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-60" windowWidth="24240" windowHeight="11730" tabRatio="631"/>
  </bookViews>
  <sheets>
    <sheet name="фінплан" sheetId="2" r:id="rId1"/>
    <sheet name="таблиці 1 2" sheetId="1" r:id="rId2"/>
    <sheet name="таблиця 3" sheetId="5" r:id="rId3"/>
    <sheet name="Таблиця 4" sheetId="7" r:id="rId4"/>
    <sheet name="Таблиця 5" sheetId="10" r:id="rId5"/>
    <sheet name="Таблиця 5.1" sheetId="9" r:id="rId6"/>
  </sheets>
  <definedNames>
    <definedName name="_xlnm.Print_Titles" localSheetId="2">'таблиця 3'!$6:$7</definedName>
    <definedName name="_xlnm.Print_Titles" localSheetId="4">'Таблиця 5'!$71:$72</definedName>
    <definedName name="_xlnm.Print_Titles" localSheetId="0">фінплан!$29:$31</definedName>
    <definedName name="_xlnm.Print_Area" localSheetId="0">фінплан!$A$1:$J$112</definedName>
  </definedNames>
  <calcPr calcId="125725"/>
</workbook>
</file>

<file path=xl/calcChain.xml><?xml version="1.0" encoding="utf-8"?>
<calcChain xmlns="http://schemas.openxmlformats.org/spreadsheetml/2006/main">
  <c r="D60" i="2"/>
  <c r="E60"/>
  <c r="E90" i="10" l="1"/>
  <c r="C90"/>
  <c r="D90"/>
  <c r="D80"/>
  <c r="G43"/>
  <c r="G34" i="2" l="1"/>
  <c r="H34"/>
  <c r="I34"/>
  <c r="D38"/>
  <c r="E38"/>
  <c r="H38" s="1"/>
  <c r="C38"/>
  <c r="F38" l="1"/>
  <c r="G38"/>
  <c r="I38"/>
  <c r="D8" i="1"/>
  <c r="D6" i="7"/>
  <c r="F28" l="1"/>
  <c r="E28"/>
  <c r="E24"/>
  <c r="F24"/>
  <c r="C24"/>
  <c r="C6"/>
  <c r="E15" i="1"/>
  <c r="E8"/>
  <c r="C9"/>
  <c r="D64" i="2" l="1"/>
  <c r="D52"/>
  <c r="D44"/>
  <c r="C60" l="1"/>
  <c r="C64" s="1"/>
  <c r="C52"/>
  <c r="C44"/>
  <c r="E52" l="1"/>
  <c r="E6" i="7" l="1"/>
  <c r="F6"/>
  <c r="G6" s="1"/>
  <c r="H6" s="1"/>
  <c r="I6" s="1"/>
  <c r="J6" s="1"/>
  <c r="J9"/>
  <c r="J10"/>
  <c r="J12"/>
  <c r="J13"/>
  <c r="J14"/>
  <c r="J15"/>
  <c r="J16"/>
  <c r="J17"/>
  <c r="J18"/>
  <c r="J19"/>
  <c r="J20"/>
  <c r="J23"/>
  <c r="J30"/>
  <c r="J31"/>
  <c r="J32"/>
  <c r="J33"/>
  <c r="J34"/>
  <c r="J35"/>
  <c r="J36"/>
  <c r="J37"/>
  <c r="J39"/>
  <c r="J40"/>
  <c r="I9"/>
  <c r="I10"/>
  <c r="I12"/>
  <c r="I13"/>
  <c r="I14"/>
  <c r="I15"/>
  <c r="I16"/>
  <c r="I17"/>
  <c r="I18"/>
  <c r="I19"/>
  <c r="I20"/>
  <c r="I23"/>
  <c r="I30"/>
  <c r="I31"/>
  <c r="I32"/>
  <c r="I33"/>
  <c r="I34"/>
  <c r="I35"/>
  <c r="I36"/>
  <c r="I37"/>
  <c r="I39"/>
  <c r="I40"/>
  <c r="H8"/>
  <c r="I8" s="1"/>
  <c r="J8" s="1"/>
  <c r="H9"/>
  <c r="H10"/>
  <c r="H12"/>
  <c r="H13"/>
  <c r="H14"/>
  <c r="H15"/>
  <c r="H16"/>
  <c r="H17"/>
  <c r="H18"/>
  <c r="H19"/>
  <c r="H20"/>
  <c r="H23"/>
  <c r="H30"/>
  <c r="H31"/>
  <c r="H32"/>
  <c r="H33"/>
  <c r="H34"/>
  <c r="H35"/>
  <c r="H36"/>
  <c r="H37"/>
  <c r="H39"/>
  <c r="H40"/>
  <c r="G7"/>
  <c r="H7" s="1"/>
  <c r="I7" s="1"/>
  <c r="J7" s="1"/>
  <c r="G8"/>
  <c r="G9"/>
  <c r="G10"/>
  <c r="G11"/>
  <c r="H11" s="1"/>
  <c r="I11" s="1"/>
  <c r="J11" s="1"/>
  <c r="G12"/>
  <c r="G13"/>
  <c r="G14"/>
  <c r="G15"/>
  <c r="G16"/>
  <c r="G17"/>
  <c r="G18"/>
  <c r="G19"/>
  <c r="G20"/>
  <c r="G21"/>
  <c r="H21" s="1"/>
  <c r="I21" s="1"/>
  <c r="J21" s="1"/>
  <c r="G22"/>
  <c r="H22" s="1"/>
  <c r="I22" s="1"/>
  <c r="J22" s="1"/>
  <c r="G23"/>
  <c r="G24"/>
  <c r="H24" s="1"/>
  <c r="I24" s="1"/>
  <c r="J24" s="1"/>
  <c r="G25"/>
  <c r="H25" s="1"/>
  <c r="I25" s="1"/>
  <c r="J25" s="1"/>
  <c r="G26"/>
  <c r="H26" s="1"/>
  <c r="I26" s="1"/>
  <c r="J26" s="1"/>
  <c r="G27"/>
  <c r="H27" s="1"/>
  <c r="I27" s="1"/>
  <c r="J27" s="1"/>
  <c r="G28"/>
  <c r="H28" s="1"/>
  <c r="I28" s="1"/>
  <c r="J28" s="1"/>
  <c r="G29"/>
  <c r="H29" s="1"/>
  <c r="I29" s="1"/>
  <c r="J29" s="1"/>
  <c r="G30"/>
  <c r="G31"/>
  <c r="G32"/>
  <c r="G33"/>
  <c r="G34"/>
  <c r="G35"/>
  <c r="G36"/>
  <c r="G37"/>
  <c r="G38"/>
  <c r="H38" s="1"/>
  <c r="I38" s="1"/>
  <c r="J38" s="1"/>
  <c r="G39"/>
  <c r="G40"/>
  <c r="G41"/>
  <c r="H41" s="1"/>
  <c r="I41" s="1"/>
  <c r="J41" s="1"/>
  <c r="G42"/>
  <c r="H42" s="1"/>
  <c r="I42" s="1"/>
  <c r="J42" s="1"/>
  <c r="G43"/>
  <c r="H43" s="1"/>
  <c r="I43" s="1"/>
  <c r="J43" s="1"/>
  <c r="F9" i="1"/>
  <c r="G9" s="1"/>
  <c r="H9" s="1"/>
  <c r="I9" s="1"/>
  <c r="F10"/>
  <c r="G10" s="1"/>
  <c r="H10" s="1"/>
  <c r="I10" s="1"/>
  <c r="F11"/>
  <c r="G11" s="1"/>
  <c r="F12"/>
  <c r="G12" s="1"/>
  <c r="H12" s="1"/>
  <c r="I12" s="1"/>
  <c r="F13"/>
  <c r="G13" s="1"/>
  <c r="H13" s="1"/>
  <c r="I13" s="1"/>
  <c r="F14"/>
  <c r="G14" s="1"/>
  <c r="H14" s="1"/>
  <c r="I14" s="1"/>
  <c r="I87" i="2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I86"/>
  <c r="H86"/>
  <c r="G86"/>
  <c r="F86"/>
  <c r="I71"/>
  <c r="I72"/>
  <c r="I73"/>
  <c r="I74"/>
  <c r="I75"/>
  <c r="I76"/>
  <c r="I77"/>
  <c r="I78"/>
  <c r="I79"/>
  <c r="I80"/>
  <c r="I81"/>
  <c r="I82"/>
  <c r="I83"/>
  <c r="I84"/>
  <c r="H71"/>
  <c r="H72"/>
  <c r="H73"/>
  <c r="H74"/>
  <c r="H75"/>
  <c r="H76"/>
  <c r="H77"/>
  <c r="H78"/>
  <c r="H79"/>
  <c r="H80"/>
  <c r="H81"/>
  <c r="H82"/>
  <c r="H83"/>
  <c r="H84"/>
  <c r="G71"/>
  <c r="G72"/>
  <c r="G73"/>
  <c r="G74"/>
  <c r="G75"/>
  <c r="G76"/>
  <c r="G77"/>
  <c r="G78"/>
  <c r="G79"/>
  <c r="G80"/>
  <c r="G81"/>
  <c r="G82"/>
  <c r="G83"/>
  <c r="G84"/>
  <c r="F71"/>
  <c r="F72"/>
  <c r="F73"/>
  <c r="F74"/>
  <c r="F75"/>
  <c r="F76"/>
  <c r="F77"/>
  <c r="F78"/>
  <c r="F79"/>
  <c r="F80"/>
  <c r="F81"/>
  <c r="F82"/>
  <c r="F83"/>
  <c r="F84"/>
  <c r="I70"/>
  <c r="H70"/>
  <c r="G70"/>
  <c r="F70"/>
  <c r="D15" i="1"/>
  <c r="C15"/>
  <c r="H43" i="10"/>
  <c r="E43"/>
  <c r="K8" i="9"/>
  <c r="M9"/>
  <c r="O9"/>
  <c r="Q9"/>
  <c r="S9"/>
  <c r="U9"/>
  <c r="K9"/>
  <c r="K7"/>
  <c r="D43" i="10"/>
  <c r="F8" i="1" l="1"/>
  <c r="H11"/>
  <c r="I11" s="1"/>
  <c r="E44" i="2"/>
  <c r="F46"/>
  <c r="G46"/>
  <c r="H46"/>
  <c r="I46"/>
  <c r="I47"/>
  <c r="I48"/>
  <c r="I49"/>
  <c r="I50"/>
  <c r="I51"/>
  <c r="I52"/>
  <c r="I53"/>
  <c r="I54"/>
  <c r="I55"/>
  <c r="I56"/>
  <c r="I57"/>
  <c r="I58"/>
  <c r="I59"/>
  <c r="I61"/>
  <c r="I62"/>
  <c r="I63"/>
  <c r="I65"/>
  <c r="I66"/>
  <c r="I68"/>
  <c r="H47"/>
  <c r="H48"/>
  <c r="H49"/>
  <c r="H50"/>
  <c r="H51"/>
  <c r="H52"/>
  <c r="H53"/>
  <c r="H54"/>
  <c r="H55"/>
  <c r="H56"/>
  <c r="H57"/>
  <c r="H58"/>
  <c r="H59"/>
  <c r="H61"/>
  <c r="H62"/>
  <c r="H63"/>
  <c r="H65"/>
  <c r="H66"/>
  <c r="H68"/>
  <c r="G47"/>
  <c r="G48"/>
  <c r="G49"/>
  <c r="G50"/>
  <c r="G51"/>
  <c r="G52"/>
  <c r="G53"/>
  <c r="G54"/>
  <c r="G55"/>
  <c r="G56"/>
  <c r="G57"/>
  <c r="G58"/>
  <c r="G59"/>
  <c r="G61"/>
  <c r="G62"/>
  <c r="G63"/>
  <c r="G65"/>
  <c r="G66"/>
  <c r="G68"/>
  <c r="F47"/>
  <c r="F48"/>
  <c r="F49"/>
  <c r="F50"/>
  <c r="F51"/>
  <c r="F52"/>
  <c r="F53"/>
  <c r="F54"/>
  <c r="F55"/>
  <c r="F56"/>
  <c r="F57"/>
  <c r="F58"/>
  <c r="F59"/>
  <c r="F61"/>
  <c r="F62"/>
  <c r="F63"/>
  <c r="F65"/>
  <c r="F66"/>
  <c r="F68"/>
  <c r="I39"/>
  <c r="H39"/>
  <c r="G39"/>
  <c r="I33"/>
  <c r="H33"/>
  <c r="G33"/>
  <c r="F34"/>
  <c r="F39"/>
  <c r="F33"/>
  <c r="H44" l="1"/>
  <c r="G60"/>
  <c r="I60"/>
  <c r="F15" i="1"/>
  <c r="G8"/>
  <c r="F44" i="2"/>
  <c r="G44"/>
  <c r="I44"/>
  <c r="E64"/>
  <c r="H64" s="1"/>
  <c r="F60"/>
  <c r="H60"/>
  <c r="F67"/>
  <c r="H8" i="1" l="1"/>
  <c r="G15"/>
  <c r="I64" i="2"/>
  <c r="F64"/>
  <c r="G64"/>
  <c r="H67"/>
  <c r="I67"/>
  <c r="G67"/>
  <c r="I8" i="1" l="1"/>
  <c r="I15" s="1"/>
  <c r="H15"/>
</calcChain>
</file>

<file path=xl/sharedStrings.xml><?xml version="1.0" encoding="utf-8"?>
<sst xmlns="http://schemas.openxmlformats.org/spreadsheetml/2006/main" count="711" uniqueCount="478">
  <si>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</si>
  <si>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</si>
  <si>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</si>
  <si>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</si>
  <si>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Податок на прибуток від звичайної діяльності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</si>
  <si>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</si>
  <si>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</si>
  <si>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</si>
  <si>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</si>
  <si>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010</t>
  </si>
  <si>
    <t>020</t>
  </si>
  <si>
    <t>030</t>
  </si>
  <si>
    <t xml:space="preserve">за ЄДРПОУ </t>
  </si>
  <si>
    <t>за ЗКГНГ</t>
  </si>
  <si>
    <t>за СПОДУ</t>
  </si>
  <si>
    <t xml:space="preserve">за  КВЕД  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</si>
  <si>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</si>
  <si>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</si>
  <si>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</si>
  <si>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</si>
  <si>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</si>
  <si>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</si>
  <si>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</si>
  <si>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</si>
  <si>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</si>
  <si>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</si>
  <si>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</si>
  <si>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</si>
  <si>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</si>
  <si>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</si>
  <si>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</si>
  <si>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</si>
  <si>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</si>
  <si>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</si>
  <si>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</si>
  <si>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</si>
  <si>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>Фінансовий результат від звичайної діяльності до оподаткування</t>
  </si>
  <si>
    <t xml:space="preserve">Код рядка </t>
  </si>
  <si>
    <t>011</t>
  </si>
  <si>
    <t>012</t>
  </si>
  <si>
    <t>013</t>
  </si>
  <si>
    <t>014</t>
  </si>
  <si>
    <t>015</t>
  </si>
  <si>
    <t>податок на прибуток</t>
  </si>
  <si>
    <t>016</t>
  </si>
  <si>
    <t>Усього доходів</t>
  </si>
  <si>
    <t>коди</t>
  </si>
  <si>
    <t>Рік</t>
  </si>
  <si>
    <t>за КОАТУУ</t>
  </si>
  <si>
    <t>Форма власності</t>
  </si>
  <si>
    <t>Чисельність працівників</t>
  </si>
  <si>
    <t>Основні фінансові показники підприємства</t>
  </si>
  <si>
    <t>Плановий рік (усього)</t>
  </si>
  <si>
    <t>Дохід (виручка) від реалізації продукції (товарів, робіт, послуг)</t>
  </si>
  <si>
    <t>005</t>
  </si>
  <si>
    <t>006</t>
  </si>
  <si>
    <t>007</t>
  </si>
  <si>
    <t>008</t>
  </si>
  <si>
    <t>009</t>
  </si>
  <si>
    <t>витрати, пов’язані з використанням службових автомобілів</t>
  </si>
  <si>
    <t>витрати на страхові послуги</t>
  </si>
  <si>
    <t>витрати на аудиторські послуги</t>
  </si>
  <si>
    <t>017</t>
  </si>
  <si>
    <t>018</t>
  </si>
  <si>
    <t>019</t>
  </si>
  <si>
    <t>Доходи</t>
  </si>
  <si>
    <t>Витрати</t>
  </si>
  <si>
    <t>Фінансові результати діяльності:</t>
  </si>
  <si>
    <t>Валовий прибуток (збиток)</t>
  </si>
  <si>
    <t>Частка меншості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</si>
  <si>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</si>
  <si>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</si>
  <si>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</si>
  <si>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</si>
  <si>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</si>
  <si>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</si>
  <si>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</si>
  <si>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</si>
  <si>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</si>
  <si>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</si>
  <si>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</si>
  <si>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</si>
  <si>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</si>
  <si>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</si>
  <si>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</si>
  <si>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</si>
  <si>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035</t>
  </si>
  <si>
    <t>до державних цільових фондів</t>
  </si>
  <si>
    <t>неустойки (штрафи, пені)</t>
  </si>
  <si>
    <t>внески до Пенсійного фонду України</t>
  </si>
  <si>
    <t>036</t>
  </si>
  <si>
    <t>Інші обов’язкові платежі, у тому числі:</t>
  </si>
  <si>
    <t>Таблиця 1</t>
  </si>
  <si>
    <t>001/1</t>
  </si>
  <si>
    <t>витрати на паливо та енергію</t>
  </si>
  <si>
    <t>001/2</t>
  </si>
  <si>
    <t>Інші операційні витрати</t>
  </si>
  <si>
    <t>Таблиця 2</t>
  </si>
  <si>
    <t>придбання (виготовлення) інших необоротних матеріальних активів</t>
  </si>
  <si>
    <t>Коефіцієнтний аналіз</t>
  </si>
  <si>
    <t>Примітки</t>
  </si>
  <si>
    <t>Таблиця 4</t>
  </si>
  <si>
    <t>Факт минулого року</t>
  </si>
  <si>
    <t>Прогнозний рух коштів на кінець поточного року</t>
  </si>
  <si>
    <t xml:space="preserve">Цільове фінансування  </t>
  </si>
  <si>
    <t xml:space="preserve">Отримання короткострокових кредитів </t>
  </si>
  <si>
    <t>Аванси одержані</t>
  </si>
  <si>
    <t>Виручка від реалізації основних фондів</t>
  </si>
  <si>
    <t xml:space="preserve">Виручка від реалізації нематеріальних активів </t>
  </si>
  <si>
    <t xml:space="preserve">Отримання довгострокових кредитів </t>
  </si>
  <si>
    <t xml:space="preserve">Розрахунки з оплати праці </t>
  </si>
  <si>
    <t xml:space="preserve">Повернення короткострокових кредитів </t>
  </si>
  <si>
    <t xml:space="preserve">Придбання основних засобів  </t>
  </si>
  <si>
    <t xml:space="preserve">Придбання нематеріальних активів </t>
  </si>
  <si>
    <t xml:space="preserve">Сплата дивідендів </t>
  </si>
  <si>
    <t>Грошові кошти:</t>
  </si>
  <si>
    <t>на початок періоду</t>
  </si>
  <si>
    <t>Чистий грошовий потік</t>
  </si>
  <si>
    <t>ІНФОРМАЦІЯ</t>
  </si>
  <si>
    <t>(назва підприємства)</t>
  </si>
  <si>
    <t>Підприємство</t>
  </si>
  <si>
    <t>Забезпечення</t>
  </si>
  <si>
    <t>х</t>
  </si>
  <si>
    <t>Фінансовий план поточного року</t>
  </si>
  <si>
    <t xml:space="preserve">Дохід від участі в капіталі 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</si>
  <si>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</si>
  <si>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</si>
  <si>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</si>
  <si>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</si>
  <si>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</si>
  <si>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</si>
  <si>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</si>
  <si>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</si>
  <si>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</si>
  <si>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</si>
  <si>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</si>
  <si>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</si>
  <si>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</si>
  <si>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</si>
  <si>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013/1</t>
  </si>
  <si>
    <t>013/2</t>
  </si>
  <si>
    <t>відрахування до резерву сумнівних боргів</t>
  </si>
  <si>
    <t>014/1</t>
  </si>
  <si>
    <t>014/2</t>
  </si>
  <si>
    <t>№ з/п</t>
  </si>
  <si>
    <t>Марка</t>
  </si>
  <si>
    <t>Рік придбання</t>
  </si>
  <si>
    <t>Ціль використання</t>
  </si>
  <si>
    <t xml:space="preserve">Надходження грошових коштів від інвестиційної діяльності </t>
  </si>
  <si>
    <t xml:space="preserve">Надходження від продажу акцій та облігацій </t>
  </si>
  <si>
    <t xml:space="preserve">Надходження грошових коштів від фінансової діяльності </t>
  </si>
  <si>
    <t xml:space="preserve">Видатки грошових коштів інвестиційної діяльності </t>
  </si>
  <si>
    <t xml:space="preserve">Придбання акцій та облігацій  </t>
  </si>
  <si>
    <t xml:space="preserve">Видатки грошових коштів фінансової діяльності </t>
  </si>
  <si>
    <t xml:space="preserve">Повернення довгострокових кредитів </t>
  </si>
  <si>
    <t>на кінець періоду</t>
  </si>
  <si>
    <t>Оптимальне значення</t>
  </si>
  <si>
    <t>Надзвичайні доходи (відшкодування збитків від надзвичайних ситуацій, стихійного лиха, пожеж, техногенних аварій тощо)</t>
  </si>
  <si>
    <t>Надзвичайні витрати (невідшкодовані збитки)</t>
  </si>
  <si>
    <t>1.</t>
  </si>
  <si>
    <t xml:space="preserve">Коефіцієнт рентабельності активів (чистий прибуток / вартість активів)                              ф.2 р. 220 / ф.1 р.280 </t>
  </si>
  <si>
    <t>Коефіцієнт зносу основних засобів (сума зносу / первісну вартість основних засобів)                                         (ф.1 р. 032 / ф.1 р. 031)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</si>
  <si>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</si>
  <si>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</si>
  <si>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</si>
  <si>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</si>
  <si>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</si>
  <si>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у тому числі на державну частку</t>
  </si>
  <si>
    <t>013/3</t>
  </si>
  <si>
    <t>013/4</t>
  </si>
  <si>
    <t>013/5</t>
  </si>
  <si>
    <t>028/1</t>
  </si>
  <si>
    <t>037</t>
  </si>
  <si>
    <t>015/1</t>
  </si>
  <si>
    <t>015/2</t>
  </si>
  <si>
    <t>038</t>
  </si>
  <si>
    <t>038/1</t>
  </si>
  <si>
    <t>038/2</t>
  </si>
  <si>
    <t>039</t>
  </si>
  <si>
    <t>039/1</t>
  </si>
  <si>
    <t>027/2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</si>
  <si>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</si>
  <si>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</si>
  <si>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</si>
  <si>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</si>
  <si>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</si>
  <si>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</si>
  <si>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 xml:space="preserve">Вид діяльності </t>
  </si>
  <si>
    <t xml:space="preserve">Назва банку </t>
  </si>
  <si>
    <t>Фінансовий план  поточного року</t>
  </si>
  <si>
    <t xml:space="preserve">Довгострокові кредити, усього: </t>
  </si>
  <si>
    <t xml:space="preserve">Короткострокові кредити, усього: </t>
  </si>
  <si>
    <t xml:space="preserve">Інші фінансові зобов'язання, усього: </t>
  </si>
  <si>
    <t>внески до фондів соціального страхування</t>
  </si>
  <si>
    <t>001/3</t>
  </si>
  <si>
    <t>001/4</t>
  </si>
  <si>
    <t>001/5</t>
  </si>
  <si>
    <t>001/6</t>
  </si>
  <si>
    <t>Виручка від реалізації продукції (товарів, робіт, послуг)</t>
  </si>
  <si>
    <t>План поточного року</t>
  </si>
  <si>
    <t xml:space="preserve">Надходження грошових коштів від основної діяльності </t>
  </si>
  <si>
    <t>Видатки грошових коштів основної діяльності</t>
  </si>
  <si>
    <t xml:space="preserve">Розрахунки за продукцію (товари, роботи та послуги) </t>
  </si>
  <si>
    <t>Капітальне будівництво</t>
  </si>
  <si>
    <t>Разом</t>
  </si>
  <si>
    <t>Дата видачі/                погашення (графік)</t>
  </si>
  <si>
    <t>Зобов'язання</t>
  </si>
  <si>
    <t xml:space="preserve">Сума, валюта за договорами </t>
  </si>
  <si>
    <t>Процентна ставка</t>
  </si>
  <si>
    <t>Заборгованість за кредитами на початок ____ року</t>
  </si>
  <si>
    <t>План по залученню коштів</t>
  </si>
  <si>
    <t>План по поверненню коштів</t>
  </si>
  <si>
    <t>витрати на сировину і основні матеріали</t>
  </si>
  <si>
    <t>Одиниця виміру: тис. гривень</t>
  </si>
  <si>
    <t>Податок на додану вартість</t>
  </si>
  <si>
    <t>погашення реструктуризованих та відстрочених сум, що підлягають сплаті у поточному році до бюджету</t>
  </si>
  <si>
    <t>Внески до державних цільових фондів,                                              у тому числі:</t>
  </si>
  <si>
    <t>Сплата поточних податків та обов’язкових платежів до державного бюджету, у тому числі:</t>
  </si>
  <si>
    <t>Плановий рік,                           усього</t>
  </si>
  <si>
    <t>модернізація, модифікація (добудова, дообладнання, реконструкція) основних засобів</t>
  </si>
  <si>
    <t>капітальний ремонт</t>
  </si>
  <si>
    <t>Плановий рік                     (усього)</t>
  </si>
  <si>
    <t xml:space="preserve">Плановий рік                        (усього) </t>
  </si>
  <si>
    <t>Акцизний збір</t>
  </si>
  <si>
    <t>014/3</t>
  </si>
  <si>
    <t>014/4</t>
  </si>
  <si>
    <t>014/5</t>
  </si>
  <si>
    <t>028/2</t>
  </si>
  <si>
    <t>037/7</t>
  </si>
  <si>
    <t>038/3</t>
  </si>
  <si>
    <t>040</t>
  </si>
  <si>
    <t>040/1</t>
  </si>
  <si>
    <t>040/2</t>
  </si>
  <si>
    <t>013/6</t>
  </si>
  <si>
    <t>013/7</t>
  </si>
  <si>
    <t>014/5/1</t>
  </si>
  <si>
    <t>014/5/2</t>
  </si>
  <si>
    <t>014/5/3</t>
  </si>
  <si>
    <t>014/5/4</t>
  </si>
  <si>
    <t>014/5/5</t>
  </si>
  <si>
    <t>014/5/6</t>
  </si>
  <si>
    <t>014/5/8</t>
  </si>
  <si>
    <t>014/5/9</t>
  </si>
  <si>
    <t>014/5/10</t>
  </si>
  <si>
    <t>014/5/11</t>
  </si>
  <si>
    <t>014/5/12</t>
  </si>
  <si>
    <t>014/5/13</t>
  </si>
  <si>
    <t>014/5/14</t>
  </si>
  <si>
    <t>014/5/15</t>
  </si>
  <si>
    <t>014/5/15/1</t>
  </si>
  <si>
    <t>014/5/16</t>
  </si>
  <si>
    <t>016/1</t>
  </si>
  <si>
    <t>016/2</t>
  </si>
  <si>
    <t>016/3</t>
  </si>
  <si>
    <t>016/4</t>
  </si>
  <si>
    <t>Розвиток виробництва</t>
  </si>
  <si>
    <t>Відрахування до фонду на виплату дивідендів:</t>
  </si>
  <si>
    <t>029/1</t>
  </si>
  <si>
    <t>витрати на благодійну допомогу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</si>
  <si>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</si>
  <si>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Пояснення та обґрунтування до запланованого рівня доходів/витрат</t>
  </si>
  <si>
    <t xml:space="preserve">Вид кредитного продукту та цільове призначення </t>
  </si>
  <si>
    <t>У тому числі за кварталами</t>
  </si>
  <si>
    <t xml:space="preserve">І  </t>
  </si>
  <si>
    <t xml:space="preserve">ІІ  </t>
  </si>
  <si>
    <t xml:space="preserve">ІІІ  </t>
  </si>
  <si>
    <t xml:space="preserve">ІV </t>
  </si>
  <si>
    <t>за минулий рік</t>
  </si>
  <si>
    <t>за плановий рік</t>
  </si>
  <si>
    <t>032/1</t>
  </si>
  <si>
    <t>037/1</t>
  </si>
  <si>
    <t>037/2</t>
  </si>
  <si>
    <t>037/3</t>
  </si>
  <si>
    <t>037/4</t>
  </si>
  <si>
    <t>037/5</t>
  </si>
  <si>
    <t>037/6</t>
  </si>
  <si>
    <t>037/7/1</t>
  </si>
  <si>
    <t>037/7/2</t>
  </si>
  <si>
    <t>відрахування частини чистого прибутку до фонду на виплату дивідендів господарськими товариствами</t>
  </si>
  <si>
    <t xml:space="preserve">      2. Перелік підприємств, які входять до консолідованого (зведеного) фінансового плану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</si>
  <si>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</si>
  <si>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</si>
  <si>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 xml:space="preserve">      8. Інформація про проекти, під які планується залучити кредитні кошти</t>
  </si>
  <si>
    <t xml:space="preserve">      9. Джерела капітальних інвестицій</t>
  </si>
  <si>
    <t>Усього витрати</t>
  </si>
  <si>
    <t xml:space="preserve">ІІІ </t>
  </si>
  <si>
    <t xml:space="preserve">У тому числі за кварталами </t>
  </si>
  <si>
    <t xml:space="preserve">Капітальні інвестиції </t>
  </si>
  <si>
    <t>Коефіцієнт абсолютної ліквідності (грошові кошти / поточні зобов'язання)                                  ф.1( р.230 + р.240) /                                ф.1 р.620</t>
  </si>
  <si>
    <t xml:space="preserve">І </t>
  </si>
  <si>
    <t xml:space="preserve">ІV  </t>
  </si>
  <si>
    <t xml:space="preserve">ІІ </t>
  </si>
  <si>
    <t>матеріальні витрати</t>
  </si>
  <si>
    <t>У тому числі за їх видами</t>
  </si>
  <si>
    <t>оплата праці</t>
  </si>
  <si>
    <t>амортизація</t>
  </si>
  <si>
    <t>інші витрати</t>
  </si>
  <si>
    <t>Витрати, усього</t>
  </si>
  <si>
    <t>Заборгова-         ність на останню дату</t>
  </si>
  <si>
    <t>витрати на утримання основних фондів, інших необоротних активів загальногосподарського використання,  у тому числі:</t>
  </si>
  <si>
    <t>Погашення податкової заборгованості,  у тому числі:</t>
  </si>
  <si>
    <t>Коефіцієнт фінансової незалежності (автономії) (власний капітал / пасиви)                                      ф.1 (р.380 + р.430) /                                ф.1 р.640</t>
  </si>
  <si>
    <t>На 01.01 факту минулого року</t>
  </si>
  <si>
    <t>На 01.04 факту минулого року</t>
  </si>
  <si>
    <t>На 01.07 факту минулого року</t>
  </si>
  <si>
    <t>На 01.10 факту минулого року</t>
  </si>
  <si>
    <t>На 01.01 факту поточного року</t>
  </si>
  <si>
    <t>На 01.04 факту поточного року</t>
  </si>
  <si>
    <t xml:space="preserve">Зменшення/приріст зобов'язань (зобов'язання на дату розрахунку / зобов'язання на відповідну дату попереднього року),   %                                                    ф.1( р. 480 + р.620) </t>
  </si>
  <si>
    <t>Таблиця 5</t>
  </si>
  <si>
    <t>у тому числі за основними видами діяльності згідно з КВЕД</t>
  </si>
  <si>
    <t>(посада)</t>
  </si>
  <si>
    <t>(підпис)</t>
  </si>
  <si>
    <t xml:space="preserve">   (ініціали, прізвище)    </t>
  </si>
  <si>
    <t>Операційні витрати, усього</t>
  </si>
  <si>
    <t>Таблиця 3</t>
  </si>
  <si>
    <t>Продовження таблиці 5</t>
  </si>
  <si>
    <t>Інші адміністративні витрати, усього, у тому числі:</t>
  </si>
  <si>
    <t>014/5/7</t>
  </si>
  <si>
    <t>Витрати на збут, усього,
у тому числі:</t>
  </si>
  <si>
    <t>витрати на рекламу</t>
  </si>
  <si>
    <t>рік</t>
  </si>
  <si>
    <t>у тому числі                              за кварталами</t>
  </si>
  <si>
    <t>Коефіцієнт поточної ліквідності (покриття) (оборотні активи /         поточні зобов'язання)                                            ф.1 р. 260 / ф.1 р.620</t>
  </si>
  <si>
    <r>
      <t xml:space="preserve">Інші непрямі податки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</si>
  <si>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вирахування з доходу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</si>
  <si>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Чистий дохід (виручка) від реалізації продукції (товарів, робіт, послуг) </t>
    </r>
    <r>
      <rPr>
        <b/>
        <i/>
        <sz val="14"/>
        <rFont val="Times New Roman"/>
        <family val="1"/>
        <charset val="204"/>
      </rPr>
      <t>(розшифрувати)</t>
    </r>
  </si>
  <si>
    <r>
      <t xml:space="preserve">Інші операційні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</si>
  <si>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Дохід від участі в капіталі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</si>
  <si>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фінансові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</si>
  <si>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доходи </t>
    </r>
    <r>
      <rPr>
        <i/>
        <sz val="14"/>
        <rFont val="Times New Roman"/>
        <family val="1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</si>
  <si>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</si>
  <si>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</si>
  <si>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Витрати на збут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</si>
  <si>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</si>
  <si>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Фінансові витрати </t>
    </r>
    <r>
      <rPr>
        <i/>
        <sz val="14"/>
        <rFont val="Times New Roman"/>
        <family val="1"/>
        <charset val="204"/>
      </rPr>
      <t>(розшифрувати)</t>
    </r>
  </si>
  <si>
    <r>
      <t>Втрати від участі в капіталі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</si>
  <si>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</si>
  <si>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фонди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</si>
  <si>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цілі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</si>
  <si>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податки, у тому числі </t>
    </r>
    <r>
      <rPr>
        <i/>
        <sz val="14"/>
        <rFont val="Times New Roman"/>
        <family val="1"/>
        <charset val="204"/>
      </rPr>
      <t>(розшифрувати):</t>
    </r>
  </si>
  <si>
    <r>
      <t xml:space="preserve">Види діяльності </t>
    </r>
    <r>
      <rPr>
        <i/>
        <sz val="14"/>
        <rFont val="Times New Roman"/>
        <family val="1"/>
        <charset val="204"/>
      </rPr>
      <t>(указати всі види діяльності)</t>
    </r>
  </si>
  <si>
    <r>
      <t>у тому числі:</t>
    </r>
    <r>
      <rPr>
        <i/>
        <sz val="14"/>
        <rFont val="Times New Roman"/>
        <family val="1"/>
        <charset val="204"/>
      </rPr>
      <t xml:space="preserve"> (розшифрувати)</t>
    </r>
  </si>
  <si>
    <r>
      <t>Фінансові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</si>
  <si>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Втрати від участі в капіталі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>)</t>
    </r>
  </si>
  <si>
    <r>
      <t>Інші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</si>
  <si>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Інші фонди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</si>
  <si>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 xml:space="preserve">Інші цілі розподілу чистого прибутку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</si>
  <si>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r>
      <t xml:space="preserve">Інші платежі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</si>
  <si>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t>Заборгованість за кредитами на кінець                         ____ року</t>
  </si>
  <si>
    <t>Інші операційні витрати, усього, у тому числі:</t>
  </si>
  <si>
    <t>Собівартість реалізованої продукції (товарів, робіт та послуг), усього, у тому числі:</t>
  </si>
  <si>
    <r>
      <t>Назва об</t>
    </r>
    <r>
      <rPr>
        <sz val="14"/>
        <color indexed="8"/>
        <rFont val="Times New Roman"/>
        <family val="1"/>
        <charset val="204"/>
      </rPr>
      <t>’</t>
    </r>
    <r>
      <rPr>
        <sz val="14"/>
        <rFont val="Times New Roman"/>
        <family val="1"/>
        <charset val="204"/>
      </rPr>
      <t>єкта</t>
    </r>
  </si>
  <si>
    <r>
      <t xml:space="preserve">Інші джерела </t>
    </r>
    <r>
      <rPr>
        <i/>
        <sz val="14"/>
        <rFont val="Times New Roman"/>
        <family val="1"/>
        <charset val="204"/>
      </rPr>
      <t>(розшифрувати)</t>
    </r>
  </si>
  <si>
    <t>Адміністративні витрати, усього, у тому числі:</t>
  </si>
  <si>
    <t>Питома вага в загальному обсязі реалізації  (у %)</t>
  </si>
  <si>
    <t>Коефіцієнт фінансової стійкості (власний капітал / (довгострокові зобов'язання + поточні зобов'язання))                                                           ф.1 (р. 380 + р. 430) /                                   ф.1 (р. 480 + р. 620)</t>
  </si>
  <si>
    <t>Коефіцієнт заборгованості (залучений капітал /власний капітал)                                               ф.1 (р. 480 + р. 620) /                                              ф.1( р. 380 + р. 430)</t>
  </si>
  <si>
    <t>Коефіцієнт рентабельності діяльності (чистий прибуток / чистий дохід (виручка) від реалізації продукції (товарів, робіт, послуг))                             ф.2 р. 220 / ф.2 р. 035</t>
  </si>
  <si>
    <t>Капітальні інвестиції, усього,
у тому числі:</t>
  </si>
  <si>
    <t>Код ЄДРПОУ</t>
  </si>
  <si>
    <r>
      <t xml:space="preserve">Інші відрахування з доходу
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</si>
  <si>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непрямі податки
</t>
    </r>
    <r>
      <rPr>
        <i/>
        <sz val="14"/>
        <rFont val="Times New Roman"/>
        <family val="1"/>
        <charset val="204"/>
      </rPr>
      <t>(розшифрувати)</t>
    </r>
  </si>
  <si>
    <t xml:space="preserve">Відрахування частини чистого прибутку:  </t>
  </si>
  <si>
    <t>управлінню спільної комунальної власності територіальних громад області господарськими товариствами та їх дочірніми підприємствами</t>
  </si>
  <si>
    <t>до обласного бюджету господарськими товариствами та їх дочірніми підприємствами</t>
  </si>
  <si>
    <t>господарськими товариствами та їх дочірніми підприємствами за нормативами, установленими в поточному році за результатами фінансово-господарської діяльності за минулий рік,</t>
  </si>
  <si>
    <t xml:space="preserve">Перераховані дивіденди за результатами фінансово-господарської діяльності за минулий рік, </t>
  </si>
  <si>
    <t>відрахування частини чистого прибутку  підприємствами</t>
  </si>
  <si>
    <t>Матеріальні витрати, у тому числі:</t>
  </si>
  <si>
    <t>-</t>
  </si>
  <si>
    <t>Гол. бухгалтер</t>
  </si>
  <si>
    <t>Економіст</t>
  </si>
  <si>
    <t>Н.В.Шлапак.</t>
  </si>
  <si>
    <t>015/3</t>
  </si>
  <si>
    <t>015/4</t>
  </si>
  <si>
    <t>роботи послуги сторонніх організацій</t>
  </si>
  <si>
    <t>інші витрати в т.ч.</t>
  </si>
  <si>
    <t>ремонт приладів та обладнання</t>
  </si>
  <si>
    <t>Інші  податки в. т. ч.</t>
  </si>
  <si>
    <t>інші адміністративні витрати (підписка,паливо,послуги банка,МШП)</t>
  </si>
  <si>
    <t>придбання основних засобів</t>
  </si>
  <si>
    <t>інші операційні витрати в т.ч. лікарняні за рахунок підприємства, нарахування єдиного внеску, відпускні згідно колективного договору, премія ОВ.</t>
  </si>
  <si>
    <t>інші податки в бюджет (спецводокористування, надра, еко податок)</t>
  </si>
  <si>
    <t>019/1</t>
  </si>
  <si>
    <t>019/2</t>
  </si>
  <si>
    <t>019/3</t>
  </si>
  <si>
    <r>
      <t xml:space="preserve">Інші надходження </t>
    </r>
    <r>
      <rPr>
        <i/>
        <sz val="12"/>
        <rFont val="Times New Roman"/>
        <family val="1"/>
        <charset val="204"/>
      </rPr>
      <t xml:space="preserve">(розшифрувати) 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</si>
  <si>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(розшифрувати)</t>
    </r>
  </si>
  <si>
    <r>
      <t xml:space="preserve">Інші витрати </t>
    </r>
    <r>
      <rPr>
        <i/>
        <sz val="12"/>
        <rFont val="Times New Roman"/>
        <family val="1"/>
        <charset val="204"/>
      </rPr>
      <t>(відрядження)</t>
    </r>
  </si>
  <si>
    <t xml:space="preserve">Територія </t>
  </si>
  <si>
    <t>019/4</t>
  </si>
  <si>
    <t>019/5</t>
  </si>
  <si>
    <t>Платежі ПДВ</t>
  </si>
  <si>
    <t>Інші витрати(єдиний внесок)Соціальні заходи</t>
  </si>
  <si>
    <t xml:space="preserve">інші витрати </t>
  </si>
  <si>
    <t xml:space="preserve">Платежі в бюджет </t>
  </si>
  <si>
    <t>039/2</t>
  </si>
  <si>
    <t xml:space="preserve">                                          </t>
  </si>
  <si>
    <t>"ПОГОДЖЕНО"</t>
  </si>
  <si>
    <t xml:space="preserve">    </t>
  </si>
  <si>
    <t>1.Формування   прибутку   підприємства</t>
  </si>
  <si>
    <t>Інші витрати(под. з  фіз.ос.війс.збір)</t>
  </si>
  <si>
    <t>зареєстрованого  державним  реєстратором  Гайсинської  Держадміністрації  ,</t>
  </si>
  <si>
    <t>Загальна  інформація  про  підприємство  (резюме)</t>
  </si>
  <si>
    <t>будівництво</t>
  </si>
  <si>
    <t>реконструкція</t>
  </si>
  <si>
    <r>
      <t xml:space="preserve">інші платежі </t>
    </r>
    <r>
      <rPr>
        <i/>
        <sz val="14"/>
        <rFont val="Times New Roman"/>
        <family val="1"/>
        <charset val="204"/>
      </rPr>
      <t>(військовий збір)</t>
    </r>
  </si>
  <si>
    <t>Гол.бухгалтер</t>
  </si>
  <si>
    <t>Директор</t>
  </si>
  <si>
    <t xml:space="preserve">  </t>
  </si>
  <si>
    <t xml:space="preserve">здійснює  свою  діяльність  згідно Статуту </t>
  </si>
  <si>
    <t>______________________________ створене  на  базі  майна  що є у спільній власності Гайсинської Міської Ради</t>
  </si>
  <si>
    <t xml:space="preserve">          Директор</t>
  </si>
  <si>
    <r>
      <t xml:space="preserve">Підприємство    : </t>
    </r>
    <r>
      <rPr>
        <b/>
        <u/>
        <sz val="14"/>
        <rFont val="Times New Roman"/>
        <family val="1"/>
        <charset val="204"/>
      </rPr>
      <t>Гайсинський комбінат комунальних підприємств</t>
    </r>
  </si>
  <si>
    <t>Збирання безпечних відходів</t>
  </si>
  <si>
    <t>38.11</t>
  </si>
  <si>
    <t>Гайсинська ОТГ</t>
  </si>
  <si>
    <t>Житлово-комунальне господарство</t>
  </si>
  <si>
    <t>Комунальне підприємство</t>
  </si>
  <si>
    <t>23700, Вінницька обл., Гайсинський р-н,  м. Гайсин, вул. Б. Хмельницького, буд. 47</t>
  </si>
  <si>
    <t>Ковальчук В.А.</t>
  </si>
  <si>
    <t>(04334) 21556</t>
  </si>
  <si>
    <t>тис. грн</t>
  </si>
  <si>
    <t>Віталій КОВАЛЬЧУК</t>
  </si>
  <si>
    <t>Алла КАРПЕНКО</t>
  </si>
  <si>
    <t>переданого Гайсинському ККП  у  користування.</t>
  </si>
  <si>
    <t>О33389ОО</t>
  </si>
  <si>
    <t>Гайсинський ККП</t>
  </si>
  <si>
    <t>Діяльність у сфері житлово - комунального господарства</t>
  </si>
  <si>
    <t>81.29 Інші види діяльності із прибирання</t>
  </si>
  <si>
    <t>38.11 Збирання безпечних відходів (основний)</t>
  </si>
  <si>
    <t xml:space="preserve"> 43.32 Установлення столярних виробів</t>
  </si>
  <si>
    <t xml:space="preserve">   96.03 Організування поховань і надання суміжних послуг</t>
  </si>
  <si>
    <t xml:space="preserve"> 81.30 Надання ландшафтних послуг</t>
  </si>
  <si>
    <t xml:space="preserve"> 52.21 Допоміжне обслуговування наземного транспорту</t>
  </si>
  <si>
    <t xml:space="preserve"> 49.41 Вантажний автомобільний транспорт</t>
  </si>
  <si>
    <t xml:space="preserve"> 49.39 Інший пасажирський наземний транспорт, н.в.і.у. </t>
  </si>
  <si>
    <t>47.99 Інші види роздрібної торгівлі поза магазинами</t>
  </si>
  <si>
    <t xml:space="preserve"> 43.99 Інші спеціалізовані будівельні роботи, н.в.і.у.</t>
  </si>
  <si>
    <t xml:space="preserve"> 43.21 Електромонтажні роботи </t>
  </si>
  <si>
    <t xml:space="preserve"> 84.25 Діяльність пожежних служб</t>
  </si>
  <si>
    <t>42.11 Будівництво доріг і автострад</t>
  </si>
  <si>
    <t>апарат управління</t>
  </si>
  <si>
    <t>апарат управління дільницями</t>
  </si>
  <si>
    <t xml:space="preserve">      7. Витрати на утримання транспорту  (у складі адміністративних витрат), грн</t>
  </si>
  <si>
    <t>ВАЗ-111930-110-34</t>
  </si>
  <si>
    <t>ВАЗ-21065</t>
  </si>
  <si>
    <t xml:space="preserve">  Елементи операційних витрат, тис. грн</t>
  </si>
  <si>
    <t>місцеві податки та збори (ПДФО)</t>
  </si>
  <si>
    <t>__________________Віктор ЮРЧАК</t>
  </si>
  <si>
    <t>Комунальне підприємство (Гайсинська ОТГ)</t>
  </si>
  <si>
    <t>Рух грошових коштів, тис. грн</t>
  </si>
  <si>
    <r>
      <t xml:space="preserve">Інші надходження </t>
    </r>
    <r>
      <rPr>
        <i/>
        <sz val="12"/>
        <rFont val="Times New Roman"/>
        <family val="1"/>
        <charset val="204"/>
      </rPr>
      <t xml:space="preserve">(ащадбанк, райффайзен банк) </t>
    </r>
  </si>
  <si>
    <t>1084</t>
  </si>
  <si>
    <t xml:space="preserve">      6. Аналіз окремих статей фінансового плану, грн</t>
  </si>
  <si>
    <t>утримання об'єктів благоустрою, знос на них</t>
  </si>
  <si>
    <t xml:space="preserve">      3. Інформація про бізнес підприємства </t>
  </si>
  <si>
    <t>Плановий показник  валового доходу (виручки) від реалізації продукції (товарів, робіт, послуг)                            на  2022  рік, тис. грн</t>
  </si>
  <si>
    <t>822</t>
  </si>
  <si>
    <t xml:space="preserve">                                                                     ФІНАНСОВИЙ  ПЛАН  ПІДПРИЄМСТВА   НА  2023     рік</t>
  </si>
  <si>
    <t>Начальник відділу МА ЖКГ БІ                                                                                                                                                                                                                                Гайсинської міської ради</t>
  </si>
  <si>
    <t xml:space="preserve">   Гайсинської міської ради</t>
  </si>
  <si>
    <t>__________________Олена КАМНЄВА</t>
  </si>
  <si>
    <t xml:space="preserve">Начальник економічного відділу МА ЖКГ БІ    Гайсинської міської ради          </t>
  </si>
  <si>
    <t>Фактичний показник отриманого валового доходу (виручки) від реалізації продукції (товарів, робіт, послуг)                                           за минулий  2021 рік тис. грн</t>
  </si>
  <si>
    <t>до   фінансового    плану   на  2023 рік</t>
  </si>
  <si>
    <t>Планова середньооблікова кількість усіх працівників на 2023ріку 99 чоловік  , в т.ч. чисельність апарату управління 17 чоловік,чисельність   робітників 82 чоловіка.</t>
  </si>
  <si>
    <t>Фонд  оплати праці штатних  працівників  14515300,00</t>
  </si>
  <si>
    <t>Середньомісячна заробітна плата  штатних працівників на 2023рік 12218,27 гривень</t>
  </si>
  <si>
    <t xml:space="preserve"> на 12 місяців 2023 року тис. грн.</t>
  </si>
  <si>
    <t>Гайсинської міської ради</t>
  </si>
  <si>
    <t xml:space="preserve">До інших операційних доходів віднесено: Дохід від безоплатно отриманих активів, ПДВ за придбаний автомобіль за кошти цільового фінансування, цільове фінансування. </t>
  </si>
  <si>
    <t xml:space="preserve">          Додаток</t>
  </si>
  <si>
    <t>до рішенням виконкому</t>
  </si>
  <si>
    <t>від 21 грудня 2023 р. №275</t>
  </si>
  <si>
    <t xml:space="preserve">       Секретар виконавчого  комітету</t>
  </si>
  <si>
    <t>А.П.Філімонов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</si>
</sst>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0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4"/>
      <name val="Times New Roman Cyr"/>
      <charset val="204"/>
    </font>
    <font>
      <vertAlign val="superscript"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EEF0F9"/>
      </right>
      <top style="medium">
        <color rgb="FFEEF0F9"/>
      </top>
      <bottom/>
      <diagonal/>
    </border>
    <border>
      <left/>
      <right style="medium">
        <color rgb="FFEEF0F9"/>
      </right>
      <top/>
      <bottom/>
      <diagonal/>
    </border>
  </borders>
  <cellStyleXfs count="1">
    <xf numFmtId="0" fontId="0" fillId="0" borderId="0"/>
  </cellStyleXfs>
  <cellXfs count="421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165" fontId="2" fillId="0" borderId="6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0" xfId="0" applyFont="1" applyBorder="1"/>
    <xf numFmtId="0" fontId="3" fillId="0" borderId="3" xfId="0" quotePrefix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3" xfId="0" quotePrefix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vertical="center"/>
    </xf>
    <xf numFmtId="2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vertical="center"/>
    </xf>
    <xf numFmtId="0" fontId="3" fillId="0" borderId="3" xfId="0" applyFont="1" applyFill="1" applyBorder="1" applyAlignment="1">
      <alignment vertical="center" wrapText="1" shrinkToFit="1"/>
    </xf>
    <xf numFmtId="165" fontId="3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 shrinkToFit="1"/>
    </xf>
    <xf numFmtId="49" fontId="10" fillId="0" borderId="3" xfId="0" applyNumberFormat="1" applyFont="1" applyBorder="1" applyAlignment="1">
      <alignment horizontal="center" vertical="center" wrapText="1" shrinkToFit="1"/>
    </xf>
    <xf numFmtId="49" fontId="11" fillId="0" borderId="3" xfId="0" applyNumberFormat="1" applyFont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 shrinkToFi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165" fontId="2" fillId="0" borderId="3" xfId="0" quotePrefix="1" applyNumberFormat="1" applyFont="1" applyFill="1" applyBorder="1" applyAlignment="1">
      <alignment horizontal="right" vertical="center"/>
    </xf>
    <xf numFmtId="165" fontId="3" fillId="0" borderId="3" xfId="0" quotePrefix="1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3" fillId="0" borderId="3" xfId="0" quotePrefix="1" applyNumberFormat="1" applyFont="1" applyFill="1" applyBorder="1" applyAlignment="1">
      <alignment horizontal="right" vertical="center" wrapText="1"/>
    </xf>
    <xf numFmtId="164" fontId="3" fillId="0" borderId="3" xfId="0" applyNumberFormat="1" applyFont="1" applyFill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quotePrefix="1" applyFont="1" applyFill="1" applyBorder="1" applyAlignment="1">
      <alignment horizontal="center"/>
    </xf>
    <xf numFmtId="165" fontId="2" fillId="0" borderId="0" xfId="0" quotePrefix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/>
    <xf numFmtId="1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 shrinkToFit="1"/>
    </xf>
    <xf numFmtId="0" fontId="3" fillId="0" borderId="11" xfId="0" applyFont="1" applyBorder="1" applyAlignment="1">
      <alignment horizontal="justify" vertical="center" wrapText="1" shrinkToFit="1"/>
    </xf>
    <xf numFmtId="0" fontId="8" fillId="0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 shrinkToFit="1"/>
    </xf>
    <xf numFmtId="0" fontId="3" fillId="0" borderId="11" xfId="0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2" borderId="11" xfId="0" applyFont="1" applyFill="1" applyBorder="1" applyAlignment="1">
      <alignment vertical="center" wrapText="1" shrinkToFit="1"/>
    </xf>
    <xf numFmtId="0" fontId="3" fillId="0" borderId="11" xfId="0" applyFont="1" applyFill="1" applyBorder="1" applyAlignment="1">
      <alignment vertical="center" wrapText="1" shrinkToFit="1"/>
    </xf>
    <xf numFmtId="0" fontId="2" fillId="0" borderId="11" xfId="0" applyFont="1" applyFill="1" applyBorder="1" applyAlignment="1">
      <alignment horizontal="left" vertical="center" wrapText="1" shrinkToFit="1"/>
    </xf>
    <xf numFmtId="0" fontId="3" fillId="0" borderId="11" xfId="0" applyFont="1" applyFill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165" fontId="3" fillId="0" borderId="13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 shrinkToFit="1"/>
    </xf>
    <xf numFmtId="164" fontId="3" fillId="0" borderId="16" xfId="0" applyNumberFormat="1" applyFont="1" applyBorder="1" applyAlignment="1">
      <alignment horizontal="right" vertical="center" wrapText="1"/>
    </xf>
    <xf numFmtId="164" fontId="13" fillId="0" borderId="13" xfId="0" applyNumberFormat="1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 shrinkToFit="1"/>
    </xf>
    <xf numFmtId="0" fontId="9" fillId="0" borderId="18" xfId="0" applyFont="1" applyBorder="1" applyAlignment="1">
      <alignment vertical="center" wrapText="1"/>
    </xf>
    <xf numFmtId="164" fontId="3" fillId="0" borderId="18" xfId="0" applyNumberFormat="1" applyFont="1" applyBorder="1" applyAlignment="1">
      <alignment horizontal="right" vertical="center" wrapText="1"/>
    </xf>
    <xf numFmtId="164" fontId="3" fillId="0" borderId="19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8" fillId="0" borderId="3" xfId="0" applyNumberFormat="1" applyFont="1" applyFill="1" applyBorder="1" applyAlignment="1">
      <alignment horizontal="center" vertical="center"/>
    </xf>
    <xf numFmtId="165" fontId="18" fillId="0" borderId="3" xfId="0" quotePrefix="1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left" vertical="center" wrapText="1" shrinkToFit="1"/>
    </xf>
    <xf numFmtId="0" fontId="10" fillId="0" borderId="18" xfId="0" applyFont="1" applyBorder="1" applyAlignment="1">
      <alignment horizontal="center" vertical="center" wrapText="1" shrinkToFit="1"/>
    </xf>
    <xf numFmtId="165" fontId="3" fillId="0" borderId="18" xfId="0" applyNumberFormat="1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64" fontId="21" fillId="0" borderId="3" xfId="0" applyNumberFormat="1" applyFont="1" applyBorder="1" applyAlignment="1">
      <alignment horizontal="right" vertical="center" wrapText="1"/>
    </xf>
    <xf numFmtId="164" fontId="21" fillId="0" borderId="16" xfId="0" applyNumberFormat="1" applyFont="1" applyBorder="1" applyAlignment="1">
      <alignment horizontal="righ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64" fontId="21" fillId="0" borderId="2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Border="1"/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0" fillId="3" borderId="44" xfId="0" applyFill="1" applyBorder="1" applyAlignment="1">
      <alignment vertical="center" wrapText="1"/>
    </xf>
    <xf numFmtId="0" fontId="26" fillId="3" borderId="45" xfId="0" applyFont="1" applyFill="1" applyBorder="1" applyAlignment="1">
      <alignment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2" fillId="0" borderId="43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39" xfId="0" applyNumberFormat="1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vertical="center" wrapText="1"/>
    </xf>
    <xf numFmtId="164" fontId="3" fillId="0" borderId="43" xfId="0" applyNumberFormat="1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Protection="1">
      <protection locked="0"/>
    </xf>
    <xf numFmtId="2" fontId="29" fillId="0" borderId="0" xfId="0" applyNumberFormat="1" applyFont="1" applyBorder="1" applyProtection="1">
      <protection locked="0"/>
    </xf>
    <xf numFmtId="1" fontId="3" fillId="0" borderId="0" xfId="0" applyNumberFormat="1" applyFont="1" applyBorder="1" applyAlignment="1">
      <alignment vertical="center"/>
    </xf>
    <xf numFmtId="4" fontId="14" fillId="0" borderId="4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 vertical="center"/>
    </xf>
    <xf numFmtId="4" fontId="23" fillId="0" borderId="0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horizontal="left" vertical="center"/>
    </xf>
    <xf numFmtId="4" fontId="24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18" fillId="0" borderId="3" xfId="0" quotePrefix="1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vertical="center"/>
    </xf>
    <xf numFmtId="4" fontId="18" fillId="0" borderId="3" xfId="0" quotePrefix="1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/>
    </xf>
    <xf numFmtId="4" fontId="17" fillId="0" borderId="3" xfId="0" quotePrefix="1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vertical="center" wrapText="1"/>
    </xf>
    <xf numFmtId="4" fontId="18" fillId="0" borderId="3" xfId="0" applyNumberFormat="1" applyFont="1" applyFill="1" applyBorder="1" applyAlignment="1">
      <alignment horizontal="right" vertical="center" wrapText="1"/>
    </xf>
    <xf numFmtId="4" fontId="17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18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vertical="center"/>
    </xf>
    <xf numFmtId="4" fontId="18" fillId="0" borderId="3" xfId="0" quotePrefix="1" applyNumberFormat="1" applyFont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1" fontId="3" fillId="0" borderId="20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65" fontId="3" fillId="0" borderId="3" xfId="0" quotePrefix="1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/>
    </xf>
    <xf numFmtId="165" fontId="3" fillId="0" borderId="3" xfId="0" quotePrefix="1" applyNumberFormat="1" applyFont="1" applyFill="1" applyBorder="1" applyAlignment="1">
      <alignment horizontal="center"/>
    </xf>
    <xf numFmtId="165" fontId="3" fillId="0" borderId="3" xfId="0" quotePrefix="1" applyNumberFormat="1" applyFont="1" applyFill="1" applyBorder="1" applyAlignment="1">
      <alignment horizontal="center" vertical="center" wrapText="1"/>
    </xf>
    <xf numFmtId="165" fontId="2" fillId="0" borderId="3" xfId="0" quotePrefix="1" applyNumberFormat="1" applyFont="1" applyFill="1" applyBorder="1" applyAlignment="1">
      <alignment horizontal="center"/>
    </xf>
    <xf numFmtId="165" fontId="2" fillId="0" borderId="3" xfId="0" quotePrefix="1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righ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4" fontId="3" fillId="0" borderId="18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42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/>
    </xf>
    <xf numFmtId="4" fontId="3" fillId="0" borderId="23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 shrinkToFit="1"/>
    </xf>
    <xf numFmtId="164" fontId="3" fillId="0" borderId="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 shrinkToFit="1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12" xfId="0" applyFont="1" applyBorder="1" applyAlignment="1">
      <alignment horizontal="right" vertical="center" wrapText="1"/>
    </xf>
    <xf numFmtId="0" fontId="13" fillId="0" borderId="1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4" fontId="24" fillId="0" borderId="0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8"/>
  <sheetViews>
    <sheetView tabSelected="1" view="pageBreakPreview" topLeftCell="A97" zoomScale="75" zoomScaleNormal="75" workbookViewId="0">
      <selection activeCell="G126" sqref="G126"/>
    </sheetView>
  </sheetViews>
  <sheetFormatPr defaultColWidth="9.140625" defaultRowHeight="18.75"/>
  <cols>
    <col min="1" max="1" width="56.42578125" style="1" customWidth="1"/>
    <col min="2" max="2" width="16.7109375" style="2" customWidth="1"/>
    <col min="3" max="3" width="16" style="235" customWidth="1"/>
    <col min="4" max="4" width="17" style="235" customWidth="1"/>
    <col min="5" max="5" width="15.28515625" style="236" customWidth="1"/>
    <col min="6" max="6" width="14.85546875" style="236" customWidth="1"/>
    <col min="7" max="7" width="14" style="236" customWidth="1"/>
    <col min="8" max="8" width="13.5703125" style="236" customWidth="1"/>
    <col min="9" max="9" width="15.85546875" style="236" customWidth="1"/>
    <col min="10" max="10" width="9.140625" style="1"/>
    <col min="11" max="11" width="10" style="1" customWidth="1"/>
    <col min="12" max="12" width="9.5703125" style="1" customWidth="1"/>
    <col min="13" max="16384" width="9.140625" style="1"/>
  </cols>
  <sheetData>
    <row r="1" spans="1:9" ht="3" customHeight="1"/>
    <row r="2" spans="1:9" ht="23.25">
      <c r="A2" s="180"/>
      <c r="C2" s="237"/>
      <c r="D2" s="238"/>
      <c r="E2" s="239"/>
      <c r="F2" s="240" t="s">
        <v>473</v>
      </c>
      <c r="G2" s="239"/>
      <c r="H2" s="239"/>
      <c r="I2" s="239"/>
    </row>
    <row r="3" spans="1:9" ht="23.25">
      <c r="A3" s="180"/>
      <c r="C3" s="237"/>
      <c r="D3" s="238"/>
      <c r="E3" s="239"/>
      <c r="F3" s="240" t="s">
        <v>474</v>
      </c>
      <c r="G3" s="238"/>
      <c r="H3" s="238"/>
      <c r="I3" s="238"/>
    </row>
    <row r="4" spans="1:9" ht="23.25">
      <c r="A4" s="180"/>
      <c r="C4" s="237"/>
      <c r="D4" s="238"/>
      <c r="E4" s="239"/>
      <c r="F4" s="240" t="s">
        <v>471</v>
      </c>
      <c r="G4" s="238"/>
      <c r="H4" s="238"/>
      <c r="I4" s="238"/>
    </row>
    <row r="5" spans="1:9" ht="23.25">
      <c r="A5" s="165"/>
      <c r="C5" s="237"/>
      <c r="D5" s="238"/>
      <c r="E5" s="239"/>
      <c r="F5" s="240" t="s">
        <v>475</v>
      </c>
      <c r="G5" s="238"/>
      <c r="H5" s="238"/>
      <c r="I5" s="238"/>
    </row>
    <row r="6" spans="1:9" ht="22.5" customHeight="1">
      <c r="A6" s="185"/>
      <c r="B6" s="311" t="s">
        <v>398</v>
      </c>
      <c r="C6" s="311"/>
      <c r="D6" s="311"/>
      <c r="E6" s="311"/>
      <c r="F6" s="241"/>
      <c r="G6" s="242"/>
      <c r="H6" s="242"/>
    </row>
    <row r="7" spans="1:9" ht="22.5" customHeight="1">
      <c r="A7" s="185" t="s">
        <v>399</v>
      </c>
      <c r="B7" s="184"/>
      <c r="C7" s="238"/>
      <c r="D7" s="238"/>
      <c r="E7" s="238"/>
      <c r="F7" s="289" t="s">
        <v>399</v>
      </c>
      <c r="G7" s="289"/>
      <c r="H7" s="289"/>
      <c r="I7" s="289"/>
    </row>
    <row r="8" spans="1:9" ht="33.75" customHeight="1">
      <c r="A8" s="186" t="s">
        <v>464</v>
      </c>
      <c r="B8" s="184"/>
      <c r="C8" s="238"/>
      <c r="D8" s="238"/>
      <c r="E8" s="238"/>
      <c r="F8" s="290" t="s">
        <v>461</v>
      </c>
      <c r="G8" s="290"/>
      <c r="H8" s="290"/>
      <c r="I8" s="290"/>
    </row>
    <row r="9" spans="1:9" ht="33.75" customHeight="1">
      <c r="A9" s="186"/>
      <c r="B9" s="225"/>
      <c r="C9" s="238"/>
      <c r="D9" s="238"/>
      <c r="E9" s="238"/>
      <c r="F9" s="290" t="s">
        <v>462</v>
      </c>
      <c r="G9" s="290"/>
      <c r="H9" s="290"/>
      <c r="I9" s="290"/>
    </row>
    <row r="10" spans="1:9" ht="25.5" customHeight="1">
      <c r="A10" s="186" t="s">
        <v>463</v>
      </c>
      <c r="B10" s="184"/>
      <c r="C10" s="238"/>
      <c r="D10" s="238"/>
      <c r="E10" s="238"/>
      <c r="F10" s="289" t="s">
        <v>450</v>
      </c>
      <c r="G10" s="289"/>
      <c r="H10" s="289"/>
      <c r="I10" s="289"/>
    </row>
    <row r="11" spans="1:9" ht="24" customHeight="1">
      <c r="A11" s="186"/>
      <c r="B11" s="184"/>
      <c r="C11" s="238"/>
      <c r="D11" s="238"/>
      <c r="E11" s="238"/>
      <c r="F11" s="241"/>
      <c r="G11" s="242"/>
      <c r="H11" s="242"/>
    </row>
    <row r="12" spans="1:9" ht="18" customHeight="1">
      <c r="B12" s="6"/>
      <c r="C12" s="243"/>
      <c r="D12" s="243"/>
      <c r="E12" s="243"/>
      <c r="F12" s="315"/>
      <c r="G12" s="315"/>
      <c r="H12" s="315"/>
      <c r="I12" s="231" t="s">
        <v>46</v>
      </c>
    </row>
    <row r="13" spans="1:9">
      <c r="B13" s="1"/>
      <c r="C13" s="236"/>
      <c r="D13" s="236"/>
      <c r="H13" s="244" t="s">
        <v>47</v>
      </c>
      <c r="I13" s="231">
        <v>2021</v>
      </c>
    </row>
    <row r="14" spans="1:9" ht="37.5" customHeight="1">
      <c r="A14" s="310" t="s">
        <v>414</v>
      </c>
      <c r="B14" s="310"/>
      <c r="C14" s="310"/>
      <c r="D14" s="310"/>
      <c r="E14" s="310"/>
      <c r="F14" s="310"/>
      <c r="G14" s="313" t="s">
        <v>12</v>
      </c>
      <c r="H14" s="314"/>
      <c r="I14" s="231">
        <v>3338900</v>
      </c>
    </row>
    <row r="15" spans="1:9">
      <c r="A15" s="4" t="s">
        <v>33</v>
      </c>
      <c r="B15" s="295" t="s">
        <v>419</v>
      </c>
      <c r="C15" s="295"/>
      <c r="D15" s="295"/>
      <c r="E15" s="295"/>
      <c r="F15" s="295"/>
      <c r="G15" s="294" t="s">
        <v>25</v>
      </c>
      <c r="H15" s="294"/>
      <c r="I15" s="231"/>
    </row>
    <row r="16" spans="1:9">
      <c r="A16" s="4" t="s">
        <v>390</v>
      </c>
      <c r="B16" s="312" t="s">
        <v>417</v>
      </c>
      <c r="C16" s="312"/>
      <c r="D16" s="312"/>
      <c r="E16" s="312"/>
      <c r="F16" s="312"/>
      <c r="G16" s="294" t="s">
        <v>48</v>
      </c>
      <c r="H16" s="294"/>
      <c r="I16" s="231"/>
    </row>
    <row r="17" spans="1:9" ht="39" customHeight="1">
      <c r="A17" s="9" t="s">
        <v>259</v>
      </c>
      <c r="B17" s="295"/>
      <c r="C17" s="296"/>
      <c r="D17" s="296"/>
      <c r="E17" s="296"/>
      <c r="F17" s="296"/>
      <c r="G17" s="294" t="s">
        <v>14</v>
      </c>
      <c r="H17" s="294"/>
      <c r="I17" s="231"/>
    </row>
    <row r="18" spans="1:9">
      <c r="A18" s="9" t="s">
        <v>35</v>
      </c>
      <c r="B18" s="295" t="s">
        <v>418</v>
      </c>
      <c r="C18" s="295"/>
      <c r="D18" s="295"/>
      <c r="E18" s="295"/>
      <c r="F18" s="295"/>
      <c r="G18" s="294" t="s">
        <v>13</v>
      </c>
      <c r="H18" s="294"/>
      <c r="I18" s="231"/>
    </row>
    <row r="19" spans="1:9" ht="39" customHeight="1">
      <c r="A19" s="10" t="s">
        <v>34</v>
      </c>
      <c r="B19" s="295" t="s">
        <v>415</v>
      </c>
      <c r="C19" s="295"/>
      <c r="D19" s="295"/>
      <c r="E19" s="295"/>
      <c r="F19" s="295"/>
      <c r="G19" s="294" t="s">
        <v>15</v>
      </c>
      <c r="H19" s="294"/>
      <c r="I19" s="231" t="s">
        <v>416</v>
      </c>
    </row>
    <row r="20" spans="1:9">
      <c r="A20" s="10" t="s">
        <v>213</v>
      </c>
      <c r="B20" s="295" t="s">
        <v>423</v>
      </c>
      <c r="C20" s="295"/>
      <c r="D20" s="295"/>
      <c r="E20" s="295"/>
      <c r="F20" s="295"/>
      <c r="G20" s="294"/>
      <c r="H20" s="294"/>
      <c r="I20" s="231"/>
    </row>
    <row r="21" spans="1:9">
      <c r="A21" s="10" t="s">
        <v>49</v>
      </c>
      <c r="B21" s="295" t="s">
        <v>451</v>
      </c>
      <c r="C21" s="295"/>
      <c r="D21" s="295"/>
      <c r="E21" s="295"/>
      <c r="F21" s="295"/>
      <c r="G21" s="294"/>
      <c r="H21" s="294"/>
      <c r="I21" s="231"/>
    </row>
    <row r="22" spans="1:9" ht="20.25" customHeight="1">
      <c r="A22" s="10" t="s">
        <v>50</v>
      </c>
      <c r="B22" s="312">
        <v>90</v>
      </c>
      <c r="C22" s="312"/>
      <c r="D22" s="312"/>
      <c r="E22" s="312"/>
      <c r="F22" s="312"/>
      <c r="G22" s="312"/>
      <c r="H22" s="245"/>
      <c r="I22" s="246"/>
    </row>
    <row r="23" spans="1:9">
      <c r="A23" s="11" t="s">
        <v>30</v>
      </c>
      <c r="B23" s="297" t="s">
        <v>420</v>
      </c>
      <c r="C23" s="297"/>
      <c r="D23" s="297"/>
      <c r="E23" s="297"/>
      <c r="F23" s="297"/>
      <c r="G23" s="297"/>
      <c r="H23" s="297"/>
      <c r="I23" s="297"/>
    </row>
    <row r="24" spans="1:9">
      <c r="A24" s="10" t="s">
        <v>31</v>
      </c>
      <c r="B24" s="307" t="s">
        <v>422</v>
      </c>
      <c r="C24" s="307"/>
      <c r="D24" s="307"/>
      <c r="E24" s="247"/>
      <c r="F24" s="247"/>
      <c r="G24" s="247"/>
      <c r="H24" s="247"/>
      <c r="I24" s="248"/>
    </row>
    <row r="25" spans="1:9" ht="19.5" customHeight="1">
      <c r="A25" s="11" t="s">
        <v>32</v>
      </c>
      <c r="B25" s="306" t="s">
        <v>421</v>
      </c>
      <c r="C25" s="306"/>
      <c r="D25" s="306"/>
    </row>
    <row r="26" spans="1:9" ht="15.75" customHeight="1">
      <c r="A26" s="304" t="s">
        <v>460</v>
      </c>
      <c r="B26" s="304"/>
      <c r="C26" s="304"/>
      <c r="D26" s="304"/>
      <c r="E26" s="304"/>
      <c r="F26" s="304"/>
      <c r="G26" s="304"/>
      <c r="H26" s="304"/>
      <c r="I26" s="304"/>
    </row>
    <row r="27" spans="1:9" ht="21" customHeight="1">
      <c r="A27" s="305" t="s">
        <v>51</v>
      </c>
      <c r="B27" s="305"/>
      <c r="C27" s="305"/>
      <c r="D27" s="305"/>
      <c r="E27" s="305"/>
      <c r="F27" s="305"/>
      <c r="G27" s="305"/>
      <c r="H27" s="305"/>
      <c r="I27" s="305"/>
    </row>
    <row r="28" spans="1:9" ht="22.5" customHeight="1">
      <c r="A28" s="300" t="s">
        <v>401</v>
      </c>
      <c r="B28" s="300"/>
      <c r="C28" s="300"/>
      <c r="D28" s="300"/>
      <c r="E28" s="300"/>
      <c r="F28" s="300"/>
      <c r="G28" s="300"/>
      <c r="H28" s="300"/>
      <c r="I28" s="300"/>
    </row>
    <row r="29" spans="1:9" ht="19.5" customHeight="1">
      <c r="A29" s="169"/>
      <c r="B29" s="303" t="s">
        <v>37</v>
      </c>
      <c r="C29" s="298" t="s">
        <v>102</v>
      </c>
      <c r="D29" s="298" t="s">
        <v>123</v>
      </c>
      <c r="E29" s="301" t="s">
        <v>52</v>
      </c>
      <c r="F29" s="301" t="s">
        <v>262</v>
      </c>
      <c r="G29" s="302"/>
      <c r="H29" s="302"/>
      <c r="I29" s="302"/>
    </row>
    <row r="30" spans="1:9" ht="56.25" customHeight="1">
      <c r="A30" s="167"/>
      <c r="B30" s="303"/>
      <c r="C30" s="299"/>
      <c r="D30" s="299"/>
      <c r="E30" s="301"/>
      <c r="F30" s="249" t="s">
        <v>263</v>
      </c>
      <c r="G30" s="249" t="s">
        <v>264</v>
      </c>
      <c r="H30" s="249" t="s">
        <v>265</v>
      </c>
      <c r="I30" s="249" t="s">
        <v>266</v>
      </c>
    </row>
    <row r="31" spans="1:9" s="229" customFormat="1" ht="15" customHeight="1">
      <c r="A31" s="233">
        <v>1</v>
      </c>
      <c r="B31" s="273">
        <v>2</v>
      </c>
      <c r="C31" s="274">
        <v>3</v>
      </c>
      <c r="D31" s="274">
        <v>4</v>
      </c>
      <c r="E31" s="234">
        <v>5</v>
      </c>
      <c r="F31" s="233">
        <v>6</v>
      </c>
      <c r="G31" s="233">
        <v>7</v>
      </c>
      <c r="H31" s="233">
        <v>8</v>
      </c>
      <c r="I31" s="233">
        <v>9</v>
      </c>
    </row>
    <row r="32" spans="1:9" ht="15" customHeight="1">
      <c r="A32" s="168" t="s">
        <v>65</v>
      </c>
      <c r="B32" s="166"/>
      <c r="C32" s="250"/>
      <c r="D32" s="250"/>
      <c r="E32" s="251"/>
      <c r="F32" s="249"/>
      <c r="G32" s="249"/>
      <c r="H32" s="249"/>
      <c r="I32" s="249"/>
    </row>
    <row r="33" spans="1:9" s="15" customFormat="1" ht="37.5" customHeight="1">
      <c r="A33" s="28" t="s">
        <v>53</v>
      </c>
      <c r="B33" s="29" t="s">
        <v>26</v>
      </c>
      <c r="C33" s="252">
        <v>12544</v>
      </c>
      <c r="D33" s="253">
        <v>16120</v>
      </c>
      <c r="E33" s="253">
        <v>21030</v>
      </c>
      <c r="F33" s="253">
        <f>E33/4</f>
        <v>5257.5</v>
      </c>
      <c r="G33" s="253">
        <f>E33/4</f>
        <v>5257.5</v>
      </c>
      <c r="H33" s="253">
        <f>E33/4</f>
        <v>5257.5</v>
      </c>
      <c r="I33" s="253">
        <f>E33/4</f>
        <v>5257.5</v>
      </c>
    </row>
    <row r="34" spans="1:9" s="15" customFormat="1" ht="24.95" customHeight="1">
      <c r="A34" s="30" t="s">
        <v>214</v>
      </c>
      <c r="B34" s="29" t="s">
        <v>27</v>
      </c>
      <c r="C34" s="252">
        <v>899</v>
      </c>
      <c r="D34" s="253">
        <v>995</v>
      </c>
      <c r="E34" s="253">
        <v>3511</v>
      </c>
      <c r="F34" s="253">
        <f t="shared" ref="F34:F68" si="0">E34/4</f>
        <v>877.75</v>
      </c>
      <c r="G34" s="253">
        <f t="shared" ref="G34:G68" si="1">E34/4</f>
        <v>877.75</v>
      </c>
      <c r="H34" s="253">
        <f t="shared" ref="H34:H68" si="2">E34/4</f>
        <v>877.75</v>
      </c>
      <c r="I34" s="253">
        <f t="shared" ref="I34:I68" si="3">E34/4</f>
        <v>877.75</v>
      </c>
    </row>
    <row r="35" spans="1:9" s="15" customFormat="1" ht="21" customHeight="1">
      <c r="A35" s="30" t="s">
        <v>223</v>
      </c>
      <c r="B35" s="29" t="s">
        <v>28</v>
      </c>
      <c r="C35" s="252"/>
      <c r="D35" s="253"/>
      <c r="E35" s="253"/>
      <c r="F35" s="253"/>
      <c r="G35" s="253"/>
      <c r="H35" s="253"/>
      <c r="I35" s="253"/>
    </row>
    <row r="36" spans="1:9" s="15" customFormat="1" ht="24.95" customHeight="1">
      <c r="A36" s="30" t="s">
        <v>324</v>
      </c>
      <c r="B36" s="29" t="s">
        <v>29</v>
      </c>
      <c r="C36" s="252"/>
      <c r="D36" s="253"/>
      <c r="E36" s="253"/>
      <c r="F36" s="253"/>
      <c r="G36" s="253"/>
      <c r="H36" s="253"/>
      <c r="I36" s="253"/>
    </row>
    <row r="37" spans="1:9" s="15" customFormat="1" ht="24.95" customHeight="1">
      <c r="A37" s="30" t="s">
        <v>325</v>
      </c>
      <c r="B37" s="29" t="s">
        <v>54</v>
      </c>
      <c r="C37" s="252"/>
      <c r="D37" s="253"/>
      <c r="E37" s="253"/>
      <c r="F37" s="253"/>
      <c r="G37" s="253"/>
      <c r="H37" s="253"/>
      <c r="I37" s="253"/>
    </row>
    <row r="38" spans="1:9" s="23" customFormat="1" ht="58.5" customHeight="1">
      <c r="A38" s="31" t="s">
        <v>326</v>
      </c>
      <c r="B38" s="32" t="s">
        <v>55</v>
      </c>
      <c r="C38" s="254">
        <f>C33-C34</f>
        <v>11645</v>
      </c>
      <c r="D38" s="254">
        <f t="shared" ref="D38:E38" si="4">D33-D34</f>
        <v>15125</v>
      </c>
      <c r="E38" s="254">
        <f t="shared" si="4"/>
        <v>17519</v>
      </c>
      <c r="F38" s="253">
        <f t="shared" si="0"/>
        <v>4379.75</v>
      </c>
      <c r="G38" s="253">
        <f t="shared" si="1"/>
        <v>4379.75</v>
      </c>
      <c r="H38" s="253">
        <f t="shared" si="2"/>
        <v>4379.75</v>
      </c>
      <c r="I38" s="253">
        <f t="shared" si="3"/>
        <v>4379.75</v>
      </c>
    </row>
    <row r="39" spans="1:9" s="15" customFormat="1" ht="24.95" customHeight="1">
      <c r="A39" s="28" t="s">
        <v>327</v>
      </c>
      <c r="B39" s="29" t="s">
        <v>56</v>
      </c>
      <c r="C39" s="252">
        <v>8416</v>
      </c>
      <c r="D39" s="253">
        <v>7312.8</v>
      </c>
      <c r="E39" s="253">
        <v>7900.2</v>
      </c>
      <c r="F39" s="253">
        <f t="shared" si="0"/>
        <v>1975.05</v>
      </c>
      <c r="G39" s="253">
        <f t="shared" si="1"/>
        <v>1975.05</v>
      </c>
      <c r="H39" s="253">
        <f t="shared" si="2"/>
        <v>1975.05</v>
      </c>
      <c r="I39" s="253">
        <f t="shared" si="3"/>
        <v>1975.05</v>
      </c>
    </row>
    <row r="40" spans="1:9" s="15" customFormat="1" ht="24.95" customHeight="1">
      <c r="A40" s="33" t="s">
        <v>328</v>
      </c>
      <c r="B40" s="29" t="s">
        <v>57</v>
      </c>
      <c r="C40" s="255"/>
      <c r="D40" s="253"/>
      <c r="E40" s="253"/>
      <c r="F40" s="253"/>
      <c r="G40" s="253"/>
      <c r="H40" s="253"/>
      <c r="I40" s="253"/>
    </row>
    <row r="41" spans="1:9" s="15" customFormat="1" ht="24.95" customHeight="1">
      <c r="A41" s="33" t="s">
        <v>329</v>
      </c>
      <c r="B41" s="29" t="s">
        <v>58</v>
      </c>
      <c r="C41" s="252"/>
      <c r="D41" s="253"/>
      <c r="E41" s="253"/>
      <c r="F41" s="253"/>
      <c r="G41" s="253"/>
      <c r="H41" s="253"/>
      <c r="I41" s="253"/>
    </row>
    <row r="42" spans="1:9" s="15" customFormat="1" ht="24.95" customHeight="1">
      <c r="A42" s="33" t="s">
        <v>330</v>
      </c>
      <c r="B42" s="29" t="s">
        <v>9</v>
      </c>
      <c r="C42" s="256"/>
      <c r="D42" s="253"/>
      <c r="E42" s="253"/>
      <c r="F42" s="253"/>
      <c r="G42" s="253"/>
      <c r="H42" s="253"/>
      <c r="I42" s="253"/>
    </row>
    <row r="43" spans="1:9" s="15" customFormat="1" ht="60" customHeight="1">
      <c r="A43" s="33" t="s">
        <v>157</v>
      </c>
      <c r="B43" s="29" t="s">
        <v>38</v>
      </c>
      <c r="C43" s="252"/>
      <c r="D43" s="253"/>
      <c r="E43" s="253"/>
      <c r="F43" s="253"/>
      <c r="G43" s="253"/>
      <c r="H43" s="253"/>
      <c r="I43" s="253"/>
    </row>
    <row r="44" spans="1:9" s="15" customFormat="1" ht="37.5" customHeight="1">
      <c r="A44" s="34" t="s">
        <v>45</v>
      </c>
      <c r="B44" s="32" t="s">
        <v>39</v>
      </c>
      <c r="C44" s="254">
        <f t="shared" ref="C44:D44" si="5">C33+C39</f>
        <v>20960</v>
      </c>
      <c r="D44" s="254">
        <f t="shared" si="5"/>
        <v>23432.799999999999</v>
      </c>
      <c r="E44" s="254">
        <f t="shared" ref="E44:I44" si="6">E33+E39</f>
        <v>28930.2</v>
      </c>
      <c r="F44" s="254">
        <f t="shared" si="6"/>
        <v>7232.55</v>
      </c>
      <c r="G44" s="254">
        <f t="shared" si="6"/>
        <v>7232.55</v>
      </c>
      <c r="H44" s="254">
        <f t="shared" si="6"/>
        <v>7232.55</v>
      </c>
      <c r="I44" s="254">
        <f t="shared" si="6"/>
        <v>7232.55</v>
      </c>
    </row>
    <row r="45" spans="1:9" s="15" customFormat="1" ht="20.25" customHeight="1">
      <c r="A45" s="34" t="s">
        <v>66</v>
      </c>
      <c r="B45" s="29"/>
      <c r="C45" s="257"/>
      <c r="D45" s="254"/>
      <c r="E45" s="254"/>
      <c r="F45" s="253"/>
      <c r="G45" s="253"/>
      <c r="H45" s="253"/>
      <c r="I45" s="253"/>
    </row>
    <row r="46" spans="1:9" s="15" customFormat="1" ht="50.25" customHeight="1">
      <c r="A46" s="33" t="s">
        <v>331</v>
      </c>
      <c r="B46" s="38" t="s">
        <v>40</v>
      </c>
      <c r="C46" s="257">
        <v>15731</v>
      </c>
      <c r="D46" s="254">
        <v>19020</v>
      </c>
      <c r="E46" s="254">
        <v>24399.5</v>
      </c>
      <c r="F46" s="253">
        <f t="shared" si="0"/>
        <v>6099.875</v>
      </c>
      <c r="G46" s="253">
        <f t="shared" si="1"/>
        <v>6099.875</v>
      </c>
      <c r="H46" s="253">
        <f t="shared" si="2"/>
        <v>6099.875</v>
      </c>
      <c r="I46" s="253">
        <f t="shared" si="3"/>
        <v>6099.875</v>
      </c>
    </row>
    <row r="47" spans="1:9" s="15" customFormat="1" ht="48" customHeight="1">
      <c r="A47" s="33" t="s">
        <v>354</v>
      </c>
      <c r="B47" s="38" t="s">
        <v>41</v>
      </c>
      <c r="C47" s="253">
        <v>3142</v>
      </c>
      <c r="D47" s="253">
        <v>3380</v>
      </c>
      <c r="E47" s="253">
        <v>3400</v>
      </c>
      <c r="F47" s="253">
        <f t="shared" si="0"/>
        <v>850</v>
      </c>
      <c r="G47" s="253">
        <f t="shared" si="1"/>
        <v>850</v>
      </c>
      <c r="H47" s="253">
        <f t="shared" si="2"/>
        <v>850</v>
      </c>
      <c r="I47" s="253">
        <f t="shared" si="3"/>
        <v>850</v>
      </c>
    </row>
    <row r="48" spans="1:9" s="15" customFormat="1" ht="34.5" customHeight="1">
      <c r="A48" s="28" t="s">
        <v>59</v>
      </c>
      <c r="B48" s="25" t="s">
        <v>142</v>
      </c>
      <c r="C48" s="255">
        <v>252</v>
      </c>
      <c r="D48" s="253">
        <v>274</v>
      </c>
      <c r="E48" s="253">
        <v>304.2</v>
      </c>
      <c r="F48" s="253">
        <f t="shared" si="0"/>
        <v>76.05</v>
      </c>
      <c r="G48" s="253">
        <f t="shared" si="1"/>
        <v>76.05</v>
      </c>
      <c r="H48" s="253">
        <f t="shared" si="2"/>
        <v>76.05</v>
      </c>
      <c r="I48" s="253">
        <f t="shared" si="3"/>
        <v>76.05</v>
      </c>
    </row>
    <row r="49" spans="1:10" s="15" customFormat="1" ht="33.75" customHeight="1">
      <c r="A49" s="28" t="s">
        <v>182</v>
      </c>
      <c r="B49" s="29" t="s">
        <v>143</v>
      </c>
      <c r="C49" s="255"/>
      <c r="D49" s="253"/>
      <c r="E49" s="253"/>
      <c r="F49" s="253">
        <f t="shared" si="0"/>
        <v>0</v>
      </c>
      <c r="G49" s="253">
        <f t="shared" si="1"/>
        <v>0</v>
      </c>
      <c r="H49" s="253">
        <f t="shared" si="2"/>
        <v>0</v>
      </c>
      <c r="I49" s="253">
        <f t="shared" si="3"/>
        <v>0</v>
      </c>
    </row>
    <row r="50" spans="1:10" s="15" customFormat="1" ht="33.75" customHeight="1">
      <c r="A50" s="28" t="s">
        <v>60</v>
      </c>
      <c r="B50" s="25" t="s">
        <v>224</v>
      </c>
      <c r="C50" s="255"/>
      <c r="D50" s="253"/>
      <c r="E50" s="253"/>
      <c r="F50" s="253">
        <f t="shared" si="0"/>
        <v>0</v>
      </c>
      <c r="G50" s="253">
        <f t="shared" si="1"/>
        <v>0</v>
      </c>
      <c r="H50" s="253">
        <f t="shared" si="2"/>
        <v>0</v>
      </c>
      <c r="I50" s="253">
        <f t="shared" si="3"/>
        <v>0</v>
      </c>
    </row>
    <row r="51" spans="1:10" s="15" customFormat="1" ht="33" customHeight="1">
      <c r="A51" s="28" t="s">
        <v>61</v>
      </c>
      <c r="B51" s="29" t="s">
        <v>225</v>
      </c>
      <c r="C51" s="255"/>
      <c r="D51" s="253"/>
      <c r="E51" s="253"/>
      <c r="F51" s="253">
        <f t="shared" si="0"/>
        <v>0</v>
      </c>
      <c r="G51" s="253">
        <f t="shared" si="1"/>
        <v>0</v>
      </c>
      <c r="H51" s="253">
        <f t="shared" si="2"/>
        <v>0</v>
      </c>
      <c r="I51" s="253">
        <f t="shared" si="3"/>
        <v>0</v>
      </c>
    </row>
    <row r="52" spans="1:10" s="15" customFormat="1" ht="29.25" customHeight="1">
      <c r="A52" s="28" t="s">
        <v>332</v>
      </c>
      <c r="B52" s="25" t="s">
        <v>226</v>
      </c>
      <c r="C52" s="255">
        <f t="shared" ref="C52:D52" si="7">C47-C48</f>
        <v>2890</v>
      </c>
      <c r="D52" s="255">
        <f t="shared" si="7"/>
        <v>3106</v>
      </c>
      <c r="E52" s="255">
        <f t="shared" ref="E52" si="8">E47-E48</f>
        <v>3095.8</v>
      </c>
      <c r="F52" s="253">
        <f t="shared" si="0"/>
        <v>773.95</v>
      </c>
      <c r="G52" s="253">
        <f t="shared" si="1"/>
        <v>773.95</v>
      </c>
      <c r="H52" s="253">
        <f t="shared" si="2"/>
        <v>773.95</v>
      </c>
      <c r="I52" s="253">
        <f t="shared" si="3"/>
        <v>773.95</v>
      </c>
    </row>
    <row r="53" spans="1:10" s="15" customFormat="1" ht="24.95" customHeight="1">
      <c r="A53" s="33" t="s">
        <v>333</v>
      </c>
      <c r="B53" s="29">
        <v>15</v>
      </c>
      <c r="C53" s="256"/>
      <c r="D53" s="253"/>
      <c r="E53" s="253"/>
      <c r="F53" s="253">
        <f t="shared" si="0"/>
        <v>0</v>
      </c>
      <c r="G53" s="253">
        <f t="shared" si="1"/>
        <v>0</v>
      </c>
      <c r="H53" s="253">
        <f t="shared" si="2"/>
        <v>0</v>
      </c>
      <c r="I53" s="253">
        <f t="shared" si="3"/>
        <v>0</v>
      </c>
    </row>
    <row r="54" spans="1:10" s="15" customFormat="1" ht="24.95" customHeight="1">
      <c r="A54" s="33" t="s">
        <v>334</v>
      </c>
      <c r="B54" s="29" t="s">
        <v>44</v>
      </c>
      <c r="C54" s="256">
        <v>660</v>
      </c>
      <c r="D54" s="253">
        <v>650.79999999999995</v>
      </c>
      <c r="E54" s="253">
        <v>495</v>
      </c>
      <c r="F54" s="253">
        <f t="shared" si="0"/>
        <v>123.75</v>
      </c>
      <c r="G54" s="253">
        <f t="shared" si="1"/>
        <v>123.75</v>
      </c>
      <c r="H54" s="253">
        <f t="shared" si="2"/>
        <v>123.75</v>
      </c>
      <c r="I54" s="253">
        <f t="shared" si="3"/>
        <v>123.75</v>
      </c>
    </row>
    <row r="55" spans="1:10" s="15" customFormat="1" ht="24.95" customHeight="1">
      <c r="A55" s="33" t="s">
        <v>335</v>
      </c>
      <c r="B55" s="29" t="s">
        <v>62</v>
      </c>
      <c r="C55" s="256"/>
      <c r="D55" s="253"/>
      <c r="E55" s="253"/>
      <c r="F55" s="253">
        <f t="shared" si="0"/>
        <v>0</v>
      </c>
      <c r="G55" s="253">
        <f t="shared" si="1"/>
        <v>0</v>
      </c>
      <c r="H55" s="253">
        <f t="shared" si="2"/>
        <v>0</v>
      </c>
      <c r="I55" s="253">
        <f t="shared" si="3"/>
        <v>0</v>
      </c>
    </row>
    <row r="56" spans="1:10" s="15" customFormat="1" ht="27.75" customHeight="1">
      <c r="A56" s="33" t="s">
        <v>336</v>
      </c>
      <c r="B56" s="29" t="s">
        <v>63</v>
      </c>
      <c r="C56" s="256"/>
      <c r="D56" s="253"/>
      <c r="E56" s="253"/>
      <c r="F56" s="253">
        <f t="shared" si="0"/>
        <v>0</v>
      </c>
      <c r="G56" s="253">
        <f t="shared" si="1"/>
        <v>0</v>
      </c>
      <c r="H56" s="253">
        <f t="shared" si="2"/>
        <v>0</v>
      </c>
      <c r="I56" s="253">
        <f t="shared" si="3"/>
        <v>0</v>
      </c>
    </row>
    <row r="57" spans="1:10" s="15" customFormat="1" ht="24.95" customHeight="1">
      <c r="A57" s="33" t="s">
        <v>337</v>
      </c>
      <c r="B57" s="29" t="s">
        <v>64</v>
      </c>
      <c r="C57" s="256"/>
      <c r="D57" s="253"/>
      <c r="E57" s="253">
        <v>561.70000000000005</v>
      </c>
      <c r="F57" s="253">
        <f t="shared" si="0"/>
        <v>140.42500000000001</v>
      </c>
      <c r="G57" s="253">
        <f t="shared" si="1"/>
        <v>140.42500000000001</v>
      </c>
      <c r="H57" s="253">
        <f t="shared" si="2"/>
        <v>140.42500000000001</v>
      </c>
      <c r="I57" s="253">
        <f t="shared" si="3"/>
        <v>140.42500000000001</v>
      </c>
    </row>
    <row r="58" spans="1:10" s="15" customFormat="1" ht="27" customHeight="1">
      <c r="A58" s="28" t="s">
        <v>4</v>
      </c>
      <c r="B58" s="29" t="s">
        <v>10</v>
      </c>
      <c r="C58" s="258"/>
      <c r="D58" s="253"/>
      <c r="E58" s="253"/>
      <c r="F58" s="253">
        <f t="shared" si="0"/>
        <v>0</v>
      </c>
      <c r="G58" s="253">
        <f t="shared" si="1"/>
        <v>0</v>
      </c>
      <c r="H58" s="253">
        <f t="shared" si="2"/>
        <v>0</v>
      </c>
      <c r="I58" s="253">
        <f t="shared" si="3"/>
        <v>0</v>
      </c>
    </row>
    <row r="59" spans="1:10" s="15" customFormat="1" ht="33.75" customHeight="1">
      <c r="A59" s="28" t="s">
        <v>158</v>
      </c>
      <c r="B59" s="32" t="s">
        <v>16</v>
      </c>
      <c r="C59" s="254"/>
      <c r="D59" s="254"/>
      <c r="E59" s="254"/>
      <c r="F59" s="253">
        <f t="shared" si="0"/>
        <v>0</v>
      </c>
      <c r="G59" s="253">
        <f t="shared" si="1"/>
        <v>0</v>
      </c>
      <c r="H59" s="253">
        <f t="shared" si="2"/>
        <v>0</v>
      </c>
      <c r="I59" s="253">
        <f t="shared" si="3"/>
        <v>0</v>
      </c>
    </row>
    <row r="60" spans="1:10" s="15" customFormat="1" ht="24.95" customHeight="1">
      <c r="A60" s="34" t="s">
        <v>284</v>
      </c>
      <c r="B60" s="170" t="s">
        <v>17</v>
      </c>
      <c r="C60" s="259">
        <f t="shared" ref="C60" si="9">C46+C47+C54</f>
        <v>19533</v>
      </c>
      <c r="D60" s="259">
        <f>D46+D47+D54</f>
        <v>23050.799999999999</v>
      </c>
      <c r="E60" s="259">
        <f>E46+E47+E57+E54</f>
        <v>28856.2</v>
      </c>
      <c r="F60" s="259">
        <f t="shared" ref="F60:I60" si="10">F46+F47+F54</f>
        <v>7073.625</v>
      </c>
      <c r="G60" s="259">
        <f t="shared" si="10"/>
        <v>7073.625</v>
      </c>
      <c r="H60" s="259">
        <f t="shared" si="10"/>
        <v>7073.625</v>
      </c>
      <c r="I60" s="259">
        <f t="shared" si="10"/>
        <v>7073.625</v>
      </c>
    </row>
    <row r="61" spans="1:10" s="15" customFormat="1" ht="24.95" customHeight="1">
      <c r="A61" s="34" t="s">
        <v>67</v>
      </c>
      <c r="B61" s="29"/>
      <c r="C61" s="253"/>
      <c r="D61" s="253"/>
      <c r="E61" s="253"/>
      <c r="F61" s="253">
        <f t="shared" si="0"/>
        <v>0</v>
      </c>
      <c r="G61" s="253">
        <f t="shared" si="1"/>
        <v>0</v>
      </c>
      <c r="H61" s="253">
        <f t="shared" si="2"/>
        <v>0</v>
      </c>
      <c r="I61" s="253">
        <f t="shared" si="3"/>
        <v>0</v>
      </c>
    </row>
    <row r="62" spans="1:10" s="15" customFormat="1" ht="26.25" customHeight="1">
      <c r="A62" s="33" t="s">
        <v>68</v>
      </c>
      <c r="B62" s="29" t="s">
        <v>18</v>
      </c>
      <c r="C62" s="253"/>
      <c r="D62" s="253"/>
      <c r="E62" s="253"/>
      <c r="F62" s="253">
        <f t="shared" si="0"/>
        <v>0</v>
      </c>
      <c r="G62" s="253">
        <f t="shared" si="1"/>
        <v>0</v>
      </c>
      <c r="H62" s="253">
        <f t="shared" si="2"/>
        <v>0</v>
      </c>
      <c r="I62" s="253">
        <f t="shared" si="3"/>
        <v>0</v>
      </c>
      <c r="J62" s="35"/>
    </row>
    <row r="63" spans="1:10" s="15" customFormat="1" ht="24.75" customHeight="1">
      <c r="A63" s="28" t="s">
        <v>5</v>
      </c>
      <c r="B63" s="29" t="s">
        <v>19</v>
      </c>
      <c r="C63" s="260"/>
      <c r="D63" s="253"/>
      <c r="E63" s="253"/>
      <c r="F63" s="253">
        <f t="shared" si="0"/>
        <v>0</v>
      </c>
      <c r="G63" s="253">
        <f t="shared" si="1"/>
        <v>0</v>
      </c>
      <c r="H63" s="253">
        <f t="shared" si="2"/>
        <v>0</v>
      </c>
      <c r="I63" s="253">
        <f t="shared" si="3"/>
        <v>0</v>
      </c>
      <c r="J63" s="35"/>
    </row>
    <row r="64" spans="1:10" s="15" customFormat="1" ht="44.25" customHeight="1">
      <c r="A64" s="28" t="s">
        <v>36</v>
      </c>
      <c r="B64" s="29" t="s">
        <v>20</v>
      </c>
      <c r="C64" s="260">
        <f>C44-C60</f>
        <v>1427</v>
      </c>
      <c r="D64" s="260">
        <f t="shared" ref="D64" si="11">D44-D60</f>
        <v>382</v>
      </c>
      <c r="E64" s="260">
        <f t="shared" ref="E64" si="12">E44-E60</f>
        <v>74</v>
      </c>
      <c r="F64" s="253">
        <f t="shared" si="0"/>
        <v>18.5</v>
      </c>
      <c r="G64" s="253">
        <f t="shared" si="1"/>
        <v>18.5</v>
      </c>
      <c r="H64" s="253">
        <f t="shared" si="2"/>
        <v>18.5</v>
      </c>
      <c r="I64" s="253">
        <f t="shared" si="3"/>
        <v>18.5</v>
      </c>
      <c r="J64" s="35"/>
    </row>
    <row r="65" spans="1:10" s="23" customFormat="1" ht="21" customHeight="1">
      <c r="A65" s="28" t="s">
        <v>69</v>
      </c>
      <c r="B65" s="29" t="s">
        <v>21</v>
      </c>
      <c r="C65" s="260"/>
      <c r="D65" s="261"/>
      <c r="E65" s="261"/>
      <c r="F65" s="253">
        <f t="shared" si="0"/>
        <v>0</v>
      </c>
      <c r="G65" s="253">
        <f t="shared" si="1"/>
        <v>0</v>
      </c>
      <c r="H65" s="253">
        <f t="shared" si="2"/>
        <v>0</v>
      </c>
      <c r="I65" s="253">
        <f t="shared" si="3"/>
        <v>0</v>
      </c>
      <c r="J65" s="36"/>
    </row>
    <row r="66" spans="1:10" s="15" customFormat="1" ht="19.5" customHeight="1">
      <c r="A66" s="31" t="s">
        <v>70</v>
      </c>
      <c r="B66" s="32" t="s">
        <v>22</v>
      </c>
      <c r="C66" s="261"/>
      <c r="D66" s="261"/>
      <c r="E66" s="261"/>
      <c r="F66" s="253">
        <f t="shared" si="0"/>
        <v>0</v>
      </c>
      <c r="G66" s="253">
        <f t="shared" si="1"/>
        <v>0</v>
      </c>
      <c r="H66" s="253">
        <f t="shared" si="2"/>
        <v>0</v>
      </c>
      <c r="I66" s="253">
        <f t="shared" si="3"/>
        <v>0</v>
      </c>
    </row>
    <row r="67" spans="1:10" s="15" customFormat="1" ht="19.5" customHeight="1">
      <c r="A67" s="28" t="s">
        <v>71</v>
      </c>
      <c r="B67" s="29" t="s">
        <v>74</v>
      </c>
      <c r="C67" s="261">
        <v>27</v>
      </c>
      <c r="D67" s="261">
        <v>58</v>
      </c>
      <c r="E67" s="261">
        <v>59.7</v>
      </c>
      <c r="F67" s="253">
        <f t="shared" si="0"/>
        <v>14.925000000000001</v>
      </c>
      <c r="G67" s="253">
        <f t="shared" si="1"/>
        <v>14.925000000000001</v>
      </c>
      <c r="H67" s="253">
        <f t="shared" si="2"/>
        <v>14.925000000000001</v>
      </c>
      <c r="I67" s="253">
        <f t="shared" si="3"/>
        <v>14.925000000000001</v>
      </c>
    </row>
    <row r="68" spans="1:10" s="15" customFormat="1" ht="24.75" customHeight="1">
      <c r="A68" s="28" t="s">
        <v>72</v>
      </c>
      <c r="B68" s="29" t="s">
        <v>180</v>
      </c>
      <c r="C68" s="260"/>
      <c r="D68" s="258"/>
      <c r="E68" s="262"/>
      <c r="F68" s="253">
        <f t="shared" si="0"/>
        <v>0</v>
      </c>
      <c r="G68" s="253">
        <f t="shared" si="1"/>
        <v>0</v>
      </c>
      <c r="H68" s="253">
        <f t="shared" si="2"/>
        <v>0</v>
      </c>
      <c r="I68" s="253">
        <f t="shared" si="3"/>
        <v>0</v>
      </c>
    </row>
    <row r="69" spans="1:10" s="15" customFormat="1" ht="22.5" customHeight="1">
      <c r="A69" s="291" t="s">
        <v>73</v>
      </c>
      <c r="B69" s="292"/>
      <c r="C69" s="292"/>
      <c r="D69" s="292"/>
      <c r="E69" s="292"/>
      <c r="F69" s="292"/>
      <c r="G69" s="293"/>
      <c r="H69" s="262"/>
      <c r="I69" s="262"/>
    </row>
    <row r="70" spans="1:10" s="15" customFormat="1" ht="30" customHeight="1">
      <c r="A70" s="31" t="s">
        <v>363</v>
      </c>
      <c r="B70" s="29" t="s">
        <v>23</v>
      </c>
      <c r="C70" s="258"/>
      <c r="D70" s="258"/>
      <c r="E70" s="263"/>
      <c r="F70" s="253">
        <f t="shared" ref="F70:F84" si="13">E70/4</f>
        <v>0</v>
      </c>
      <c r="G70" s="253">
        <f t="shared" ref="G70:G84" si="14">E70/4</f>
        <v>0</v>
      </c>
      <c r="H70" s="253">
        <f t="shared" ref="H70:H84" si="15">E70/4</f>
        <v>0</v>
      </c>
      <c r="I70" s="253">
        <f t="shared" ref="I70:I84" si="16">E70/4</f>
        <v>0</v>
      </c>
    </row>
    <row r="71" spans="1:10" s="15" customFormat="1" ht="39" customHeight="1">
      <c r="A71" s="161" t="s">
        <v>365</v>
      </c>
      <c r="B71" s="29" t="s">
        <v>171</v>
      </c>
      <c r="C71" s="258"/>
      <c r="D71" s="258"/>
      <c r="E71" s="260"/>
      <c r="F71" s="253">
        <f t="shared" si="13"/>
        <v>0</v>
      </c>
      <c r="G71" s="253">
        <f t="shared" si="14"/>
        <v>0</v>
      </c>
      <c r="H71" s="253">
        <f t="shared" si="15"/>
        <v>0</v>
      </c>
      <c r="I71" s="253">
        <f t="shared" si="16"/>
        <v>0</v>
      </c>
    </row>
    <row r="72" spans="1:10" s="15" customFormat="1" ht="51.75" customHeight="1">
      <c r="A72" s="172" t="s">
        <v>364</v>
      </c>
      <c r="B72" s="26" t="s">
        <v>227</v>
      </c>
      <c r="C72" s="258"/>
      <c r="D72" s="258"/>
      <c r="E72" s="260"/>
      <c r="F72" s="253">
        <f t="shared" si="13"/>
        <v>0</v>
      </c>
      <c r="G72" s="253">
        <f t="shared" si="14"/>
        <v>0</v>
      </c>
      <c r="H72" s="253">
        <f t="shared" si="15"/>
        <v>0</v>
      </c>
      <c r="I72" s="253">
        <f t="shared" si="16"/>
        <v>0</v>
      </c>
    </row>
    <row r="73" spans="1:10" s="15" customFormat="1" ht="21" customHeight="1">
      <c r="A73" s="171" t="s">
        <v>256</v>
      </c>
      <c r="B73" s="29"/>
      <c r="C73" s="258"/>
      <c r="D73" s="258"/>
      <c r="E73" s="260"/>
      <c r="F73" s="253">
        <f t="shared" si="13"/>
        <v>0</v>
      </c>
      <c r="G73" s="253">
        <f t="shared" si="14"/>
        <v>0</v>
      </c>
      <c r="H73" s="253">
        <f t="shared" si="15"/>
        <v>0</v>
      </c>
      <c r="I73" s="253">
        <f t="shared" si="16"/>
        <v>0</v>
      </c>
    </row>
    <row r="74" spans="1:10" s="15" customFormat="1" ht="69.75" customHeight="1">
      <c r="A74" s="161" t="s">
        <v>366</v>
      </c>
      <c r="B74" s="38" t="s">
        <v>24</v>
      </c>
      <c r="C74" s="258"/>
      <c r="D74" s="258"/>
      <c r="E74" s="260"/>
      <c r="F74" s="253">
        <f t="shared" si="13"/>
        <v>0</v>
      </c>
      <c r="G74" s="253">
        <f t="shared" si="14"/>
        <v>0</v>
      </c>
      <c r="H74" s="253">
        <f t="shared" si="15"/>
        <v>0</v>
      </c>
      <c r="I74" s="253">
        <f t="shared" si="16"/>
        <v>0</v>
      </c>
    </row>
    <row r="75" spans="1:10" s="15" customFormat="1" ht="22.5" customHeight="1">
      <c r="A75" s="37" t="s">
        <v>167</v>
      </c>
      <c r="B75" s="38" t="s">
        <v>257</v>
      </c>
      <c r="C75" s="260"/>
      <c r="D75" s="260"/>
      <c r="E75" s="260"/>
      <c r="F75" s="253">
        <f t="shared" si="13"/>
        <v>0</v>
      </c>
      <c r="G75" s="253">
        <f t="shared" si="14"/>
        <v>0</v>
      </c>
      <c r="H75" s="253">
        <f t="shared" si="15"/>
        <v>0</v>
      </c>
      <c r="I75" s="253">
        <f t="shared" si="16"/>
        <v>0</v>
      </c>
    </row>
    <row r="76" spans="1:10" s="15" customFormat="1" ht="39.75" customHeight="1">
      <c r="A76" s="173" t="s">
        <v>367</v>
      </c>
      <c r="B76" s="38" t="s">
        <v>11</v>
      </c>
      <c r="C76" s="260">
        <v>57</v>
      </c>
      <c r="D76" s="260">
        <v>16</v>
      </c>
      <c r="E76" s="260">
        <v>1</v>
      </c>
      <c r="F76" s="253">
        <f t="shared" si="13"/>
        <v>0.25</v>
      </c>
      <c r="G76" s="253">
        <f t="shared" si="14"/>
        <v>0.25</v>
      </c>
      <c r="H76" s="253">
        <f t="shared" si="15"/>
        <v>0.25</v>
      </c>
      <c r="I76" s="253">
        <f t="shared" si="16"/>
        <v>0.25</v>
      </c>
    </row>
    <row r="77" spans="1:10" s="15" customFormat="1" ht="20.25" customHeight="1">
      <c r="A77" s="37" t="s">
        <v>167</v>
      </c>
      <c r="B77" s="38"/>
      <c r="C77" s="260">
        <v>57</v>
      </c>
      <c r="D77" s="260">
        <v>16</v>
      </c>
      <c r="E77" s="260">
        <v>1</v>
      </c>
      <c r="F77" s="253">
        <f t="shared" si="13"/>
        <v>0.25</v>
      </c>
      <c r="G77" s="253">
        <f t="shared" si="14"/>
        <v>0.25</v>
      </c>
      <c r="H77" s="253">
        <f t="shared" si="15"/>
        <v>0.25</v>
      </c>
      <c r="I77" s="253">
        <f t="shared" si="16"/>
        <v>0.25</v>
      </c>
    </row>
    <row r="78" spans="1:10" s="23" customFormat="1" ht="41.25" customHeight="1">
      <c r="A78" s="31" t="s">
        <v>165</v>
      </c>
      <c r="B78" s="38" t="s">
        <v>76</v>
      </c>
      <c r="C78" s="264">
        <v>3039</v>
      </c>
      <c r="D78" s="261">
        <v>2012</v>
      </c>
      <c r="E78" s="261">
        <v>61</v>
      </c>
      <c r="F78" s="253">
        <f t="shared" si="13"/>
        <v>15.25</v>
      </c>
      <c r="G78" s="253">
        <f t="shared" si="14"/>
        <v>15.25</v>
      </c>
      <c r="H78" s="253">
        <f t="shared" si="15"/>
        <v>15.25</v>
      </c>
      <c r="I78" s="253">
        <f t="shared" si="16"/>
        <v>15.25</v>
      </c>
    </row>
    <row r="79" spans="1:10" s="15" customFormat="1" ht="24.75" customHeight="1">
      <c r="A79" s="28" t="s">
        <v>255</v>
      </c>
      <c r="B79" s="38" t="s">
        <v>77</v>
      </c>
      <c r="C79" s="256"/>
      <c r="D79" s="256"/>
      <c r="E79" s="260"/>
      <c r="F79" s="253">
        <f t="shared" si="13"/>
        <v>0</v>
      </c>
      <c r="G79" s="253">
        <f t="shared" si="14"/>
        <v>0</v>
      </c>
      <c r="H79" s="253">
        <f t="shared" si="15"/>
        <v>0</v>
      </c>
      <c r="I79" s="253">
        <f t="shared" si="16"/>
        <v>0</v>
      </c>
    </row>
    <row r="80" spans="1:10" s="15" customFormat="1" ht="36" customHeight="1">
      <c r="A80" s="97" t="s">
        <v>310</v>
      </c>
      <c r="B80" s="38" t="s">
        <v>269</v>
      </c>
      <c r="C80" s="255"/>
      <c r="D80" s="255"/>
      <c r="E80" s="260"/>
      <c r="F80" s="253">
        <f t="shared" si="13"/>
        <v>0</v>
      </c>
      <c r="G80" s="253">
        <f t="shared" si="14"/>
        <v>0</v>
      </c>
      <c r="H80" s="253">
        <f t="shared" si="15"/>
        <v>0</v>
      </c>
      <c r="I80" s="253">
        <f t="shared" si="16"/>
        <v>0</v>
      </c>
    </row>
    <row r="81" spans="1:9" s="15" customFormat="1" ht="25.5" customHeight="1">
      <c r="A81" s="28" t="s">
        <v>75</v>
      </c>
      <c r="B81" s="38" t="s">
        <v>79</v>
      </c>
      <c r="C81" s="265"/>
      <c r="D81" s="258"/>
      <c r="E81" s="260"/>
      <c r="F81" s="253">
        <f t="shared" si="13"/>
        <v>0</v>
      </c>
      <c r="G81" s="253">
        <f t="shared" si="14"/>
        <v>0</v>
      </c>
      <c r="H81" s="253">
        <f t="shared" si="15"/>
        <v>0</v>
      </c>
      <c r="I81" s="253">
        <f t="shared" si="16"/>
        <v>0</v>
      </c>
    </row>
    <row r="82" spans="1:9" s="15" customFormat="1" ht="22.5" customHeight="1">
      <c r="A82" s="28" t="s">
        <v>338</v>
      </c>
      <c r="B82" s="38" t="s">
        <v>80</v>
      </c>
      <c r="C82" s="258"/>
      <c r="D82" s="258"/>
      <c r="E82" s="260"/>
      <c r="F82" s="253">
        <f t="shared" si="13"/>
        <v>0</v>
      </c>
      <c r="G82" s="253">
        <f t="shared" si="14"/>
        <v>0</v>
      </c>
      <c r="H82" s="253">
        <f t="shared" si="15"/>
        <v>0</v>
      </c>
      <c r="I82" s="253">
        <f t="shared" si="16"/>
        <v>0</v>
      </c>
    </row>
    <row r="83" spans="1:9" s="15" customFormat="1" ht="24" customHeight="1">
      <c r="A83" s="28" t="s">
        <v>339</v>
      </c>
      <c r="B83" s="38" t="s">
        <v>86</v>
      </c>
      <c r="C83" s="261"/>
      <c r="D83" s="261"/>
      <c r="E83" s="264"/>
      <c r="F83" s="253">
        <f t="shared" si="13"/>
        <v>0</v>
      </c>
      <c r="G83" s="253">
        <f t="shared" si="14"/>
        <v>0</v>
      </c>
      <c r="H83" s="253">
        <f t="shared" si="15"/>
        <v>0</v>
      </c>
      <c r="I83" s="253">
        <f t="shared" si="16"/>
        <v>0</v>
      </c>
    </row>
    <row r="84" spans="1:9" s="15" customFormat="1" ht="37.5" customHeight="1">
      <c r="A84" s="174" t="s">
        <v>166</v>
      </c>
      <c r="B84" s="164" t="s">
        <v>90</v>
      </c>
      <c r="C84" s="262"/>
      <c r="D84" s="262"/>
      <c r="E84" s="262"/>
      <c r="F84" s="253">
        <f t="shared" si="13"/>
        <v>0</v>
      </c>
      <c r="G84" s="253">
        <f t="shared" si="14"/>
        <v>0</v>
      </c>
      <c r="H84" s="253">
        <f t="shared" si="15"/>
        <v>0</v>
      </c>
      <c r="I84" s="253">
        <f t="shared" si="16"/>
        <v>0</v>
      </c>
    </row>
    <row r="85" spans="1:9" s="40" customFormat="1" ht="24" customHeight="1">
      <c r="A85" s="291" t="s">
        <v>78</v>
      </c>
      <c r="B85" s="292"/>
      <c r="C85" s="292"/>
      <c r="D85" s="292"/>
      <c r="E85" s="292"/>
      <c r="F85" s="292"/>
      <c r="G85" s="293"/>
      <c r="H85" s="261"/>
      <c r="I85" s="261"/>
    </row>
    <row r="86" spans="1:9" s="15" customFormat="1" ht="33.75" customHeight="1">
      <c r="A86" s="174" t="s">
        <v>217</v>
      </c>
      <c r="B86" s="29" t="s">
        <v>172</v>
      </c>
      <c r="C86" s="260"/>
      <c r="D86" s="260"/>
      <c r="E86" s="260"/>
      <c r="F86" s="253">
        <f t="shared" ref="F86:F105" si="17">E86/4</f>
        <v>0</v>
      </c>
      <c r="G86" s="253">
        <f t="shared" ref="G86:G105" si="18">E86/4</f>
        <v>0</v>
      </c>
      <c r="H86" s="253">
        <f t="shared" ref="H86:H105" si="19">E86/4</f>
        <v>0</v>
      </c>
      <c r="I86" s="253">
        <f t="shared" ref="I86:I105" si="20">E86/4</f>
        <v>0</v>
      </c>
    </row>
    <row r="87" spans="1:9" s="15" customFormat="1" ht="19.5" customHeight="1">
      <c r="A87" s="28" t="s">
        <v>43</v>
      </c>
      <c r="B87" s="29" t="s">
        <v>270</v>
      </c>
      <c r="C87" s="260">
        <v>252</v>
      </c>
      <c r="D87" s="260">
        <v>69</v>
      </c>
      <c r="E87" s="260">
        <v>13.3</v>
      </c>
      <c r="F87" s="253">
        <f t="shared" si="17"/>
        <v>3.3250000000000002</v>
      </c>
      <c r="G87" s="253">
        <f t="shared" si="18"/>
        <v>3.3250000000000002</v>
      </c>
      <c r="H87" s="253">
        <f t="shared" si="19"/>
        <v>3.3250000000000002</v>
      </c>
      <c r="I87" s="253">
        <f t="shared" si="20"/>
        <v>3.3250000000000002</v>
      </c>
    </row>
    <row r="88" spans="1:9" s="15" customFormat="1" ht="22.5">
      <c r="A88" s="33" t="s">
        <v>81</v>
      </c>
      <c r="B88" s="29" t="s">
        <v>271</v>
      </c>
      <c r="C88" s="260"/>
      <c r="D88" s="258"/>
      <c r="E88" s="258"/>
      <c r="F88" s="253">
        <f t="shared" si="17"/>
        <v>0</v>
      </c>
      <c r="G88" s="253">
        <f t="shared" si="18"/>
        <v>0</v>
      </c>
      <c r="H88" s="253">
        <f t="shared" si="19"/>
        <v>0</v>
      </c>
      <c r="I88" s="253">
        <f t="shared" si="20"/>
        <v>0</v>
      </c>
    </row>
    <row r="89" spans="1:9" s="15" customFormat="1" ht="45.75" customHeight="1">
      <c r="A89" s="33" t="s">
        <v>82</v>
      </c>
      <c r="B89" s="29" t="s">
        <v>272</v>
      </c>
      <c r="C89" s="252">
        <v>2625</v>
      </c>
      <c r="D89" s="253">
        <v>4483</v>
      </c>
      <c r="E89" s="253">
        <v>3511</v>
      </c>
      <c r="F89" s="253">
        <f t="shared" si="17"/>
        <v>877.75</v>
      </c>
      <c r="G89" s="253">
        <f t="shared" si="18"/>
        <v>877.75</v>
      </c>
      <c r="H89" s="253">
        <f t="shared" si="19"/>
        <v>877.75</v>
      </c>
      <c r="I89" s="253">
        <f t="shared" si="20"/>
        <v>877.75</v>
      </c>
    </row>
    <row r="90" spans="1:9" s="15" customFormat="1" ht="39.75" customHeight="1">
      <c r="A90" s="33" t="s">
        <v>83</v>
      </c>
      <c r="B90" s="29" t="s">
        <v>273</v>
      </c>
      <c r="C90" s="260"/>
      <c r="D90" s="260"/>
      <c r="E90" s="260"/>
      <c r="F90" s="253">
        <f t="shared" si="17"/>
        <v>0</v>
      </c>
      <c r="G90" s="253">
        <f t="shared" si="18"/>
        <v>0</v>
      </c>
      <c r="H90" s="253">
        <f t="shared" si="19"/>
        <v>0</v>
      </c>
      <c r="I90" s="253">
        <f t="shared" si="20"/>
        <v>0</v>
      </c>
    </row>
    <row r="91" spans="1:9" s="15" customFormat="1" ht="18.75" customHeight="1">
      <c r="A91" s="33" t="s">
        <v>84</v>
      </c>
      <c r="B91" s="29" t="s">
        <v>274</v>
      </c>
      <c r="C91" s="260"/>
      <c r="D91" s="260"/>
      <c r="E91" s="260"/>
      <c r="F91" s="253">
        <f t="shared" si="17"/>
        <v>0</v>
      </c>
      <c r="G91" s="253">
        <f t="shared" si="18"/>
        <v>0</v>
      </c>
      <c r="H91" s="253">
        <f t="shared" si="19"/>
        <v>0</v>
      </c>
      <c r="I91" s="253">
        <f t="shared" si="20"/>
        <v>0</v>
      </c>
    </row>
    <row r="92" spans="1:9" s="15" customFormat="1" ht="19.5" customHeight="1">
      <c r="A92" s="33" t="s">
        <v>85</v>
      </c>
      <c r="B92" s="29" t="s">
        <v>275</v>
      </c>
      <c r="C92" s="260"/>
      <c r="D92" s="260"/>
      <c r="E92" s="260"/>
      <c r="F92" s="253">
        <f t="shared" si="17"/>
        <v>0</v>
      </c>
      <c r="G92" s="253">
        <f t="shared" si="18"/>
        <v>0</v>
      </c>
      <c r="H92" s="253">
        <f t="shared" si="19"/>
        <v>0</v>
      </c>
      <c r="I92" s="253">
        <f t="shared" si="20"/>
        <v>0</v>
      </c>
    </row>
    <row r="93" spans="1:9" s="15" customFormat="1" ht="25.5" customHeight="1">
      <c r="A93" s="33" t="s">
        <v>340</v>
      </c>
      <c r="B93" s="25" t="s">
        <v>228</v>
      </c>
      <c r="C93" s="260"/>
      <c r="D93" s="260"/>
      <c r="E93" s="260"/>
      <c r="F93" s="253">
        <f t="shared" si="17"/>
        <v>0</v>
      </c>
      <c r="G93" s="253">
        <f t="shared" si="18"/>
        <v>0</v>
      </c>
      <c r="H93" s="253">
        <f t="shared" si="19"/>
        <v>0</v>
      </c>
      <c r="I93" s="253">
        <f t="shared" si="20"/>
        <v>0</v>
      </c>
    </row>
    <row r="94" spans="1:9" s="15" customFormat="1" ht="35.25" customHeight="1">
      <c r="A94" s="173" t="s">
        <v>368</v>
      </c>
      <c r="B94" s="25" t="s">
        <v>276</v>
      </c>
      <c r="C94" s="260"/>
      <c r="D94" s="260"/>
      <c r="E94" s="260"/>
      <c r="F94" s="253">
        <f t="shared" si="17"/>
        <v>0</v>
      </c>
      <c r="G94" s="253">
        <f t="shared" si="18"/>
        <v>0</v>
      </c>
      <c r="H94" s="253">
        <f t="shared" si="19"/>
        <v>0</v>
      </c>
      <c r="I94" s="253">
        <f t="shared" si="20"/>
        <v>0</v>
      </c>
    </row>
    <row r="95" spans="1:9" s="23" customFormat="1" ht="52.5" customHeight="1">
      <c r="A95" s="173" t="s">
        <v>278</v>
      </c>
      <c r="B95" s="25" t="s">
        <v>277</v>
      </c>
      <c r="C95" s="261"/>
      <c r="D95" s="261"/>
      <c r="E95" s="261"/>
      <c r="F95" s="253">
        <f t="shared" si="17"/>
        <v>0</v>
      </c>
      <c r="G95" s="253">
        <f t="shared" si="18"/>
        <v>0</v>
      </c>
      <c r="H95" s="253">
        <f t="shared" si="19"/>
        <v>0</v>
      </c>
      <c r="I95" s="253">
        <f t="shared" si="20"/>
        <v>0</v>
      </c>
    </row>
    <row r="96" spans="1:9" s="15" customFormat="1" ht="36" customHeight="1">
      <c r="A96" s="174" t="s">
        <v>300</v>
      </c>
      <c r="B96" s="29" t="s">
        <v>175</v>
      </c>
      <c r="C96" s="260"/>
      <c r="D96" s="260"/>
      <c r="E96" s="260"/>
      <c r="F96" s="253">
        <f t="shared" si="17"/>
        <v>0</v>
      </c>
      <c r="G96" s="253">
        <f t="shared" si="18"/>
        <v>0</v>
      </c>
      <c r="H96" s="253">
        <f t="shared" si="19"/>
        <v>0</v>
      </c>
      <c r="I96" s="253">
        <f t="shared" si="20"/>
        <v>0</v>
      </c>
    </row>
    <row r="97" spans="1:11" s="15" customFormat="1" ht="54" customHeight="1">
      <c r="A97" s="28" t="s">
        <v>215</v>
      </c>
      <c r="B97" s="29" t="s">
        <v>176</v>
      </c>
      <c r="C97" s="260"/>
      <c r="D97" s="260"/>
      <c r="E97" s="260"/>
      <c r="F97" s="253">
        <f t="shared" si="17"/>
        <v>0</v>
      </c>
      <c r="G97" s="253">
        <f t="shared" si="18"/>
        <v>0</v>
      </c>
      <c r="H97" s="253">
        <f t="shared" si="19"/>
        <v>0</v>
      </c>
      <c r="I97" s="253">
        <f t="shared" si="20"/>
        <v>0</v>
      </c>
    </row>
    <row r="98" spans="1:11" s="15" customFormat="1" ht="24.75" customHeight="1">
      <c r="A98" s="28" t="s">
        <v>87</v>
      </c>
      <c r="B98" s="29" t="s">
        <v>177</v>
      </c>
      <c r="C98" s="260"/>
      <c r="D98" s="260"/>
      <c r="E98" s="260"/>
      <c r="F98" s="253">
        <f t="shared" si="17"/>
        <v>0</v>
      </c>
      <c r="G98" s="253">
        <f t="shared" si="18"/>
        <v>0</v>
      </c>
      <c r="H98" s="253">
        <f t="shared" si="19"/>
        <v>0</v>
      </c>
      <c r="I98" s="253">
        <f t="shared" si="20"/>
        <v>0</v>
      </c>
    </row>
    <row r="99" spans="1:11" s="23" customFormat="1" ht="24" customHeight="1">
      <c r="A99" s="28" t="s">
        <v>88</v>
      </c>
      <c r="B99" s="29" t="s">
        <v>229</v>
      </c>
      <c r="C99" s="261"/>
      <c r="D99" s="261"/>
      <c r="E99" s="264"/>
      <c r="F99" s="253">
        <f t="shared" si="17"/>
        <v>0</v>
      </c>
      <c r="G99" s="253">
        <f t="shared" si="18"/>
        <v>0</v>
      </c>
      <c r="H99" s="253">
        <f t="shared" si="19"/>
        <v>0</v>
      </c>
      <c r="I99" s="253">
        <f t="shared" si="20"/>
        <v>0</v>
      </c>
      <c r="J99" s="15"/>
    </row>
    <row r="100" spans="1:11" s="15" customFormat="1" ht="24.95" customHeight="1">
      <c r="A100" s="31" t="s">
        <v>216</v>
      </c>
      <c r="B100" s="29" t="s">
        <v>178</v>
      </c>
      <c r="C100" s="260"/>
      <c r="D100" s="260"/>
      <c r="E100" s="258"/>
      <c r="F100" s="253">
        <f t="shared" si="17"/>
        <v>0</v>
      </c>
      <c r="G100" s="253">
        <f t="shared" si="18"/>
        <v>0</v>
      </c>
      <c r="H100" s="253">
        <f t="shared" si="19"/>
        <v>0</v>
      </c>
      <c r="I100" s="253">
        <f t="shared" si="20"/>
        <v>0</v>
      </c>
    </row>
    <row r="101" spans="1:11" s="15" customFormat="1" ht="31.5" customHeight="1">
      <c r="A101" s="28" t="s">
        <v>89</v>
      </c>
      <c r="B101" s="29" t="s">
        <v>179</v>
      </c>
      <c r="C101" s="260">
        <v>2377</v>
      </c>
      <c r="D101" s="260">
        <v>2581</v>
      </c>
      <c r="E101" s="260">
        <v>3193.4</v>
      </c>
      <c r="F101" s="253">
        <f t="shared" si="17"/>
        <v>798.35</v>
      </c>
      <c r="G101" s="253">
        <f t="shared" si="18"/>
        <v>798.35</v>
      </c>
      <c r="H101" s="253">
        <f t="shared" si="19"/>
        <v>798.35</v>
      </c>
      <c r="I101" s="253">
        <f t="shared" si="20"/>
        <v>798.35</v>
      </c>
    </row>
    <row r="102" spans="1:11" s="23" customFormat="1" ht="27.75" customHeight="1">
      <c r="A102" s="28" t="s">
        <v>193</v>
      </c>
      <c r="B102" s="29" t="s">
        <v>397</v>
      </c>
      <c r="C102" s="261"/>
      <c r="D102" s="261"/>
      <c r="E102" s="261"/>
      <c r="F102" s="253">
        <f t="shared" si="17"/>
        <v>0</v>
      </c>
      <c r="G102" s="253">
        <f t="shared" si="18"/>
        <v>0</v>
      </c>
      <c r="H102" s="253">
        <f t="shared" si="19"/>
        <v>0</v>
      </c>
      <c r="I102" s="253">
        <f t="shared" si="20"/>
        <v>0</v>
      </c>
      <c r="J102" s="15"/>
    </row>
    <row r="103" spans="1:11" s="15" customFormat="1" ht="24.95" customHeight="1">
      <c r="A103" s="31" t="s">
        <v>91</v>
      </c>
      <c r="B103" s="29" t="s">
        <v>230</v>
      </c>
      <c r="C103" s="260"/>
      <c r="D103" s="260"/>
      <c r="E103" s="260"/>
      <c r="F103" s="253">
        <f t="shared" si="17"/>
        <v>0</v>
      </c>
      <c r="G103" s="253">
        <f t="shared" si="18"/>
        <v>0</v>
      </c>
      <c r="H103" s="253">
        <f t="shared" si="19"/>
        <v>0</v>
      </c>
      <c r="I103" s="253">
        <f t="shared" si="20"/>
        <v>0</v>
      </c>
    </row>
    <row r="104" spans="1:11" ht="24" customHeight="1">
      <c r="A104" s="28" t="s">
        <v>449</v>
      </c>
      <c r="B104" s="29" t="s">
        <v>231</v>
      </c>
      <c r="C104" s="266">
        <v>1952</v>
      </c>
      <c r="D104" s="260">
        <v>2112</v>
      </c>
      <c r="E104" s="260">
        <v>2612.8000000000002</v>
      </c>
      <c r="F104" s="253">
        <f t="shared" si="17"/>
        <v>653.20000000000005</v>
      </c>
      <c r="G104" s="253">
        <f t="shared" si="18"/>
        <v>653.20000000000005</v>
      </c>
      <c r="H104" s="253">
        <f t="shared" si="19"/>
        <v>653.20000000000005</v>
      </c>
      <c r="I104" s="253">
        <f t="shared" si="20"/>
        <v>653.20000000000005</v>
      </c>
    </row>
    <row r="105" spans="1:11" ht="26.25" customHeight="1">
      <c r="A105" s="41" t="s">
        <v>407</v>
      </c>
      <c r="B105" s="29" t="s">
        <v>232</v>
      </c>
      <c r="C105" s="266">
        <v>165</v>
      </c>
      <c r="D105" s="260">
        <v>176</v>
      </c>
      <c r="E105" s="260">
        <v>217.7</v>
      </c>
      <c r="F105" s="253">
        <f t="shared" si="17"/>
        <v>54.424999999999997</v>
      </c>
      <c r="G105" s="253">
        <f t="shared" si="18"/>
        <v>54.424999999999997</v>
      </c>
      <c r="H105" s="253">
        <f t="shared" si="19"/>
        <v>54.424999999999997</v>
      </c>
      <c r="I105" s="253">
        <f t="shared" si="20"/>
        <v>54.424999999999997</v>
      </c>
    </row>
    <row r="106" spans="1:11" s="5" customFormat="1">
      <c r="A106" s="6" t="s">
        <v>409</v>
      </c>
      <c r="C106" s="232"/>
      <c r="D106" s="267" t="s">
        <v>312</v>
      </c>
      <c r="E106" s="268"/>
      <c r="F106" s="308" t="s">
        <v>424</v>
      </c>
      <c r="G106" s="308"/>
      <c r="H106" s="308"/>
      <c r="I106" s="269"/>
      <c r="J106" s="15"/>
      <c r="K106" s="1"/>
    </row>
    <row r="107" spans="1:11" s="5" customFormat="1" ht="28.5" customHeight="1">
      <c r="A107" s="18" t="s">
        <v>371</v>
      </c>
      <c r="C107" s="232"/>
      <c r="D107" s="267" t="s">
        <v>312</v>
      </c>
      <c r="E107" s="268"/>
      <c r="F107" s="309" t="s">
        <v>425</v>
      </c>
      <c r="G107" s="309"/>
      <c r="H107" s="309"/>
      <c r="I107" s="269"/>
      <c r="J107" s="15"/>
      <c r="K107" s="1"/>
    </row>
    <row r="108" spans="1:11" s="5" customFormat="1" ht="36.75" hidden="1" customHeight="1">
      <c r="A108" s="17" t="s">
        <v>311</v>
      </c>
      <c r="B108" s="12"/>
      <c r="C108" s="270"/>
      <c r="D108" s="270"/>
      <c r="E108" s="269"/>
      <c r="F108" s="269"/>
      <c r="G108" s="271"/>
      <c r="H108" s="267" t="s">
        <v>313</v>
      </c>
      <c r="I108" s="271"/>
      <c r="J108" s="15"/>
      <c r="K108" s="1"/>
    </row>
    <row r="109" spans="1:11" s="5" customFormat="1" hidden="1">
      <c r="A109" s="151" t="s">
        <v>372</v>
      </c>
      <c r="C109" s="232"/>
      <c r="D109" s="267" t="s">
        <v>312</v>
      </c>
      <c r="E109" s="268"/>
      <c r="F109" s="271"/>
      <c r="G109" s="269"/>
      <c r="H109" s="272" t="s">
        <v>373</v>
      </c>
      <c r="I109" s="269"/>
      <c r="J109" s="12"/>
    </row>
    <row r="111" spans="1:11" ht="20.25">
      <c r="A111" s="418" t="s">
        <v>476</v>
      </c>
      <c r="B111" s="419"/>
      <c r="C111" s="242"/>
      <c r="D111" s="242"/>
      <c r="E111" s="420" t="s">
        <v>477</v>
      </c>
      <c r="F111" s="420"/>
    </row>
    <row r="112" spans="1:11" ht="20.25">
      <c r="A112" s="418"/>
      <c r="B112" s="419"/>
      <c r="C112" s="242"/>
      <c r="D112" s="242"/>
      <c r="E112" s="420"/>
      <c r="F112" s="420"/>
    </row>
    <row r="113" spans="1:1">
      <c r="A113" s="44"/>
    </row>
    <row r="114" spans="1:1">
      <c r="A114" s="44"/>
    </row>
    <row r="115" spans="1:1">
      <c r="A115" s="44"/>
    </row>
    <row r="116" spans="1:1">
      <c r="A116" s="44"/>
    </row>
    <row r="117" spans="1:1">
      <c r="A117" s="44"/>
    </row>
    <row r="118" spans="1:1">
      <c r="A118" s="44"/>
    </row>
    <row r="119" spans="1:1">
      <c r="A119" s="44"/>
    </row>
    <row r="120" spans="1:1">
      <c r="A120" s="44"/>
    </row>
    <row r="121" spans="1:1">
      <c r="A121" s="44"/>
    </row>
    <row r="122" spans="1:1">
      <c r="A122" s="44"/>
    </row>
    <row r="123" spans="1:1">
      <c r="A123" s="44"/>
    </row>
    <row r="124" spans="1:1">
      <c r="A124" s="44"/>
    </row>
    <row r="125" spans="1:1">
      <c r="A125" s="44"/>
    </row>
    <row r="126" spans="1:1">
      <c r="A126" s="44"/>
    </row>
    <row r="127" spans="1:1">
      <c r="A127" s="44"/>
    </row>
    <row r="128" spans="1:1">
      <c r="A128" s="44"/>
    </row>
    <row r="129" spans="1:1">
      <c r="A129" s="44"/>
    </row>
    <row r="130" spans="1:1">
      <c r="A130" s="44"/>
    </row>
    <row r="131" spans="1:1">
      <c r="A131" s="44"/>
    </row>
    <row r="132" spans="1:1">
      <c r="A132" s="44"/>
    </row>
    <row r="133" spans="1:1">
      <c r="A133" s="44"/>
    </row>
    <row r="134" spans="1:1">
      <c r="A134" s="44"/>
    </row>
    <row r="135" spans="1:1">
      <c r="A135" s="44"/>
    </row>
    <row r="136" spans="1:1">
      <c r="A136" s="44"/>
    </row>
    <row r="137" spans="1:1">
      <c r="A137" s="44"/>
    </row>
    <row r="138" spans="1:1">
      <c r="A138" s="44"/>
    </row>
    <row r="139" spans="1:1">
      <c r="A139" s="44"/>
    </row>
    <row r="140" spans="1:1">
      <c r="A140" s="44"/>
    </row>
    <row r="141" spans="1:1">
      <c r="A141" s="44"/>
    </row>
    <row r="142" spans="1:1">
      <c r="A142" s="44"/>
    </row>
    <row r="143" spans="1:1">
      <c r="A143" s="44"/>
    </row>
    <row r="144" spans="1:1">
      <c r="A144" s="44"/>
    </row>
    <row r="145" spans="1:1">
      <c r="A145" s="44"/>
    </row>
    <row r="146" spans="1:1">
      <c r="A146" s="44"/>
    </row>
    <row r="147" spans="1:1">
      <c r="A147" s="44"/>
    </row>
    <row r="148" spans="1:1">
      <c r="A148" s="44"/>
    </row>
    <row r="149" spans="1:1">
      <c r="A149" s="44"/>
    </row>
    <row r="150" spans="1:1">
      <c r="A150" s="44"/>
    </row>
    <row r="151" spans="1:1">
      <c r="A151" s="44"/>
    </row>
    <row r="152" spans="1:1">
      <c r="A152" s="44"/>
    </row>
    <row r="153" spans="1:1">
      <c r="A153" s="44"/>
    </row>
    <row r="154" spans="1:1">
      <c r="A154" s="44"/>
    </row>
    <row r="155" spans="1:1">
      <c r="A155" s="44"/>
    </row>
    <row r="156" spans="1:1">
      <c r="A156" s="44"/>
    </row>
    <row r="157" spans="1:1">
      <c r="A157" s="44"/>
    </row>
    <row r="158" spans="1:1">
      <c r="A158" s="44"/>
    </row>
    <row r="159" spans="1:1">
      <c r="A159" s="44"/>
    </row>
    <row r="160" spans="1:1">
      <c r="A160" s="44"/>
    </row>
    <row r="161" spans="1:1">
      <c r="A161" s="44"/>
    </row>
    <row r="162" spans="1:1">
      <c r="A162" s="44"/>
    </row>
    <row r="163" spans="1:1">
      <c r="A163" s="44"/>
    </row>
    <row r="164" spans="1:1">
      <c r="A164" s="44"/>
    </row>
    <row r="165" spans="1:1">
      <c r="A165" s="44"/>
    </row>
    <row r="166" spans="1:1">
      <c r="A166" s="44"/>
    </row>
    <row r="167" spans="1:1">
      <c r="A167" s="44"/>
    </row>
    <row r="168" spans="1:1">
      <c r="A168" s="44"/>
    </row>
    <row r="169" spans="1:1">
      <c r="A169" s="44"/>
    </row>
    <row r="170" spans="1:1">
      <c r="A170" s="44"/>
    </row>
    <row r="171" spans="1:1">
      <c r="A171" s="44"/>
    </row>
    <row r="172" spans="1:1">
      <c r="A172" s="44"/>
    </row>
    <row r="173" spans="1:1">
      <c r="A173" s="44"/>
    </row>
    <row r="174" spans="1:1">
      <c r="A174" s="44"/>
    </row>
    <row r="175" spans="1:1">
      <c r="A175" s="44"/>
    </row>
    <row r="176" spans="1:1">
      <c r="A176" s="44"/>
    </row>
    <row r="177" spans="1:1">
      <c r="A177" s="44"/>
    </row>
    <row r="178" spans="1:1">
      <c r="A178" s="44"/>
    </row>
    <row r="179" spans="1:1">
      <c r="A179" s="44"/>
    </row>
    <row r="180" spans="1:1">
      <c r="A180" s="44"/>
    </row>
    <row r="181" spans="1:1">
      <c r="A181" s="44"/>
    </row>
    <row r="182" spans="1:1">
      <c r="A182" s="44"/>
    </row>
    <row r="183" spans="1:1">
      <c r="A183" s="44"/>
    </row>
    <row r="184" spans="1:1">
      <c r="A184" s="44"/>
    </row>
    <row r="185" spans="1:1">
      <c r="A185" s="44"/>
    </row>
    <row r="186" spans="1:1">
      <c r="A186" s="44"/>
    </row>
    <row r="187" spans="1:1">
      <c r="A187" s="44"/>
    </row>
    <row r="188" spans="1:1">
      <c r="A188" s="44"/>
    </row>
    <row r="189" spans="1:1">
      <c r="A189" s="44"/>
    </row>
    <row r="190" spans="1:1">
      <c r="A190" s="44"/>
    </row>
    <row r="191" spans="1:1">
      <c r="A191" s="44"/>
    </row>
    <row r="192" spans="1:1">
      <c r="A192" s="44"/>
    </row>
    <row r="193" spans="1:1">
      <c r="A193" s="44"/>
    </row>
    <row r="194" spans="1:1">
      <c r="A194" s="44"/>
    </row>
    <row r="195" spans="1:1">
      <c r="A195" s="44"/>
    </row>
    <row r="196" spans="1:1">
      <c r="A196" s="44"/>
    </row>
    <row r="197" spans="1:1">
      <c r="A197" s="44"/>
    </row>
    <row r="198" spans="1:1">
      <c r="A198" s="44"/>
    </row>
    <row r="199" spans="1:1">
      <c r="A199" s="44"/>
    </row>
    <row r="200" spans="1:1">
      <c r="A200" s="44"/>
    </row>
    <row r="201" spans="1:1">
      <c r="A201" s="44"/>
    </row>
    <row r="202" spans="1:1">
      <c r="A202" s="44"/>
    </row>
    <row r="203" spans="1:1">
      <c r="A203" s="44"/>
    </row>
    <row r="204" spans="1:1">
      <c r="A204" s="44"/>
    </row>
    <row r="205" spans="1:1">
      <c r="A205" s="44"/>
    </row>
    <row r="206" spans="1:1">
      <c r="A206" s="44"/>
    </row>
    <row r="207" spans="1:1">
      <c r="A207" s="44"/>
    </row>
    <row r="208" spans="1:1">
      <c r="A208" s="44"/>
    </row>
    <row r="209" spans="1:1">
      <c r="A209" s="44"/>
    </row>
    <row r="210" spans="1:1">
      <c r="A210" s="44"/>
    </row>
    <row r="211" spans="1:1">
      <c r="A211" s="44"/>
    </row>
    <row r="212" spans="1:1">
      <c r="A212" s="44"/>
    </row>
    <row r="213" spans="1:1">
      <c r="A213" s="44"/>
    </row>
    <row r="214" spans="1:1">
      <c r="A214" s="44"/>
    </row>
    <row r="215" spans="1:1">
      <c r="A215" s="44"/>
    </row>
    <row r="216" spans="1:1">
      <c r="A216" s="44"/>
    </row>
    <row r="217" spans="1:1">
      <c r="A217" s="44"/>
    </row>
    <row r="218" spans="1:1">
      <c r="A218" s="44"/>
    </row>
    <row r="219" spans="1:1">
      <c r="A219" s="44"/>
    </row>
    <row r="220" spans="1:1">
      <c r="A220" s="44"/>
    </row>
    <row r="221" spans="1:1">
      <c r="A221" s="44"/>
    </row>
    <row r="222" spans="1:1">
      <c r="A222" s="44"/>
    </row>
    <row r="223" spans="1:1">
      <c r="A223" s="44"/>
    </row>
    <row r="224" spans="1:1">
      <c r="A224" s="44"/>
    </row>
    <row r="225" spans="1:1">
      <c r="A225" s="44"/>
    </row>
    <row r="226" spans="1:1">
      <c r="A226" s="44"/>
    </row>
    <row r="227" spans="1:1">
      <c r="A227" s="44"/>
    </row>
    <row r="228" spans="1:1">
      <c r="A228" s="44"/>
    </row>
    <row r="229" spans="1:1">
      <c r="A229" s="44"/>
    </row>
    <row r="230" spans="1:1">
      <c r="A230" s="44"/>
    </row>
    <row r="231" spans="1:1">
      <c r="A231" s="44"/>
    </row>
    <row r="232" spans="1:1">
      <c r="A232" s="44"/>
    </row>
    <row r="233" spans="1:1">
      <c r="A233" s="44"/>
    </row>
    <row r="234" spans="1:1">
      <c r="A234" s="44"/>
    </row>
    <row r="235" spans="1:1">
      <c r="A235" s="44"/>
    </row>
    <row r="236" spans="1:1">
      <c r="A236" s="44"/>
    </row>
    <row r="237" spans="1:1">
      <c r="A237" s="44"/>
    </row>
    <row r="238" spans="1:1">
      <c r="A238" s="44"/>
    </row>
    <row r="239" spans="1:1">
      <c r="A239" s="44"/>
    </row>
    <row r="240" spans="1:1">
      <c r="A240" s="44"/>
    </row>
    <row r="241" spans="1:1">
      <c r="A241" s="44"/>
    </row>
    <row r="242" spans="1:1">
      <c r="A242" s="44"/>
    </row>
    <row r="243" spans="1:1">
      <c r="A243" s="44"/>
    </row>
    <row r="244" spans="1:1">
      <c r="A244" s="44"/>
    </row>
    <row r="245" spans="1:1">
      <c r="A245" s="44"/>
    </row>
    <row r="246" spans="1:1">
      <c r="A246" s="44"/>
    </row>
    <row r="247" spans="1:1">
      <c r="A247" s="44"/>
    </row>
    <row r="248" spans="1:1">
      <c r="A248" s="44"/>
    </row>
    <row r="249" spans="1:1">
      <c r="A249" s="44"/>
    </row>
    <row r="250" spans="1:1">
      <c r="A250" s="44"/>
    </row>
    <row r="251" spans="1:1">
      <c r="A251" s="44"/>
    </row>
    <row r="252" spans="1:1">
      <c r="A252" s="44"/>
    </row>
    <row r="253" spans="1:1">
      <c r="A253" s="44"/>
    </row>
    <row r="254" spans="1:1">
      <c r="A254" s="44"/>
    </row>
    <row r="255" spans="1:1">
      <c r="A255" s="44"/>
    </row>
    <row r="256" spans="1:1">
      <c r="A256" s="44"/>
    </row>
    <row r="257" spans="1:1">
      <c r="A257" s="44"/>
    </row>
    <row r="258" spans="1:1">
      <c r="A258" s="44"/>
    </row>
    <row r="259" spans="1:1">
      <c r="A259" s="44"/>
    </row>
    <row r="260" spans="1:1">
      <c r="A260" s="44"/>
    </row>
    <row r="261" spans="1:1">
      <c r="A261" s="44"/>
    </row>
    <row r="262" spans="1:1">
      <c r="A262" s="44"/>
    </row>
    <row r="263" spans="1:1">
      <c r="A263" s="44"/>
    </row>
    <row r="264" spans="1:1">
      <c r="A264" s="44"/>
    </row>
    <row r="265" spans="1:1">
      <c r="A265" s="44"/>
    </row>
    <row r="266" spans="1:1">
      <c r="A266" s="44"/>
    </row>
    <row r="267" spans="1:1">
      <c r="A267" s="44"/>
    </row>
    <row r="268" spans="1:1">
      <c r="A268" s="44"/>
    </row>
    <row r="269" spans="1:1">
      <c r="A269" s="44"/>
    </row>
    <row r="270" spans="1:1">
      <c r="A270" s="44"/>
    </row>
    <row r="271" spans="1:1">
      <c r="A271" s="44"/>
    </row>
    <row r="272" spans="1:1">
      <c r="A272" s="44"/>
    </row>
    <row r="273" spans="1:1">
      <c r="A273" s="44"/>
    </row>
    <row r="274" spans="1:1">
      <c r="A274" s="44"/>
    </row>
    <row r="275" spans="1:1">
      <c r="A275" s="44"/>
    </row>
    <row r="276" spans="1:1">
      <c r="A276" s="44"/>
    </row>
    <row r="277" spans="1:1">
      <c r="A277" s="44"/>
    </row>
    <row r="278" spans="1:1">
      <c r="A278" s="44"/>
    </row>
  </sheetData>
  <mergeCells count="38">
    <mergeCell ref="F106:H106"/>
    <mergeCell ref="F107:H107"/>
    <mergeCell ref="A14:F14"/>
    <mergeCell ref="G15:H15"/>
    <mergeCell ref="B6:E6"/>
    <mergeCell ref="B22:G22"/>
    <mergeCell ref="B21:F21"/>
    <mergeCell ref="G14:H14"/>
    <mergeCell ref="B20:F20"/>
    <mergeCell ref="G18:H18"/>
    <mergeCell ref="F12:H12"/>
    <mergeCell ref="B15:F15"/>
    <mergeCell ref="G16:H16"/>
    <mergeCell ref="G17:H17"/>
    <mergeCell ref="B19:F19"/>
    <mergeCell ref="B16:F16"/>
    <mergeCell ref="A85:G85"/>
    <mergeCell ref="B23:I23"/>
    <mergeCell ref="C29:C30"/>
    <mergeCell ref="D29:D30"/>
    <mergeCell ref="A28:I28"/>
    <mergeCell ref="E29:E30"/>
    <mergeCell ref="F29:I29"/>
    <mergeCell ref="B29:B30"/>
    <mergeCell ref="A26:I26"/>
    <mergeCell ref="A27:I27"/>
    <mergeCell ref="B25:D25"/>
    <mergeCell ref="B24:D24"/>
    <mergeCell ref="F7:I7"/>
    <mergeCell ref="F8:I8"/>
    <mergeCell ref="F10:I10"/>
    <mergeCell ref="F9:I9"/>
    <mergeCell ref="A69:G69"/>
    <mergeCell ref="G21:H21"/>
    <mergeCell ref="G19:H19"/>
    <mergeCell ref="G20:H20"/>
    <mergeCell ref="B17:F17"/>
    <mergeCell ref="B18:F18"/>
  </mergeCells>
  <phoneticPr fontId="0" type="noConversion"/>
  <pageMargins left="0.98425196850393704" right="0" top="0.59055118110236227" bottom="0.49" header="0.39370078740157483" footer="0"/>
  <pageSetup paperSize="9" scale="48" fitToHeight="0" orientation="portrait" horizontalDpi="300" verticalDpi="300" r:id="rId1"/>
  <headerFooter alignWithMargins="0">
    <oddHeader xml:space="preserve">&amp;R
</oddHeader>
  </headerFooter>
  <rowBreaks count="1" manualBreakCount="1">
    <brk id="59" max="9" man="1"/>
  </rowBreaks>
  <ignoredErrors>
    <ignoredError sqref="B33:B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5"/>
  <sheetViews>
    <sheetView topLeftCell="A25" zoomScale="75" zoomScaleNormal="100" workbookViewId="0">
      <selection activeCell="E15" sqref="E15"/>
    </sheetView>
  </sheetViews>
  <sheetFormatPr defaultColWidth="9.140625" defaultRowHeight="18.75"/>
  <cols>
    <col min="1" max="1" width="47.42578125" style="45" customWidth="1"/>
    <col min="2" max="2" width="10" style="46" customWidth="1"/>
    <col min="3" max="4" width="16.7109375" style="46" customWidth="1"/>
    <col min="5" max="9" width="16.7109375" style="45" customWidth="1"/>
    <col min="10" max="10" width="9.140625" style="45"/>
    <col min="11" max="11" width="14.140625" style="45" customWidth="1"/>
    <col min="12" max="12" width="9.140625" style="45"/>
    <col min="13" max="14" width="10.85546875" style="45" customWidth="1"/>
    <col min="15" max="16384" width="9.140625" style="45"/>
  </cols>
  <sheetData>
    <row r="1" spans="1:11">
      <c r="A1" s="316"/>
      <c r="B1" s="316"/>
      <c r="C1" s="316"/>
      <c r="D1" s="316"/>
      <c r="E1" s="316"/>
      <c r="F1" s="316"/>
      <c r="G1" s="317"/>
      <c r="H1" s="317"/>
      <c r="I1" s="317"/>
    </row>
    <row r="2" spans="1:11" ht="49.5" customHeight="1">
      <c r="A2" s="42"/>
      <c r="B2" s="42"/>
      <c r="C2" s="42"/>
      <c r="D2" s="42"/>
      <c r="E2" s="42"/>
      <c r="F2" s="42"/>
      <c r="G2" s="42"/>
      <c r="H2" s="322" t="s">
        <v>92</v>
      </c>
      <c r="I2" s="323"/>
    </row>
    <row r="3" spans="1:11">
      <c r="A3" s="325" t="s">
        <v>448</v>
      </c>
      <c r="B3" s="325"/>
      <c r="C3" s="325"/>
      <c r="D3" s="325"/>
      <c r="E3" s="325"/>
      <c r="F3" s="325"/>
      <c r="G3" s="325"/>
      <c r="H3" s="325"/>
      <c r="I3" s="325"/>
    </row>
    <row r="4" spans="1:11">
      <c r="A4" s="46"/>
      <c r="E4" s="46"/>
      <c r="F4" s="46"/>
      <c r="G4" s="46"/>
      <c r="H4" s="46"/>
      <c r="I4" s="46"/>
    </row>
    <row r="5" spans="1:11" ht="15" customHeight="1">
      <c r="A5" s="321"/>
      <c r="B5" s="318" t="s">
        <v>37</v>
      </c>
      <c r="C5" s="318" t="s">
        <v>102</v>
      </c>
      <c r="D5" s="318" t="s">
        <v>123</v>
      </c>
      <c r="E5" s="318" t="s">
        <v>221</v>
      </c>
      <c r="F5" s="319" t="s">
        <v>262</v>
      </c>
      <c r="G5" s="320"/>
      <c r="H5" s="320"/>
      <c r="I5" s="320"/>
    </row>
    <row r="6" spans="1:11" ht="61.5" customHeight="1">
      <c r="A6" s="321"/>
      <c r="B6" s="318"/>
      <c r="C6" s="318"/>
      <c r="D6" s="318"/>
      <c r="E6" s="318"/>
      <c r="F6" s="25" t="s">
        <v>263</v>
      </c>
      <c r="G6" s="25" t="s">
        <v>264</v>
      </c>
      <c r="H6" s="25" t="s">
        <v>285</v>
      </c>
      <c r="I6" s="25" t="s">
        <v>266</v>
      </c>
    </row>
    <row r="7" spans="1:11" ht="14.25" customHeight="1">
      <c r="A7" s="47">
        <v>1</v>
      </c>
      <c r="B7" s="26">
        <v>2</v>
      </c>
      <c r="C7" s="26">
        <v>3</v>
      </c>
      <c r="D7" s="26">
        <v>4</v>
      </c>
      <c r="E7" s="26">
        <v>5</v>
      </c>
      <c r="F7" s="25">
        <v>6</v>
      </c>
      <c r="G7" s="25">
        <v>7</v>
      </c>
      <c r="H7" s="25">
        <v>8</v>
      </c>
      <c r="I7" s="25">
        <v>9</v>
      </c>
    </row>
    <row r="8" spans="1:11" s="48" customFormat="1" ht="24.95" customHeight="1">
      <c r="A8" s="28" t="s">
        <v>369</v>
      </c>
      <c r="B8" s="29" t="s">
        <v>26</v>
      </c>
      <c r="C8" s="275">
        <v>5998</v>
      </c>
      <c r="D8" s="275">
        <f>D9+D10</f>
        <v>9137</v>
      </c>
      <c r="E8" s="275">
        <f>E9+E10</f>
        <v>6979.1</v>
      </c>
      <c r="F8" s="275">
        <f>E8/4</f>
        <v>1744.7750000000001</v>
      </c>
      <c r="G8" s="275">
        <f>F8</f>
        <v>1744.7750000000001</v>
      </c>
      <c r="H8" s="275">
        <f t="shared" ref="H8:I8" si="0">G8</f>
        <v>1744.7750000000001</v>
      </c>
      <c r="I8" s="275">
        <f t="shared" si="0"/>
        <v>1744.7750000000001</v>
      </c>
    </row>
    <row r="9" spans="1:11" ht="24.95" customHeight="1">
      <c r="A9" s="30" t="s">
        <v>212</v>
      </c>
      <c r="B9" s="49" t="s">
        <v>93</v>
      </c>
      <c r="C9" s="275">
        <f>C8-C10</f>
        <v>3133</v>
      </c>
      <c r="D9" s="276">
        <v>4600</v>
      </c>
      <c r="E9" s="276">
        <v>1771.9</v>
      </c>
      <c r="F9" s="275">
        <f t="shared" ref="F9:F14" si="1">E9/4</f>
        <v>442.97500000000002</v>
      </c>
      <c r="G9" s="275">
        <f t="shared" ref="G9:I14" si="2">F9</f>
        <v>442.97500000000002</v>
      </c>
      <c r="H9" s="275">
        <f t="shared" si="2"/>
        <v>442.97500000000002</v>
      </c>
      <c r="I9" s="275">
        <f t="shared" si="2"/>
        <v>442.97500000000002</v>
      </c>
    </row>
    <row r="10" spans="1:11" ht="24.95" customHeight="1">
      <c r="A10" s="30" t="s">
        <v>94</v>
      </c>
      <c r="B10" s="49" t="s">
        <v>95</v>
      </c>
      <c r="C10" s="277">
        <v>2865</v>
      </c>
      <c r="D10" s="276">
        <v>4537</v>
      </c>
      <c r="E10" s="276">
        <v>5207.2</v>
      </c>
      <c r="F10" s="275">
        <f t="shared" si="1"/>
        <v>1301.8</v>
      </c>
      <c r="G10" s="275">
        <f t="shared" si="2"/>
        <v>1301.8</v>
      </c>
      <c r="H10" s="275">
        <f t="shared" si="2"/>
        <v>1301.8</v>
      </c>
      <c r="I10" s="275">
        <f t="shared" si="2"/>
        <v>1301.8</v>
      </c>
      <c r="K10" s="1"/>
    </row>
    <row r="11" spans="1:11" s="50" customFormat="1" ht="24.95" customHeight="1">
      <c r="A11" s="28" t="s">
        <v>6</v>
      </c>
      <c r="B11" s="49" t="s">
        <v>27</v>
      </c>
      <c r="C11" s="275">
        <v>10426</v>
      </c>
      <c r="D11" s="39">
        <v>11732</v>
      </c>
      <c r="E11" s="104">
        <v>14515.3</v>
      </c>
      <c r="F11" s="275">
        <f t="shared" si="1"/>
        <v>3628.8249999999998</v>
      </c>
      <c r="G11" s="275">
        <f t="shared" si="2"/>
        <v>3628.8249999999998</v>
      </c>
      <c r="H11" s="275">
        <f t="shared" si="2"/>
        <v>3628.8249999999998</v>
      </c>
      <c r="I11" s="275">
        <f t="shared" si="2"/>
        <v>3628.8249999999998</v>
      </c>
      <c r="J11" s="48"/>
      <c r="K11" s="48"/>
    </row>
    <row r="12" spans="1:11" s="48" customFormat="1" ht="24.95" customHeight="1">
      <c r="A12" s="28" t="s">
        <v>7</v>
      </c>
      <c r="B12" s="49" t="s">
        <v>28</v>
      </c>
      <c r="C12" s="277">
        <v>2209</v>
      </c>
      <c r="D12" s="276">
        <v>2581</v>
      </c>
      <c r="E12" s="104">
        <v>3193.3</v>
      </c>
      <c r="F12" s="275">
        <f t="shared" si="1"/>
        <v>798.32500000000005</v>
      </c>
      <c r="G12" s="275">
        <f t="shared" si="2"/>
        <v>798.32500000000005</v>
      </c>
      <c r="H12" s="275">
        <f t="shared" si="2"/>
        <v>798.32500000000005</v>
      </c>
      <c r="I12" s="275">
        <f t="shared" si="2"/>
        <v>798.32500000000005</v>
      </c>
    </row>
    <row r="13" spans="1:11" s="48" customFormat="1" ht="24.95" customHeight="1">
      <c r="A13" s="33" t="s">
        <v>8</v>
      </c>
      <c r="B13" s="49" t="s">
        <v>29</v>
      </c>
      <c r="C13" s="278">
        <v>818</v>
      </c>
      <c r="D13" s="39">
        <v>900</v>
      </c>
      <c r="E13" s="104">
        <v>900</v>
      </c>
      <c r="F13" s="275">
        <f t="shared" si="1"/>
        <v>225</v>
      </c>
      <c r="G13" s="275">
        <f t="shared" si="2"/>
        <v>225</v>
      </c>
      <c r="H13" s="275">
        <f t="shared" si="2"/>
        <v>225</v>
      </c>
      <c r="I13" s="275">
        <f t="shared" si="2"/>
        <v>225</v>
      </c>
    </row>
    <row r="14" spans="1:11" s="48" customFormat="1" ht="24.95" customHeight="1">
      <c r="A14" s="33" t="s">
        <v>96</v>
      </c>
      <c r="B14" s="49" t="s">
        <v>54</v>
      </c>
      <c r="C14" s="277">
        <v>108</v>
      </c>
      <c r="D14" s="276">
        <v>300</v>
      </c>
      <c r="E14" s="276">
        <v>2773.5</v>
      </c>
      <c r="F14" s="275">
        <f t="shared" si="1"/>
        <v>693.375</v>
      </c>
      <c r="G14" s="275">
        <f t="shared" si="2"/>
        <v>693.375</v>
      </c>
      <c r="H14" s="275">
        <f t="shared" si="2"/>
        <v>693.375</v>
      </c>
      <c r="I14" s="275">
        <f t="shared" si="2"/>
        <v>693.375</v>
      </c>
    </row>
    <row r="15" spans="1:11" s="48" customFormat="1" ht="24.95" customHeight="1">
      <c r="A15" s="34" t="s">
        <v>314</v>
      </c>
      <c r="B15" s="51" t="s">
        <v>55</v>
      </c>
      <c r="C15" s="279">
        <f>C8+C11+C12+C13+C14</f>
        <v>19559</v>
      </c>
      <c r="D15" s="279">
        <f t="shared" ref="D15:I15" si="3">D8+D11+D12+D13+D14</f>
        <v>24650</v>
      </c>
      <c r="E15" s="279">
        <f>E8+E11+E12+E13+E14</f>
        <v>28361.200000000001</v>
      </c>
      <c r="F15" s="280">
        <f t="shared" si="3"/>
        <v>7090.3</v>
      </c>
      <c r="G15" s="280">
        <f t="shared" si="3"/>
        <v>7090.3</v>
      </c>
      <c r="H15" s="280">
        <f t="shared" si="3"/>
        <v>7090.3</v>
      </c>
      <c r="I15" s="280">
        <f t="shared" si="3"/>
        <v>7090.3</v>
      </c>
    </row>
    <row r="16" spans="1:11" s="48" customFormat="1" ht="24.95" customHeight="1">
      <c r="A16" s="105"/>
      <c r="B16" s="106"/>
      <c r="C16" s="107"/>
      <c r="D16" s="107"/>
      <c r="E16" s="107"/>
      <c r="F16" s="107"/>
      <c r="G16" s="107"/>
      <c r="H16" s="107"/>
      <c r="I16" s="107"/>
    </row>
    <row r="17" spans="1:15" s="48" customFormat="1" ht="24.95" customHeight="1">
      <c r="A17" s="105"/>
      <c r="B17" s="106"/>
      <c r="C17" s="107"/>
      <c r="D17" s="107"/>
      <c r="E17" s="107"/>
      <c r="F17" s="107"/>
      <c r="G17" s="107"/>
      <c r="H17" s="107"/>
      <c r="I17" s="107"/>
    </row>
    <row r="18" spans="1:15">
      <c r="A18" s="187" t="s">
        <v>413</v>
      </c>
      <c r="B18" s="12"/>
      <c r="C18" s="13"/>
      <c r="D18" s="324" t="s">
        <v>424</v>
      </c>
      <c r="E18" s="324"/>
      <c r="F18" s="324"/>
      <c r="G18" s="15"/>
      <c r="H18" s="108"/>
      <c r="I18" s="15"/>
    </row>
    <row r="19" spans="1:15" ht="17.25" customHeight="1">
      <c r="A19" s="17"/>
      <c r="B19" s="5"/>
      <c r="C19" s="5"/>
      <c r="D19" s="16"/>
      <c r="E19" s="12"/>
      <c r="F19" s="12"/>
      <c r="G19" s="12"/>
      <c r="H19" s="16" t="s">
        <v>400</v>
      </c>
      <c r="I19" s="12"/>
    </row>
    <row r="20" spans="1:15">
      <c r="A20" s="187" t="s">
        <v>408</v>
      </c>
      <c r="B20" s="12"/>
      <c r="C20" s="13"/>
      <c r="D20" s="324" t="s">
        <v>425</v>
      </c>
      <c r="E20" s="324"/>
      <c r="F20" s="324"/>
      <c r="G20" s="15"/>
      <c r="H20" s="152"/>
      <c r="I20" s="15"/>
    </row>
    <row r="21" spans="1:15" ht="16.5" customHeight="1">
      <c r="A21" s="17"/>
      <c r="B21" s="5"/>
      <c r="C21" s="5"/>
      <c r="D21" s="16"/>
      <c r="E21" s="14"/>
      <c r="F21" s="12"/>
      <c r="G21" s="12"/>
      <c r="H21" s="16"/>
      <c r="I21" s="12"/>
    </row>
    <row r="22" spans="1:15">
      <c r="A22" s="151"/>
      <c r="B22" s="12"/>
      <c r="C22" s="13"/>
      <c r="D22" s="13"/>
      <c r="E22" s="15"/>
      <c r="F22" s="15"/>
      <c r="G22" s="15"/>
      <c r="H22" s="152"/>
      <c r="I22" s="15"/>
    </row>
    <row r="23" spans="1:15" s="5" customFormat="1">
      <c r="A23" s="17"/>
      <c r="D23" s="16"/>
      <c r="E23" s="14"/>
      <c r="F23" s="12"/>
      <c r="G23" s="12"/>
      <c r="H23" s="16"/>
      <c r="I23" s="12"/>
      <c r="J23" s="15"/>
      <c r="K23" s="1"/>
    </row>
    <row r="24" spans="1:15" s="5" customFormat="1">
      <c r="A24" s="17"/>
      <c r="D24" s="16"/>
      <c r="E24" s="14"/>
      <c r="F24" s="12"/>
      <c r="G24" s="12"/>
      <c r="H24" s="16"/>
      <c r="I24" s="12"/>
      <c r="J24" s="15"/>
      <c r="K24" s="1"/>
    </row>
    <row r="25" spans="1:15" s="43" customFormat="1" ht="18" customHeight="1">
      <c r="A25" s="19"/>
      <c r="B25" s="19"/>
      <c r="C25" s="20"/>
      <c r="D25" s="21"/>
      <c r="E25" s="20"/>
      <c r="F25" s="20"/>
      <c r="G25" s="22"/>
      <c r="H25" s="326" t="s">
        <v>97</v>
      </c>
      <c r="I25" s="326"/>
      <c r="J25" s="22"/>
      <c r="K25" s="42"/>
    </row>
    <row r="26" spans="1:15" s="5" customFormat="1">
      <c r="A26" s="17"/>
      <c r="C26" s="16"/>
      <c r="D26" s="14"/>
      <c r="E26" s="12"/>
      <c r="F26" s="12"/>
      <c r="G26" s="16"/>
      <c r="H26" s="12"/>
      <c r="I26" s="12"/>
      <c r="J26" s="12"/>
    </row>
    <row r="27" spans="1:15">
      <c r="A27" s="327" t="s">
        <v>287</v>
      </c>
      <c r="B27" s="327"/>
      <c r="C27" s="327"/>
      <c r="D27" s="327"/>
      <c r="E27" s="327"/>
      <c r="F27" s="327"/>
      <c r="G27" s="327"/>
      <c r="H27" s="327"/>
      <c r="I27" s="327"/>
    </row>
    <row r="28" spans="1:15">
      <c r="A28" s="101"/>
      <c r="B28" s="101"/>
      <c r="C28" s="101"/>
      <c r="D28" s="101"/>
      <c r="E28" s="101"/>
      <c r="F28" s="101"/>
      <c r="G28" s="101"/>
      <c r="H28" s="101"/>
      <c r="I28" s="101"/>
    </row>
    <row r="29" spans="1:15" ht="21.75" customHeight="1">
      <c r="A29" s="329"/>
      <c r="B29" s="318" t="s">
        <v>37</v>
      </c>
      <c r="C29" s="318" t="s">
        <v>102</v>
      </c>
      <c r="D29" s="318" t="s">
        <v>123</v>
      </c>
      <c r="E29" s="318" t="s">
        <v>52</v>
      </c>
      <c r="F29" s="318" t="s">
        <v>286</v>
      </c>
      <c r="G29" s="328"/>
      <c r="H29" s="328"/>
      <c r="I29" s="328"/>
      <c r="L29" s="195"/>
      <c r="M29" s="195"/>
      <c r="N29" s="195"/>
      <c r="O29" s="195"/>
    </row>
    <row r="30" spans="1:15" ht="33" customHeight="1">
      <c r="A30" s="329"/>
      <c r="B30" s="318"/>
      <c r="C30" s="318"/>
      <c r="D30" s="318"/>
      <c r="E30" s="318"/>
      <c r="F30" s="53" t="s">
        <v>263</v>
      </c>
      <c r="G30" s="53" t="s">
        <v>264</v>
      </c>
      <c r="H30" s="53" t="s">
        <v>265</v>
      </c>
      <c r="I30" s="53" t="s">
        <v>266</v>
      </c>
      <c r="L30" s="195"/>
      <c r="M30" s="213"/>
      <c r="N30" s="213"/>
      <c r="O30" s="195"/>
    </row>
    <row r="31" spans="1:15">
      <c r="A31" s="25">
        <v>1</v>
      </c>
      <c r="B31" s="26">
        <v>2</v>
      </c>
      <c r="C31" s="26">
        <v>3</v>
      </c>
      <c r="D31" s="26">
        <v>4</v>
      </c>
      <c r="E31" s="26">
        <v>5</v>
      </c>
      <c r="F31" s="53">
        <v>6</v>
      </c>
      <c r="G31" s="53">
        <v>7</v>
      </c>
      <c r="H31" s="53">
        <v>8</v>
      </c>
      <c r="I31" s="53">
        <v>9</v>
      </c>
      <c r="L31" s="195"/>
      <c r="M31" s="214"/>
      <c r="N31" s="214"/>
      <c r="O31" s="195"/>
    </row>
    <row r="32" spans="1:15" ht="37.5">
      <c r="A32" s="31" t="s">
        <v>359</v>
      </c>
      <c r="B32" s="32" t="s">
        <v>26</v>
      </c>
      <c r="C32" s="90">
        <v>1691.5</v>
      </c>
      <c r="D32" s="90"/>
      <c r="E32" s="153"/>
      <c r="F32" s="153"/>
      <c r="G32" s="153"/>
      <c r="H32" s="153"/>
      <c r="I32" s="153"/>
      <c r="L32" s="195"/>
      <c r="M32" s="214"/>
      <c r="N32" s="214"/>
      <c r="O32" s="195"/>
    </row>
    <row r="33" spans="1:15">
      <c r="A33" s="28" t="s">
        <v>1</v>
      </c>
      <c r="B33" s="38" t="s">
        <v>93</v>
      </c>
      <c r="C33" s="91"/>
      <c r="D33" s="91"/>
      <c r="E33" s="92"/>
      <c r="F33" s="92"/>
      <c r="G33" s="92"/>
      <c r="H33" s="92"/>
      <c r="I33" s="92"/>
      <c r="L33" s="195"/>
      <c r="M33" s="214"/>
      <c r="N33" s="214"/>
      <c r="O33" s="195"/>
    </row>
    <row r="34" spans="1:15" ht="37.5">
      <c r="A34" s="28" t="s">
        <v>2</v>
      </c>
      <c r="B34" s="38" t="s">
        <v>95</v>
      </c>
      <c r="C34" s="91">
        <v>1691.5</v>
      </c>
      <c r="D34" s="91"/>
      <c r="E34" s="39"/>
      <c r="F34" s="39"/>
      <c r="G34" s="39"/>
      <c r="H34" s="39"/>
      <c r="I34" s="39"/>
      <c r="L34" s="195"/>
      <c r="M34" s="214"/>
      <c r="N34" s="214"/>
      <c r="O34" s="195"/>
    </row>
    <row r="35" spans="1:15" ht="37.5">
      <c r="A35" s="28" t="s">
        <v>98</v>
      </c>
      <c r="B35" s="38" t="s">
        <v>194</v>
      </c>
      <c r="C35" s="93"/>
      <c r="D35" s="93"/>
      <c r="E35" s="92"/>
      <c r="F35" s="92"/>
      <c r="G35" s="92"/>
      <c r="H35" s="92"/>
      <c r="I35" s="92"/>
      <c r="L35" s="195"/>
      <c r="M35" s="214"/>
      <c r="N35" s="214"/>
      <c r="O35" s="195"/>
    </row>
    <row r="36" spans="1:15" ht="37.5">
      <c r="A36" s="28" t="s">
        <v>3</v>
      </c>
      <c r="B36" s="38" t="s">
        <v>195</v>
      </c>
      <c r="C36" s="91"/>
      <c r="D36" s="91"/>
      <c r="E36" s="92"/>
      <c r="F36" s="92"/>
      <c r="G36" s="92"/>
      <c r="H36" s="92"/>
      <c r="I36" s="92"/>
      <c r="L36" s="195"/>
      <c r="M36" s="214"/>
      <c r="N36" s="214"/>
      <c r="O36" s="195"/>
    </row>
    <row r="37" spans="1:15" ht="56.25">
      <c r="A37" s="28" t="s">
        <v>219</v>
      </c>
      <c r="B37" s="38" t="s">
        <v>196</v>
      </c>
      <c r="C37" s="91"/>
      <c r="D37" s="91"/>
      <c r="E37" s="92"/>
      <c r="F37" s="92"/>
      <c r="G37" s="92"/>
      <c r="H37" s="92"/>
      <c r="I37" s="92"/>
      <c r="L37" s="195"/>
      <c r="M37" s="195"/>
      <c r="N37" s="195"/>
      <c r="O37" s="195"/>
    </row>
    <row r="38" spans="1:15">
      <c r="A38" s="28" t="s">
        <v>220</v>
      </c>
      <c r="B38" s="38" t="s">
        <v>197</v>
      </c>
      <c r="C38" s="91"/>
      <c r="D38" s="91"/>
      <c r="E38" s="92"/>
      <c r="F38" s="92"/>
      <c r="G38" s="92"/>
      <c r="H38" s="92"/>
      <c r="I38" s="92"/>
    </row>
    <row r="39" spans="1:15">
      <c r="A39" s="52"/>
    </row>
    <row r="40" spans="1:15">
      <c r="A40" s="187" t="s">
        <v>413</v>
      </c>
      <c r="B40" s="12"/>
      <c r="C40" s="13"/>
      <c r="D40" s="324" t="s">
        <v>424</v>
      </c>
      <c r="E40" s="324"/>
      <c r="F40" s="324"/>
    </row>
    <row r="41" spans="1:15">
      <c r="A41" s="17"/>
      <c r="B41" s="5"/>
      <c r="C41" s="5"/>
      <c r="D41" s="16"/>
      <c r="E41" s="12"/>
      <c r="F41" s="12"/>
    </row>
    <row r="42" spans="1:15">
      <c r="A42" s="187" t="s">
        <v>408</v>
      </c>
      <c r="B42" s="12"/>
      <c r="C42" s="13"/>
      <c r="D42" s="324" t="s">
        <v>425</v>
      </c>
      <c r="E42" s="324"/>
      <c r="F42" s="324"/>
      <c r="G42" s="15"/>
      <c r="H42" s="108"/>
      <c r="I42" s="15"/>
    </row>
    <row r="43" spans="1:15" ht="16.5" customHeight="1">
      <c r="A43" s="17"/>
      <c r="B43" s="5"/>
      <c r="C43" s="5"/>
      <c r="D43" s="16"/>
      <c r="E43" s="14"/>
      <c r="F43" s="12"/>
      <c r="G43" s="12"/>
      <c r="H43" s="16"/>
      <c r="I43" s="12"/>
    </row>
    <row r="44" spans="1:15">
      <c r="A44" s="151"/>
      <c r="B44" s="12"/>
      <c r="C44" s="13"/>
      <c r="D44" s="13"/>
      <c r="E44" s="15"/>
      <c r="F44" s="15"/>
      <c r="G44" s="15"/>
      <c r="H44" s="152"/>
      <c r="I44" s="15"/>
    </row>
    <row r="45" spans="1:15" s="5" customFormat="1">
      <c r="A45" s="17"/>
      <c r="D45" s="16"/>
      <c r="E45" s="14"/>
      <c r="F45" s="12"/>
      <c r="G45" s="12"/>
      <c r="H45" s="16"/>
      <c r="I45" s="12"/>
      <c r="J45" s="15"/>
      <c r="K45" s="1"/>
    </row>
    <row r="46" spans="1:15">
      <c r="A46" s="52"/>
    </row>
    <row r="47" spans="1:15">
      <c r="A47" s="52"/>
    </row>
    <row r="48" spans="1:15">
      <c r="A48" s="52"/>
    </row>
    <row r="49" spans="1:1">
      <c r="A49" s="52"/>
    </row>
    <row r="50" spans="1:1">
      <c r="A50" s="52"/>
    </row>
    <row r="51" spans="1:1">
      <c r="A51" s="52"/>
    </row>
    <row r="52" spans="1:1">
      <c r="A52" s="52"/>
    </row>
    <row r="53" spans="1:1">
      <c r="A53" s="52"/>
    </row>
    <row r="54" spans="1:1">
      <c r="A54" s="52"/>
    </row>
    <row r="55" spans="1:1">
      <c r="A55" s="52"/>
    </row>
    <row r="56" spans="1:1">
      <c r="A56" s="52"/>
    </row>
    <row r="57" spans="1:1">
      <c r="A57" s="52"/>
    </row>
    <row r="58" spans="1:1">
      <c r="A58" s="52"/>
    </row>
    <row r="59" spans="1:1">
      <c r="A59" s="52"/>
    </row>
    <row r="60" spans="1:1">
      <c r="A60" s="52"/>
    </row>
    <row r="61" spans="1:1">
      <c r="A61" s="52"/>
    </row>
    <row r="62" spans="1:1">
      <c r="A62" s="52"/>
    </row>
    <row r="63" spans="1:1">
      <c r="A63" s="52"/>
    </row>
    <row r="64" spans="1:1">
      <c r="A64" s="52"/>
    </row>
    <row r="65" spans="1:1">
      <c r="A65" s="52"/>
    </row>
    <row r="66" spans="1:1">
      <c r="A66" s="52"/>
    </row>
    <row r="67" spans="1:1">
      <c r="A67" s="52"/>
    </row>
    <row r="68" spans="1:1">
      <c r="A68" s="52"/>
    </row>
    <row r="69" spans="1:1">
      <c r="A69" s="52"/>
    </row>
    <row r="70" spans="1:1">
      <c r="A70" s="52"/>
    </row>
    <row r="71" spans="1:1">
      <c r="A71" s="52"/>
    </row>
    <row r="72" spans="1:1">
      <c r="A72" s="52"/>
    </row>
    <row r="73" spans="1:1">
      <c r="A73" s="52"/>
    </row>
    <row r="74" spans="1:1">
      <c r="A74" s="52"/>
    </row>
    <row r="75" spans="1:1">
      <c r="A75" s="52"/>
    </row>
    <row r="76" spans="1:1">
      <c r="A76" s="52"/>
    </row>
    <row r="77" spans="1:1">
      <c r="A77" s="52"/>
    </row>
    <row r="78" spans="1:1">
      <c r="A78" s="52"/>
    </row>
    <row r="79" spans="1:1">
      <c r="A79" s="52"/>
    </row>
    <row r="80" spans="1:1">
      <c r="A80" s="52"/>
    </row>
    <row r="81" spans="1:1">
      <c r="A81" s="52"/>
    </row>
    <row r="82" spans="1:1">
      <c r="A82" s="52"/>
    </row>
    <row r="83" spans="1:1">
      <c r="A83" s="52"/>
    </row>
    <row r="84" spans="1:1">
      <c r="A84" s="52"/>
    </row>
    <row r="85" spans="1:1">
      <c r="A85" s="52"/>
    </row>
    <row r="86" spans="1:1">
      <c r="A86" s="52"/>
    </row>
    <row r="87" spans="1:1">
      <c r="A87" s="52"/>
    </row>
    <row r="88" spans="1:1">
      <c r="A88" s="52"/>
    </row>
    <row r="89" spans="1:1">
      <c r="A89" s="52"/>
    </row>
    <row r="90" spans="1:1">
      <c r="A90" s="52"/>
    </row>
    <row r="91" spans="1:1">
      <c r="A91" s="52"/>
    </row>
    <row r="92" spans="1:1">
      <c r="A92" s="52"/>
    </row>
    <row r="93" spans="1:1">
      <c r="A93" s="52"/>
    </row>
    <row r="94" spans="1:1">
      <c r="A94" s="52"/>
    </row>
    <row r="95" spans="1:1">
      <c r="A95" s="52"/>
    </row>
    <row r="96" spans="1:1">
      <c r="A96" s="52"/>
    </row>
    <row r="97" spans="1:1">
      <c r="A97" s="52"/>
    </row>
    <row r="98" spans="1:1">
      <c r="A98" s="52"/>
    </row>
    <row r="99" spans="1:1">
      <c r="A99" s="52"/>
    </row>
    <row r="100" spans="1:1">
      <c r="A100" s="52"/>
    </row>
    <row r="101" spans="1:1">
      <c r="A101" s="52"/>
    </row>
    <row r="102" spans="1:1">
      <c r="A102" s="52"/>
    </row>
    <row r="103" spans="1:1">
      <c r="A103" s="52"/>
    </row>
    <row r="104" spans="1:1">
      <c r="A104" s="52"/>
    </row>
    <row r="105" spans="1:1">
      <c r="A105" s="52"/>
    </row>
    <row r="106" spans="1:1">
      <c r="A106" s="52"/>
    </row>
    <row r="107" spans="1:1">
      <c r="A107" s="52"/>
    </row>
    <row r="108" spans="1:1">
      <c r="A108" s="52"/>
    </row>
    <row r="109" spans="1:1">
      <c r="A109" s="52"/>
    </row>
    <row r="110" spans="1:1">
      <c r="A110" s="52"/>
    </row>
    <row r="111" spans="1:1">
      <c r="A111" s="52"/>
    </row>
    <row r="112" spans="1:1">
      <c r="A112" s="52"/>
    </row>
    <row r="113" spans="1:1">
      <c r="A113" s="52"/>
    </row>
    <row r="114" spans="1:1">
      <c r="A114" s="52"/>
    </row>
    <row r="115" spans="1:1">
      <c r="A115" s="52"/>
    </row>
    <row r="116" spans="1:1">
      <c r="A116" s="52"/>
    </row>
    <row r="117" spans="1:1">
      <c r="A117" s="52"/>
    </row>
    <row r="118" spans="1:1">
      <c r="A118" s="52"/>
    </row>
    <row r="119" spans="1:1">
      <c r="A119" s="52"/>
    </row>
    <row r="120" spans="1:1">
      <c r="A120" s="52"/>
    </row>
    <row r="121" spans="1:1">
      <c r="A121" s="52"/>
    </row>
    <row r="122" spans="1:1">
      <c r="A122" s="52"/>
    </row>
    <row r="123" spans="1:1">
      <c r="A123" s="52"/>
    </row>
    <row r="124" spans="1:1">
      <c r="A124" s="52"/>
    </row>
    <row r="125" spans="1:1">
      <c r="A125" s="52"/>
    </row>
    <row r="126" spans="1:1">
      <c r="A126" s="52"/>
    </row>
    <row r="127" spans="1:1">
      <c r="A127" s="52"/>
    </row>
    <row r="128" spans="1:1">
      <c r="A128" s="52"/>
    </row>
    <row r="129" spans="1:1">
      <c r="A129" s="52"/>
    </row>
    <row r="130" spans="1:1">
      <c r="A130" s="52"/>
    </row>
    <row r="131" spans="1:1">
      <c r="A131" s="52"/>
    </row>
    <row r="132" spans="1:1">
      <c r="A132" s="52"/>
    </row>
    <row r="133" spans="1:1">
      <c r="A133" s="52"/>
    </row>
    <row r="134" spans="1:1">
      <c r="A134" s="52"/>
    </row>
    <row r="135" spans="1:1">
      <c r="A135" s="52"/>
    </row>
    <row r="136" spans="1:1">
      <c r="A136" s="52"/>
    </row>
    <row r="137" spans="1:1">
      <c r="A137" s="52"/>
    </row>
    <row r="138" spans="1:1">
      <c r="A138" s="52"/>
    </row>
    <row r="139" spans="1:1">
      <c r="A139" s="52"/>
    </row>
    <row r="140" spans="1:1">
      <c r="A140" s="52"/>
    </row>
    <row r="141" spans="1:1">
      <c r="A141" s="52"/>
    </row>
    <row r="142" spans="1:1">
      <c r="A142" s="52"/>
    </row>
    <row r="143" spans="1:1">
      <c r="A143" s="52"/>
    </row>
    <row r="144" spans="1:1">
      <c r="A144" s="52"/>
    </row>
    <row r="145" spans="1:1">
      <c r="A145" s="52"/>
    </row>
    <row r="146" spans="1:1">
      <c r="A146" s="52"/>
    </row>
    <row r="147" spans="1:1">
      <c r="A147" s="52"/>
    </row>
    <row r="148" spans="1:1">
      <c r="A148" s="52"/>
    </row>
    <row r="149" spans="1:1">
      <c r="A149" s="52"/>
    </row>
    <row r="150" spans="1:1">
      <c r="A150" s="52"/>
    </row>
    <row r="151" spans="1:1">
      <c r="A151" s="52"/>
    </row>
    <row r="152" spans="1:1">
      <c r="A152" s="52"/>
    </row>
    <row r="153" spans="1:1">
      <c r="A153" s="52"/>
    </row>
    <row r="154" spans="1:1">
      <c r="A154" s="52"/>
    </row>
    <row r="155" spans="1:1">
      <c r="A155" s="52"/>
    </row>
    <row r="156" spans="1:1">
      <c r="A156" s="52"/>
    </row>
    <row r="157" spans="1:1">
      <c r="A157" s="52"/>
    </row>
    <row r="158" spans="1:1">
      <c r="A158" s="52"/>
    </row>
    <row r="159" spans="1:1">
      <c r="A159" s="52"/>
    </row>
    <row r="160" spans="1:1">
      <c r="A160" s="52"/>
    </row>
    <row r="161" spans="1:1">
      <c r="A161" s="52"/>
    </row>
    <row r="162" spans="1:1">
      <c r="A162" s="52"/>
    </row>
    <row r="163" spans="1:1">
      <c r="A163" s="52"/>
    </row>
    <row r="164" spans="1:1">
      <c r="A164" s="52"/>
    </row>
    <row r="165" spans="1:1">
      <c r="A165" s="52"/>
    </row>
    <row r="166" spans="1:1">
      <c r="A166" s="52"/>
    </row>
    <row r="167" spans="1:1">
      <c r="A167" s="52"/>
    </row>
    <row r="168" spans="1:1">
      <c r="A168" s="52"/>
    </row>
    <row r="169" spans="1:1">
      <c r="A169" s="52"/>
    </row>
    <row r="170" spans="1:1">
      <c r="A170" s="52"/>
    </row>
    <row r="171" spans="1:1">
      <c r="A171" s="52"/>
    </row>
    <row r="172" spans="1:1">
      <c r="A172" s="52"/>
    </row>
    <row r="173" spans="1:1">
      <c r="A173" s="52"/>
    </row>
    <row r="174" spans="1:1">
      <c r="A174" s="52"/>
    </row>
    <row r="175" spans="1:1">
      <c r="A175" s="52"/>
    </row>
    <row r="176" spans="1:1">
      <c r="A176" s="52"/>
    </row>
    <row r="177" spans="1:1">
      <c r="A177" s="52"/>
    </row>
    <row r="178" spans="1:1">
      <c r="A178" s="52"/>
    </row>
    <row r="179" spans="1:1">
      <c r="A179" s="52"/>
    </row>
    <row r="180" spans="1:1">
      <c r="A180" s="52"/>
    </row>
    <row r="181" spans="1:1">
      <c r="A181" s="52"/>
    </row>
    <row r="182" spans="1:1">
      <c r="A182" s="52"/>
    </row>
    <row r="183" spans="1:1">
      <c r="A183" s="52"/>
    </row>
    <row r="184" spans="1:1">
      <c r="A184" s="52"/>
    </row>
    <row r="185" spans="1:1">
      <c r="A185" s="52"/>
    </row>
    <row r="186" spans="1:1">
      <c r="A186" s="52"/>
    </row>
    <row r="187" spans="1:1">
      <c r="A187" s="52"/>
    </row>
    <row r="188" spans="1:1">
      <c r="A188" s="52"/>
    </row>
    <row r="189" spans="1:1">
      <c r="A189" s="52"/>
    </row>
    <row r="190" spans="1:1">
      <c r="A190" s="52"/>
    </row>
    <row r="191" spans="1:1">
      <c r="A191" s="52"/>
    </row>
    <row r="192" spans="1:1">
      <c r="A192" s="52"/>
    </row>
    <row r="193" spans="1:1">
      <c r="A193" s="52"/>
    </row>
    <row r="194" spans="1:1">
      <c r="A194" s="52"/>
    </row>
    <row r="195" spans="1:1">
      <c r="A195" s="52"/>
    </row>
  </sheetData>
  <mergeCells count="22">
    <mergeCell ref="D18:F18"/>
    <mergeCell ref="D20:F20"/>
    <mergeCell ref="D40:F40"/>
    <mergeCell ref="D42:F42"/>
    <mergeCell ref="A3:I3"/>
    <mergeCell ref="H25:I25"/>
    <mergeCell ref="A27:I27"/>
    <mergeCell ref="F29:I29"/>
    <mergeCell ref="E29:E30"/>
    <mergeCell ref="D29:D30"/>
    <mergeCell ref="C29:C30"/>
    <mergeCell ref="B29:B30"/>
    <mergeCell ref="A29:A30"/>
    <mergeCell ref="A1:F1"/>
    <mergeCell ref="G1:I1"/>
    <mergeCell ref="C5:C6"/>
    <mergeCell ref="D5:D6"/>
    <mergeCell ref="B5:B6"/>
    <mergeCell ref="E5:E6"/>
    <mergeCell ref="F5:I5"/>
    <mergeCell ref="A5:A6"/>
    <mergeCell ref="H2:I2"/>
  </mergeCells>
  <phoneticPr fontId="0" type="noConversion"/>
  <pageMargins left="0.83" right="0.28999999999999998" top="0.78740157480314965" bottom="0.78740157480314965" header="0.59055118110236227" footer="0"/>
  <pageSetup paperSize="9" scale="53" firstPageNumber="6" orientation="portrait" useFirstPageNumber="1" horizontalDpi="300" verticalDpi="300" r:id="rId1"/>
  <headerFooter alignWithMargins="0"/>
  <ignoredErrors>
    <ignoredError sqref="B8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zoomScale="75" zoomScaleNormal="100" workbookViewId="0">
      <selection activeCell="C11" sqref="C11"/>
    </sheetView>
  </sheetViews>
  <sheetFormatPr defaultColWidth="9.140625" defaultRowHeight="18.75"/>
  <cols>
    <col min="1" max="1" width="36.85546875" style="1" customWidth="1"/>
    <col min="2" max="2" width="14.7109375" style="2" customWidth="1"/>
    <col min="3" max="3" width="14.140625" style="2" customWidth="1"/>
    <col min="4" max="4" width="13.7109375" style="2" customWidth="1"/>
    <col min="5" max="5" width="13.85546875" style="1" customWidth="1"/>
    <col min="6" max="6" width="13.7109375" style="1" customWidth="1"/>
    <col min="7" max="7" width="14.5703125" style="1" customWidth="1"/>
    <col min="8" max="8" width="14.140625" style="1" customWidth="1"/>
    <col min="9" max="9" width="29.42578125" style="1" customWidth="1"/>
    <col min="10" max="16384" width="9.140625" style="1"/>
  </cols>
  <sheetData>
    <row r="1" spans="1:9" ht="13.5" customHeight="1">
      <c r="A1" s="8"/>
      <c r="B1" s="8"/>
      <c r="C1" s="8"/>
      <c r="D1" s="8"/>
      <c r="E1" s="8"/>
      <c r="F1" s="8"/>
      <c r="G1" s="330"/>
      <c r="H1" s="330"/>
      <c r="I1" s="330"/>
    </row>
    <row r="2" spans="1:9" ht="24" customHeight="1">
      <c r="B2" s="1"/>
      <c r="C2" s="1"/>
      <c r="D2" s="1"/>
      <c r="I2" s="102" t="s">
        <v>315</v>
      </c>
    </row>
    <row r="3" spans="1:9" ht="16.5" customHeight="1">
      <c r="B3" s="1"/>
      <c r="C3" s="1"/>
      <c r="D3" s="1"/>
      <c r="I3" s="8"/>
    </row>
    <row r="4" spans="1:9" ht="18.75" customHeight="1">
      <c r="A4" s="327" t="s">
        <v>99</v>
      </c>
      <c r="B4" s="327"/>
      <c r="C4" s="327"/>
      <c r="D4" s="327"/>
      <c r="E4" s="327"/>
      <c r="F4" s="327"/>
      <c r="G4" s="327"/>
      <c r="H4" s="327"/>
      <c r="I4" s="327"/>
    </row>
    <row r="5" spans="1:9" ht="24.75" customHeight="1"/>
    <row r="6" spans="1:9" ht="81.75" customHeight="1">
      <c r="A6" s="54"/>
      <c r="B6" s="26" t="s">
        <v>156</v>
      </c>
      <c r="C6" s="26" t="s">
        <v>302</v>
      </c>
      <c r="D6" s="26" t="s">
        <v>303</v>
      </c>
      <c r="E6" s="26" t="s">
        <v>304</v>
      </c>
      <c r="F6" s="26" t="s">
        <v>305</v>
      </c>
      <c r="G6" s="26" t="s">
        <v>306</v>
      </c>
      <c r="H6" s="26" t="s">
        <v>307</v>
      </c>
      <c r="I6" s="26" t="s">
        <v>100</v>
      </c>
    </row>
    <row r="7" spans="1:9" ht="18.75" customHeight="1">
      <c r="A7" s="25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</row>
    <row r="8" spans="1:9" ht="89.25" customHeight="1">
      <c r="A8" s="28" t="s">
        <v>160</v>
      </c>
      <c r="B8" s="53"/>
      <c r="C8" s="53">
        <v>0.14000000000000001</v>
      </c>
      <c r="D8" s="53">
        <v>7.0000000000000007E-2</v>
      </c>
      <c r="E8" s="53">
        <v>0.11</v>
      </c>
      <c r="F8" s="53">
        <v>0.19</v>
      </c>
      <c r="G8" s="53">
        <v>0.1</v>
      </c>
      <c r="H8" s="53" t="s">
        <v>370</v>
      </c>
      <c r="I8" s="56"/>
    </row>
    <row r="9" spans="1:9" s="15" customFormat="1" ht="120" customHeight="1">
      <c r="A9" s="28" t="s">
        <v>358</v>
      </c>
      <c r="B9" s="53"/>
      <c r="C9" s="53">
        <v>0.24</v>
      </c>
      <c r="D9" s="53">
        <v>0.44</v>
      </c>
      <c r="E9" s="53">
        <v>0.31</v>
      </c>
      <c r="F9" s="53">
        <v>0.35</v>
      </c>
      <c r="G9" s="53">
        <v>0.28000000000000003</v>
      </c>
      <c r="H9" s="53" t="s">
        <v>370</v>
      </c>
      <c r="I9" s="56"/>
    </row>
    <row r="10" spans="1:9" s="15" customFormat="1" ht="107.25" customHeight="1">
      <c r="A10" s="28" t="s">
        <v>288</v>
      </c>
      <c r="B10" s="53"/>
      <c r="C10" s="55">
        <v>0.16</v>
      </c>
      <c r="D10" s="103">
        <v>0.38</v>
      </c>
      <c r="E10" s="103">
        <v>0.44</v>
      </c>
      <c r="F10" s="103">
        <v>0.46</v>
      </c>
      <c r="G10" s="53">
        <v>0.26</v>
      </c>
      <c r="H10" s="53">
        <v>7.0000000000000007E-2</v>
      </c>
      <c r="I10" s="56"/>
    </row>
    <row r="11" spans="1:9" s="15" customFormat="1" ht="95.25" customHeight="1">
      <c r="A11" s="28" t="s">
        <v>323</v>
      </c>
      <c r="B11" s="53"/>
      <c r="C11" s="53">
        <v>0.67</v>
      </c>
      <c r="D11" s="53">
        <v>0.89</v>
      </c>
      <c r="E11" s="53">
        <v>0.98</v>
      </c>
      <c r="F11" s="53">
        <v>1.0900000000000001</v>
      </c>
      <c r="G11" s="55">
        <v>0.87</v>
      </c>
      <c r="H11" s="53">
        <v>0.57999999999999996</v>
      </c>
      <c r="I11" s="56"/>
    </row>
    <row r="12" spans="1:9" s="15" customFormat="1" ht="113.25" customHeight="1">
      <c r="A12" s="28" t="s">
        <v>356</v>
      </c>
      <c r="B12" s="53"/>
      <c r="C12" s="53" t="s">
        <v>370</v>
      </c>
      <c r="D12" s="53" t="s">
        <v>370</v>
      </c>
      <c r="E12" s="53" t="s">
        <v>370</v>
      </c>
      <c r="F12" s="53" t="s">
        <v>370</v>
      </c>
      <c r="G12" s="53" t="s">
        <v>370</v>
      </c>
      <c r="H12" s="53" t="s">
        <v>370</v>
      </c>
      <c r="I12" s="56"/>
    </row>
    <row r="13" spans="1:9" s="15" customFormat="1" ht="119.25" customHeight="1">
      <c r="A13" s="28" t="s">
        <v>301</v>
      </c>
      <c r="B13" s="53"/>
      <c r="C13" s="53">
        <v>0.19</v>
      </c>
      <c r="D13" s="53">
        <v>0.24</v>
      </c>
      <c r="E13" s="53">
        <v>0.26</v>
      </c>
      <c r="F13" s="53">
        <v>0.28999999999999998</v>
      </c>
      <c r="G13" s="53">
        <v>0.26</v>
      </c>
      <c r="H13" s="53">
        <v>0.11</v>
      </c>
      <c r="I13" s="56"/>
    </row>
    <row r="14" spans="1:9" ht="106.5" customHeight="1">
      <c r="A14" s="28" t="s">
        <v>357</v>
      </c>
      <c r="B14" s="53"/>
      <c r="C14" s="189" t="s">
        <v>370</v>
      </c>
      <c r="D14" s="189" t="s">
        <v>370</v>
      </c>
      <c r="E14" s="189" t="s">
        <v>370</v>
      </c>
      <c r="F14" s="189" t="s">
        <v>370</v>
      </c>
      <c r="G14" s="189" t="s">
        <v>370</v>
      </c>
      <c r="H14" s="189" t="s">
        <v>370</v>
      </c>
      <c r="I14" s="56"/>
    </row>
    <row r="15" spans="1:9" ht="119.25" customHeight="1">
      <c r="A15" s="28" t="s">
        <v>308</v>
      </c>
      <c r="B15" s="53"/>
      <c r="C15" s="53">
        <v>240.3</v>
      </c>
      <c r="D15" s="53">
        <v>228.8</v>
      </c>
      <c r="E15" s="53">
        <v>228.8</v>
      </c>
      <c r="F15" s="53">
        <v>208.9</v>
      </c>
      <c r="G15" s="53">
        <v>104.8</v>
      </c>
      <c r="H15" s="53">
        <v>110.8</v>
      </c>
      <c r="I15" s="56"/>
    </row>
    <row r="16" spans="1:9" ht="82.5" customHeight="1">
      <c r="A16" s="28" t="s">
        <v>161</v>
      </c>
      <c r="B16" s="53"/>
      <c r="C16" s="53">
        <v>0.52</v>
      </c>
      <c r="D16" s="55">
        <v>0.51</v>
      </c>
      <c r="E16" s="55">
        <v>0.53</v>
      </c>
      <c r="F16" s="55">
        <v>0.53</v>
      </c>
      <c r="G16" s="55">
        <v>0.53</v>
      </c>
      <c r="H16" s="55">
        <v>0.44</v>
      </c>
      <c r="I16" s="56"/>
    </row>
    <row r="17" spans="1:9">
      <c r="A17" s="187" t="s">
        <v>413</v>
      </c>
      <c r="B17" s="12"/>
      <c r="C17" s="13"/>
      <c r="D17" s="324" t="s">
        <v>424</v>
      </c>
      <c r="E17" s="324"/>
      <c r="F17" s="324"/>
    </row>
    <row r="18" spans="1:9">
      <c r="A18" s="17"/>
      <c r="B18" s="5"/>
      <c r="C18" s="5"/>
      <c r="D18" s="16"/>
      <c r="E18" s="12"/>
      <c r="F18" s="12"/>
      <c r="G18" s="12"/>
    </row>
    <row r="19" spans="1:9" s="5" customFormat="1">
      <c r="A19" s="187" t="s">
        <v>408</v>
      </c>
      <c r="B19" s="12"/>
      <c r="C19" s="13"/>
      <c r="D19" s="324" t="s">
        <v>425</v>
      </c>
      <c r="E19" s="324"/>
      <c r="F19" s="324"/>
      <c r="G19" s="1"/>
      <c r="H19" s="15"/>
      <c r="I19" s="15"/>
    </row>
    <row r="20" spans="1:9" s="43" customFormat="1" ht="4.5" customHeight="1">
      <c r="A20" s="19"/>
      <c r="B20" s="19"/>
      <c r="D20" s="20"/>
      <c r="E20" s="21"/>
      <c r="F20" s="20"/>
      <c r="G20" s="15"/>
      <c r="H20" s="20"/>
      <c r="I20" s="22"/>
    </row>
    <row r="21" spans="1:9" s="5" customFormat="1" ht="13.5" customHeight="1">
      <c r="A21" s="17"/>
      <c r="D21" s="16"/>
      <c r="E21" s="14"/>
      <c r="F21" s="12"/>
      <c r="G21" s="20"/>
      <c r="H21" s="16"/>
      <c r="I21" s="12"/>
    </row>
    <row r="22" spans="1:9">
      <c r="A22" s="44"/>
      <c r="G22" s="12"/>
    </row>
    <row r="23" spans="1:9" s="5" customFormat="1">
      <c r="A23" s="18"/>
      <c r="B23" s="12"/>
      <c r="C23" s="13"/>
      <c r="D23" s="13"/>
      <c r="E23" s="15"/>
      <c r="F23" s="15"/>
      <c r="G23" s="1"/>
      <c r="H23" s="15"/>
      <c r="I23" s="15"/>
    </row>
    <row r="24" spans="1:9" s="43" customFormat="1" ht="4.5" customHeight="1">
      <c r="A24" s="19"/>
      <c r="B24" s="19"/>
      <c r="D24" s="20"/>
      <c r="E24" s="21"/>
      <c r="F24" s="20"/>
      <c r="G24" s="15"/>
      <c r="H24" s="20"/>
      <c r="I24" s="22"/>
    </row>
    <row r="25" spans="1:9" s="5" customFormat="1" ht="13.5" customHeight="1">
      <c r="A25" s="17"/>
      <c r="D25" s="16"/>
      <c r="E25" s="14"/>
      <c r="F25" s="12"/>
      <c r="G25" s="20"/>
      <c r="H25" s="16"/>
      <c r="I25" s="12"/>
    </row>
    <row r="26" spans="1:9">
      <c r="A26" s="44"/>
      <c r="G26" s="12"/>
    </row>
    <row r="27" spans="1:9">
      <c r="A27" s="44"/>
    </row>
    <row r="28" spans="1:9">
      <c r="A28" s="44"/>
    </row>
    <row r="29" spans="1:9">
      <c r="A29" s="44"/>
    </row>
    <row r="30" spans="1:9">
      <c r="A30" s="44"/>
    </row>
    <row r="31" spans="1:9">
      <c r="A31" s="44"/>
    </row>
    <row r="32" spans="1:9">
      <c r="A32" s="44"/>
    </row>
    <row r="33" spans="1:1">
      <c r="A33" s="44"/>
    </row>
    <row r="34" spans="1:1">
      <c r="A34" s="44"/>
    </row>
  </sheetData>
  <mergeCells count="4">
    <mergeCell ref="A4:I4"/>
    <mergeCell ref="G1:I1"/>
    <mergeCell ref="D17:F17"/>
    <mergeCell ref="D19:F19"/>
  </mergeCells>
  <phoneticPr fontId="1" type="noConversion"/>
  <pageMargins left="0.79" right="0" top="0.57999999999999996" bottom="0.25" header="0.31496062992125984" footer="0.11811023622047245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66"/>
  <sheetViews>
    <sheetView topLeftCell="A34" zoomScale="75" zoomScaleNormal="100" workbookViewId="0">
      <selection activeCell="F7" sqref="F7"/>
    </sheetView>
  </sheetViews>
  <sheetFormatPr defaultColWidth="9.140625" defaultRowHeight="18.75"/>
  <cols>
    <col min="1" max="1" width="47" style="5" customWidth="1"/>
    <col min="2" max="2" width="7.5703125" style="5" customWidth="1"/>
    <col min="3" max="6" width="14.85546875" style="5" customWidth="1"/>
    <col min="7" max="7" width="9.5703125" style="5" customWidth="1"/>
    <col min="8" max="8" width="10.7109375" style="5" customWidth="1"/>
    <col min="9" max="9" width="11" style="5" customWidth="1"/>
    <col min="10" max="10" width="9.5703125" style="5" customWidth="1"/>
    <col min="11" max="16384" width="9.140625" style="5"/>
  </cols>
  <sheetData>
    <row r="1" spans="1:11" ht="15.75" customHeight="1">
      <c r="I1" s="331" t="s">
        <v>101</v>
      </c>
      <c r="J1" s="332"/>
    </row>
    <row r="2" spans="1:11">
      <c r="A2" s="327" t="s">
        <v>452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1" ht="32.25" customHeight="1">
      <c r="A3" s="318"/>
      <c r="B3" s="333" t="s">
        <v>0</v>
      </c>
      <c r="C3" s="333" t="s">
        <v>102</v>
      </c>
      <c r="D3" s="333" t="s">
        <v>199</v>
      </c>
      <c r="E3" s="333" t="s">
        <v>103</v>
      </c>
      <c r="F3" s="333" t="s">
        <v>222</v>
      </c>
      <c r="G3" s="333" t="s">
        <v>262</v>
      </c>
      <c r="H3" s="333"/>
      <c r="I3" s="333"/>
      <c r="J3" s="333"/>
    </row>
    <row r="4" spans="1:11" ht="54.75" customHeight="1">
      <c r="A4" s="318"/>
      <c r="B4" s="333"/>
      <c r="C4" s="333"/>
      <c r="D4" s="333"/>
      <c r="E4" s="333"/>
      <c r="F4" s="333"/>
      <c r="G4" s="196" t="s">
        <v>289</v>
      </c>
      <c r="H4" s="196" t="s">
        <v>264</v>
      </c>
      <c r="I4" s="196" t="s">
        <v>265</v>
      </c>
      <c r="J4" s="196" t="s">
        <v>290</v>
      </c>
    </row>
    <row r="5" spans="1:11" ht="20.25" customHeight="1">
      <c r="A5" s="190">
        <v>1</v>
      </c>
      <c r="B5" s="199">
        <v>2</v>
      </c>
      <c r="C5" s="199">
        <v>3</v>
      </c>
      <c r="D5" s="199">
        <v>4</v>
      </c>
      <c r="E5" s="199">
        <v>5</v>
      </c>
      <c r="F5" s="199">
        <v>6</v>
      </c>
      <c r="G5" s="199">
        <v>7</v>
      </c>
      <c r="H5" s="199">
        <v>8</v>
      </c>
      <c r="I5" s="199">
        <v>9</v>
      </c>
      <c r="J5" s="199">
        <v>10</v>
      </c>
    </row>
    <row r="6" spans="1:11" s="59" customFormat="1" ht="31.5">
      <c r="A6" s="160" t="s">
        <v>200</v>
      </c>
      <c r="B6" s="32" t="s">
        <v>26</v>
      </c>
      <c r="C6" s="281">
        <f t="shared" ref="C6:D6" si="0">SUM(C7:C11)</f>
        <v>20960</v>
      </c>
      <c r="D6" s="281">
        <f t="shared" si="0"/>
        <v>23432.799999999999</v>
      </c>
      <c r="E6" s="281">
        <f t="shared" ref="E6:F6" si="1">SUM(E7:E11)</f>
        <v>45750.7</v>
      </c>
      <c r="F6" s="281">
        <f t="shared" si="1"/>
        <v>28930.2</v>
      </c>
      <c r="G6" s="94">
        <f>F6/4</f>
        <v>7232.55</v>
      </c>
      <c r="H6" s="94">
        <f>G6</f>
        <v>7232.55</v>
      </c>
      <c r="I6" s="94">
        <f t="shared" ref="I6:J6" si="2">H6</f>
        <v>7232.55</v>
      </c>
      <c r="J6" s="94">
        <f t="shared" si="2"/>
        <v>7232.55</v>
      </c>
      <c r="K6" s="58"/>
    </row>
    <row r="7" spans="1:11" ht="31.5">
      <c r="A7" s="161" t="s">
        <v>198</v>
      </c>
      <c r="B7" s="29" t="s">
        <v>27</v>
      </c>
      <c r="C7" s="94"/>
      <c r="D7" s="103"/>
      <c r="E7" s="94">
        <v>2330.6999999999998</v>
      </c>
      <c r="F7" s="103">
        <v>2030.7</v>
      </c>
      <c r="G7" s="94">
        <f t="shared" ref="G7:G43" si="3">F7/4</f>
        <v>507.67500000000001</v>
      </c>
      <c r="H7" s="94">
        <f t="shared" ref="H7:J43" si="4">G7</f>
        <v>507.67500000000001</v>
      </c>
      <c r="I7" s="94">
        <f t="shared" si="4"/>
        <v>507.67500000000001</v>
      </c>
      <c r="J7" s="94">
        <f t="shared" si="4"/>
        <v>507.67500000000001</v>
      </c>
      <c r="K7" s="12"/>
    </row>
    <row r="8" spans="1:11" ht="19.5" customHeight="1">
      <c r="A8" s="161" t="s">
        <v>104</v>
      </c>
      <c r="B8" s="29" t="s">
        <v>28</v>
      </c>
      <c r="C8" s="282">
        <v>20824</v>
      </c>
      <c r="D8" s="103">
        <v>22415.8</v>
      </c>
      <c r="E8" s="94">
        <v>41973</v>
      </c>
      <c r="F8" s="103">
        <v>26899.5</v>
      </c>
      <c r="G8" s="94">
        <f t="shared" si="3"/>
        <v>6724.875</v>
      </c>
      <c r="H8" s="94">
        <f t="shared" si="4"/>
        <v>6724.875</v>
      </c>
      <c r="I8" s="94">
        <f t="shared" si="4"/>
        <v>6724.875</v>
      </c>
      <c r="J8" s="94">
        <f t="shared" si="4"/>
        <v>6724.875</v>
      </c>
      <c r="K8" s="12"/>
    </row>
    <row r="9" spans="1:11" ht="19.5" customHeight="1">
      <c r="A9" s="161" t="s">
        <v>105</v>
      </c>
      <c r="B9" s="29" t="s">
        <v>29</v>
      </c>
      <c r="C9" s="282"/>
      <c r="D9" s="283"/>
      <c r="E9" s="94"/>
      <c r="F9" s="283"/>
      <c r="G9" s="94">
        <f t="shared" si="3"/>
        <v>0</v>
      </c>
      <c r="H9" s="94">
        <f t="shared" si="4"/>
        <v>0</v>
      </c>
      <c r="I9" s="94">
        <f t="shared" si="4"/>
        <v>0</v>
      </c>
      <c r="J9" s="94">
        <f t="shared" si="4"/>
        <v>0</v>
      </c>
      <c r="K9" s="12"/>
    </row>
    <row r="10" spans="1:11" ht="19.5" customHeight="1">
      <c r="A10" s="161" t="s">
        <v>106</v>
      </c>
      <c r="B10" s="29" t="s">
        <v>54</v>
      </c>
      <c r="C10" s="282"/>
      <c r="D10" s="283"/>
      <c r="E10" s="94"/>
      <c r="F10" s="283"/>
      <c r="G10" s="94">
        <f t="shared" si="3"/>
        <v>0</v>
      </c>
      <c r="H10" s="94">
        <f t="shared" si="4"/>
        <v>0</v>
      </c>
      <c r="I10" s="94">
        <f t="shared" si="4"/>
        <v>0</v>
      </c>
      <c r="J10" s="94">
        <f t="shared" si="4"/>
        <v>0</v>
      </c>
      <c r="K10" s="12"/>
    </row>
    <row r="11" spans="1:11" ht="20.100000000000001" customHeight="1">
      <c r="A11" s="161" t="s">
        <v>453</v>
      </c>
      <c r="B11" s="29" t="s">
        <v>55</v>
      </c>
      <c r="C11" s="282">
        <v>136</v>
      </c>
      <c r="D11" s="103">
        <v>1017</v>
      </c>
      <c r="E11" s="94">
        <v>1447</v>
      </c>
      <c r="F11" s="103"/>
      <c r="G11" s="94">
        <f t="shared" si="3"/>
        <v>0</v>
      </c>
      <c r="H11" s="94">
        <f t="shared" si="4"/>
        <v>0</v>
      </c>
      <c r="I11" s="94">
        <f t="shared" si="4"/>
        <v>0</v>
      </c>
      <c r="J11" s="94">
        <f t="shared" si="4"/>
        <v>0</v>
      </c>
      <c r="K11" s="12"/>
    </row>
    <row r="12" spans="1:11" s="59" customFormat="1" ht="31.5">
      <c r="A12" s="160" t="s">
        <v>148</v>
      </c>
      <c r="B12" s="32" t="s">
        <v>56</v>
      </c>
      <c r="C12" s="281"/>
      <c r="D12" s="284"/>
      <c r="E12" s="281"/>
      <c r="F12" s="284"/>
      <c r="G12" s="94">
        <f t="shared" si="3"/>
        <v>0</v>
      </c>
      <c r="H12" s="94">
        <f t="shared" si="4"/>
        <v>0</v>
      </c>
      <c r="I12" s="94">
        <f t="shared" si="4"/>
        <v>0</v>
      </c>
      <c r="J12" s="94">
        <f t="shared" si="4"/>
        <v>0</v>
      </c>
      <c r="K12" s="58"/>
    </row>
    <row r="13" spans="1:11" ht="20.100000000000001" customHeight="1">
      <c r="A13" s="161" t="s">
        <v>107</v>
      </c>
      <c r="B13" s="29" t="s">
        <v>57</v>
      </c>
      <c r="C13" s="94"/>
      <c r="D13" s="283"/>
      <c r="E13" s="94"/>
      <c r="F13" s="283"/>
      <c r="G13" s="94">
        <f t="shared" si="3"/>
        <v>0</v>
      </c>
      <c r="H13" s="94">
        <f t="shared" si="4"/>
        <v>0</v>
      </c>
      <c r="I13" s="94">
        <f t="shared" si="4"/>
        <v>0</v>
      </c>
      <c r="J13" s="94">
        <f t="shared" si="4"/>
        <v>0</v>
      </c>
      <c r="K13" s="12"/>
    </row>
    <row r="14" spans="1:11" ht="28.5" customHeight="1">
      <c r="A14" s="161" t="s">
        <v>108</v>
      </c>
      <c r="B14" s="29" t="s">
        <v>58</v>
      </c>
      <c r="C14" s="94"/>
      <c r="D14" s="283"/>
      <c r="E14" s="94"/>
      <c r="F14" s="283"/>
      <c r="G14" s="94">
        <f t="shared" si="3"/>
        <v>0</v>
      </c>
      <c r="H14" s="94">
        <f t="shared" si="4"/>
        <v>0</v>
      </c>
      <c r="I14" s="94">
        <f t="shared" si="4"/>
        <v>0</v>
      </c>
      <c r="J14" s="94">
        <f t="shared" si="4"/>
        <v>0</v>
      </c>
      <c r="K14" s="12"/>
    </row>
    <row r="15" spans="1:11" ht="27" customHeight="1">
      <c r="A15" s="161" t="s">
        <v>149</v>
      </c>
      <c r="B15" s="29" t="s">
        <v>9</v>
      </c>
      <c r="C15" s="94"/>
      <c r="D15" s="283"/>
      <c r="E15" s="94"/>
      <c r="F15" s="283"/>
      <c r="G15" s="94">
        <f t="shared" si="3"/>
        <v>0</v>
      </c>
      <c r="H15" s="94">
        <f t="shared" si="4"/>
        <v>0</v>
      </c>
      <c r="I15" s="94">
        <f t="shared" si="4"/>
        <v>0</v>
      </c>
      <c r="J15" s="94">
        <f t="shared" si="4"/>
        <v>0</v>
      </c>
      <c r="K15" s="12"/>
    </row>
    <row r="16" spans="1:11" ht="20.100000000000001" customHeight="1">
      <c r="A16" s="161" t="s">
        <v>387</v>
      </c>
      <c r="B16" s="29" t="s">
        <v>38</v>
      </c>
      <c r="C16" s="94"/>
      <c r="D16" s="283"/>
      <c r="E16" s="94"/>
      <c r="F16" s="283"/>
      <c r="G16" s="94">
        <f t="shared" si="3"/>
        <v>0</v>
      </c>
      <c r="H16" s="94">
        <f t="shared" si="4"/>
        <v>0</v>
      </c>
      <c r="I16" s="94">
        <f t="shared" si="4"/>
        <v>0</v>
      </c>
      <c r="J16" s="94">
        <f t="shared" si="4"/>
        <v>0</v>
      </c>
      <c r="K16" s="12"/>
    </row>
    <row r="17" spans="1:14" s="59" customFormat="1" ht="31.5">
      <c r="A17" s="160" t="s">
        <v>150</v>
      </c>
      <c r="B17" s="32" t="s">
        <v>39</v>
      </c>
      <c r="C17" s="281"/>
      <c r="D17" s="284"/>
      <c r="E17" s="281"/>
      <c r="F17" s="284"/>
      <c r="G17" s="94">
        <f t="shared" si="3"/>
        <v>0</v>
      </c>
      <c r="H17" s="94">
        <f t="shared" si="4"/>
        <v>0</v>
      </c>
      <c r="I17" s="94">
        <f t="shared" si="4"/>
        <v>0</v>
      </c>
      <c r="J17" s="94">
        <f t="shared" si="4"/>
        <v>0</v>
      </c>
      <c r="K17" s="58"/>
    </row>
    <row r="18" spans="1:14" ht="20.100000000000001" customHeight="1">
      <c r="A18" s="161" t="s">
        <v>109</v>
      </c>
      <c r="B18" s="29" t="s">
        <v>40</v>
      </c>
      <c r="C18" s="94"/>
      <c r="D18" s="283"/>
      <c r="E18" s="94"/>
      <c r="F18" s="283"/>
      <c r="G18" s="94">
        <f t="shared" si="3"/>
        <v>0</v>
      </c>
      <c r="H18" s="94">
        <f t="shared" si="4"/>
        <v>0</v>
      </c>
      <c r="I18" s="94">
        <f t="shared" si="4"/>
        <v>0</v>
      </c>
      <c r="J18" s="94">
        <f t="shared" si="4"/>
        <v>0</v>
      </c>
      <c r="K18" s="12"/>
    </row>
    <row r="19" spans="1:14" ht="20.100000000000001" customHeight="1">
      <c r="A19" s="161" t="s">
        <v>387</v>
      </c>
      <c r="B19" s="29" t="s">
        <v>41</v>
      </c>
      <c r="C19" s="94"/>
      <c r="D19" s="283"/>
      <c r="E19" s="94"/>
      <c r="F19" s="283"/>
      <c r="G19" s="94">
        <f t="shared" si="3"/>
        <v>0</v>
      </c>
      <c r="H19" s="94">
        <f t="shared" si="4"/>
        <v>0</v>
      </c>
      <c r="I19" s="94">
        <f t="shared" si="4"/>
        <v>0</v>
      </c>
      <c r="J19" s="94">
        <f t="shared" si="4"/>
        <v>0</v>
      </c>
      <c r="K19" s="12"/>
    </row>
    <row r="20" spans="1:14" s="59" customFormat="1" ht="31.5">
      <c r="A20" s="160" t="s">
        <v>201</v>
      </c>
      <c r="B20" s="32" t="s">
        <v>42</v>
      </c>
      <c r="C20" s="281"/>
      <c r="D20" s="281"/>
      <c r="E20" s="281"/>
      <c r="F20" s="281"/>
      <c r="G20" s="94">
        <f t="shared" si="3"/>
        <v>0</v>
      </c>
      <c r="H20" s="94">
        <f t="shared" si="4"/>
        <v>0</v>
      </c>
      <c r="I20" s="94">
        <f t="shared" si="4"/>
        <v>0</v>
      </c>
      <c r="J20" s="94">
        <f t="shared" si="4"/>
        <v>0</v>
      </c>
      <c r="K20" s="58"/>
    </row>
    <row r="21" spans="1:14" ht="31.5">
      <c r="A21" s="161" t="s">
        <v>202</v>
      </c>
      <c r="B21" s="29" t="s">
        <v>44</v>
      </c>
      <c r="C21" s="94">
        <v>5998</v>
      </c>
      <c r="D21" s="283">
        <v>9137</v>
      </c>
      <c r="E21" s="94">
        <v>5998</v>
      </c>
      <c r="F21" s="283">
        <v>9137</v>
      </c>
      <c r="G21" s="94">
        <f t="shared" si="3"/>
        <v>2284.25</v>
      </c>
      <c r="H21" s="94">
        <f t="shared" si="4"/>
        <v>2284.25</v>
      </c>
      <c r="I21" s="94">
        <f t="shared" si="4"/>
        <v>2284.25</v>
      </c>
      <c r="J21" s="94">
        <f t="shared" si="4"/>
        <v>2284.25</v>
      </c>
      <c r="K21" s="12"/>
    </row>
    <row r="22" spans="1:14" ht="20.100000000000001" customHeight="1">
      <c r="A22" s="161" t="s">
        <v>110</v>
      </c>
      <c r="B22" s="29" t="s">
        <v>62</v>
      </c>
      <c r="C22" s="94">
        <v>10426</v>
      </c>
      <c r="D22" s="283">
        <v>11732.2</v>
      </c>
      <c r="E22" s="94">
        <v>11732.2</v>
      </c>
      <c r="F22" s="283">
        <v>14515.3</v>
      </c>
      <c r="G22" s="94">
        <f t="shared" si="3"/>
        <v>3628.8249999999998</v>
      </c>
      <c r="H22" s="94">
        <f t="shared" si="4"/>
        <v>3628.8249999999998</v>
      </c>
      <c r="I22" s="94">
        <f t="shared" si="4"/>
        <v>3628.8249999999998</v>
      </c>
      <c r="J22" s="94">
        <f t="shared" si="4"/>
        <v>3628.8249999999998</v>
      </c>
      <c r="K22" s="12"/>
    </row>
    <row r="23" spans="1:14" ht="22.5" customHeight="1">
      <c r="A23" s="161" t="s">
        <v>111</v>
      </c>
      <c r="B23" s="29" t="s">
        <v>63</v>
      </c>
      <c r="C23" s="94"/>
      <c r="D23" s="283"/>
      <c r="E23" s="94"/>
      <c r="F23" s="283"/>
      <c r="G23" s="94">
        <f t="shared" si="3"/>
        <v>0</v>
      </c>
      <c r="H23" s="94">
        <f t="shared" si="4"/>
        <v>0</v>
      </c>
      <c r="I23" s="94">
        <f t="shared" si="4"/>
        <v>0</v>
      </c>
      <c r="J23" s="94">
        <f t="shared" si="4"/>
        <v>0</v>
      </c>
      <c r="K23" s="12"/>
    </row>
    <row r="24" spans="1:14" ht="20.100000000000001" customHeight="1">
      <c r="A24" s="161" t="s">
        <v>396</v>
      </c>
      <c r="B24" s="29" t="s">
        <v>64</v>
      </c>
      <c r="C24" s="94">
        <f>C25+C26+C27+C28+C29</f>
        <v>7408.7</v>
      </c>
      <c r="D24" s="283"/>
      <c r="E24" s="94">
        <f t="shared" ref="E24:F24" si="5">E25+E26+E27+E28+E29</f>
        <v>8002.9789999999994</v>
      </c>
      <c r="F24" s="94">
        <f t="shared" si="5"/>
        <v>9604.5834999999988</v>
      </c>
      <c r="G24" s="94">
        <f t="shared" si="3"/>
        <v>2401.1458749999997</v>
      </c>
      <c r="H24" s="94">
        <f t="shared" si="4"/>
        <v>2401.1458749999997</v>
      </c>
      <c r="I24" s="94">
        <f t="shared" si="4"/>
        <v>2401.1458749999997</v>
      </c>
      <c r="J24" s="94">
        <f t="shared" si="4"/>
        <v>2401.1458749999997</v>
      </c>
      <c r="K24" s="12"/>
    </row>
    <row r="25" spans="1:14" ht="20.100000000000001" customHeight="1">
      <c r="A25" s="161" t="s">
        <v>393</v>
      </c>
      <c r="B25" s="194" t="s">
        <v>384</v>
      </c>
      <c r="C25" s="94">
        <v>2625</v>
      </c>
      <c r="D25" s="283">
        <v>4483</v>
      </c>
      <c r="E25" s="94">
        <v>3133.4</v>
      </c>
      <c r="F25" s="283">
        <v>3511</v>
      </c>
      <c r="G25" s="94">
        <f t="shared" si="3"/>
        <v>877.75</v>
      </c>
      <c r="H25" s="94">
        <f t="shared" si="4"/>
        <v>877.75</v>
      </c>
      <c r="I25" s="94">
        <f t="shared" si="4"/>
        <v>877.75</v>
      </c>
      <c r="J25" s="94">
        <f t="shared" si="4"/>
        <v>877.75</v>
      </c>
      <c r="K25" s="12"/>
    </row>
    <row r="26" spans="1:14" ht="23.25" customHeight="1">
      <c r="A26" s="161" t="s">
        <v>43</v>
      </c>
      <c r="B26" s="194" t="s">
        <v>385</v>
      </c>
      <c r="C26" s="94">
        <v>252</v>
      </c>
      <c r="D26" s="283">
        <v>69</v>
      </c>
      <c r="E26" s="94"/>
      <c r="F26" s="283">
        <v>69</v>
      </c>
      <c r="G26" s="94">
        <f t="shared" si="3"/>
        <v>17.25</v>
      </c>
      <c r="H26" s="94">
        <f t="shared" si="4"/>
        <v>17.25</v>
      </c>
      <c r="I26" s="94">
        <f t="shared" si="4"/>
        <v>17.25</v>
      </c>
      <c r="J26" s="94">
        <f t="shared" si="4"/>
        <v>17.25</v>
      </c>
      <c r="K26" s="12"/>
    </row>
    <row r="27" spans="1:14" ht="41.25" customHeight="1">
      <c r="A27" s="161" t="s">
        <v>383</v>
      </c>
      <c r="B27" s="194" t="s">
        <v>386</v>
      </c>
      <c r="C27" s="94">
        <v>0.7</v>
      </c>
      <c r="D27" s="283">
        <v>0.7</v>
      </c>
      <c r="E27" s="94">
        <v>0.7</v>
      </c>
      <c r="F27" s="283">
        <v>0.7</v>
      </c>
      <c r="G27" s="94">
        <f t="shared" si="3"/>
        <v>0.17499999999999999</v>
      </c>
      <c r="H27" s="94">
        <f t="shared" si="4"/>
        <v>0.17499999999999999</v>
      </c>
      <c r="I27" s="94">
        <f t="shared" si="4"/>
        <v>0.17499999999999999</v>
      </c>
      <c r="J27" s="94">
        <f t="shared" si="4"/>
        <v>0.17499999999999999</v>
      </c>
      <c r="K27" s="12"/>
    </row>
    <row r="28" spans="1:14" ht="22.5" customHeight="1">
      <c r="A28" s="161" t="s">
        <v>402</v>
      </c>
      <c r="B28" s="194" t="s">
        <v>391</v>
      </c>
      <c r="C28" s="94">
        <v>2147</v>
      </c>
      <c r="D28" s="283">
        <v>2288</v>
      </c>
      <c r="E28" s="94">
        <f>E22*0.195</f>
        <v>2287.779</v>
      </c>
      <c r="F28" s="94">
        <f>F22*0.195</f>
        <v>2830.4834999999998</v>
      </c>
      <c r="G28" s="94">
        <f t="shared" si="3"/>
        <v>707.62087499999996</v>
      </c>
      <c r="H28" s="94">
        <f t="shared" si="4"/>
        <v>707.62087499999996</v>
      </c>
      <c r="I28" s="94">
        <f t="shared" si="4"/>
        <v>707.62087499999996</v>
      </c>
      <c r="J28" s="94">
        <f t="shared" si="4"/>
        <v>707.62087499999996</v>
      </c>
      <c r="K28" s="12"/>
    </row>
    <row r="29" spans="1:14" ht="24" customHeight="1">
      <c r="A29" s="161" t="s">
        <v>394</v>
      </c>
      <c r="B29" s="194" t="s">
        <v>392</v>
      </c>
      <c r="C29" s="94">
        <v>2384</v>
      </c>
      <c r="D29" s="283">
        <v>2581</v>
      </c>
      <c r="E29" s="94">
        <v>2581.1</v>
      </c>
      <c r="F29" s="283">
        <v>3193.4</v>
      </c>
      <c r="G29" s="94">
        <f t="shared" si="3"/>
        <v>798.35</v>
      </c>
      <c r="H29" s="94">
        <f t="shared" si="4"/>
        <v>798.35</v>
      </c>
      <c r="I29" s="94">
        <f t="shared" si="4"/>
        <v>798.35</v>
      </c>
      <c r="J29" s="94">
        <f t="shared" si="4"/>
        <v>798.35</v>
      </c>
      <c r="K29" s="12"/>
    </row>
    <row r="30" spans="1:14" ht="20.100000000000001" customHeight="1">
      <c r="A30" s="161" t="s">
        <v>389</v>
      </c>
      <c r="B30" s="29" t="s">
        <v>10</v>
      </c>
      <c r="C30" s="94"/>
      <c r="D30" s="283"/>
      <c r="E30" s="94"/>
      <c r="F30" s="283"/>
      <c r="G30" s="94">
        <f t="shared" si="3"/>
        <v>0</v>
      </c>
      <c r="H30" s="94">
        <f t="shared" si="4"/>
        <v>0</v>
      </c>
      <c r="I30" s="94">
        <f t="shared" si="4"/>
        <v>0</v>
      </c>
      <c r="J30" s="94">
        <f t="shared" si="4"/>
        <v>0</v>
      </c>
      <c r="K30" s="12"/>
    </row>
    <row r="31" spans="1:14" s="59" customFormat="1" ht="31.5">
      <c r="A31" s="160" t="s">
        <v>151</v>
      </c>
      <c r="B31" s="32" t="s">
        <v>16</v>
      </c>
      <c r="C31" s="281"/>
      <c r="D31" s="281"/>
      <c r="E31" s="281"/>
      <c r="F31" s="281"/>
      <c r="G31" s="94">
        <f t="shared" si="3"/>
        <v>0</v>
      </c>
      <c r="H31" s="94">
        <f t="shared" si="4"/>
        <v>0</v>
      </c>
      <c r="I31" s="94">
        <f t="shared" si="4"/>
        <v>0</v>
      </c>
      <c r="J31" s="94">
        <f t="shared" si="4"/>
        <v>0</v>
      </c>
      <c r="K31" s="58"/>
      <c r="L31" s="58"/>
      <c r="M31" s="58"/>
      <c r="N31" s="58"/>
    </row>
    <row r="32" spans="1:14" ht="20.100000000000001" customHeight="1">
      <c r="A32" s="161" t="s">
        <v>112</v>
      </c>
      <c r="B32" s="29" t="s">
        <v>17</v>
      </c>
      <c r="C32" s="94"/>
      <c r="D32" s="283"/>
      <c r="E32" s="94"/>
      <c r="F32" s="283"/>
      <c r="G32" s="94">
        <f t="shared" si="3"/>
        <v>0</v>
      </c>
      <c r="H32" s="94">
        <f t="shared" si="4"/>
        <v>0</v>
      </c>
      <c r="I32" s="94">
        <f t="shared" si="4"/>
        <v>0</v>
      </c>
      <c r="J32" s="94">
        <f t="shared" si="4"/>
        <v>0</v>
      </c>
      <c r="K32" s="58"/>
      <c r="L32" s="12"/>
      <c r="M32" s="12"/>
      <c r="N32" s="12"/>
    </row>
    <row r="33" spans="1:14" ht="20.100000000000001" customHeight="1">
      <c r="A33" s="161" t="s">
        <v>203</v>
      </c>
      <c r="B33" s="29" t="s">
        <v>18</v>
      </c>
      <c r="C33" s="94"/>
      <c r="D33" s="283"/>
      <c r="E33" s="94"/>
      <c r="F33" s="283"/>
      <c r="G33" s="94">
        <f t="shared" si="3"/>
        <v>0</v>
      </c>
      <c r="H33" s="94">
        <f t="shared" si="4"/>
        <v>0</v>
      </c>
      <c r="I33" s="94">
        <f t="shared" si="4"/>
        <v>0</v>
      </c>
      <c r="J33" s="94">
        <f t="shared" si="4"/>
        <v>0</v>
      </c>
      <c r="K33" s="58"/>
      <c r="L33" s="12"/>
      <c r="M33" s="12"/>
      <c r="N33" s="12"/>
    </row>
    <row r="34" spans="1:14" ht="20.100000000000001" customHeight="1">
      <c r="A34" s="161" t="s">
        <v>113</v>
      </c>
      <c r="B34" s="29" t="s">
        <v>19</v>
      </c>
      <c r="C34" s="94"/>
      <c r="D34" s="283"/>
      <c r="E34" s="94"/>
      <c r="F34" s="283"/>
      <c r="G34" s="94">
        <f t="shared" si="3"/>
        <v>0</v>
      </c>
      <c r="H34" s="94">
        <f t="shared" si="4"/>
        <v>0</v>
      </c>
      <c r="I34" s="94">
        <f t="shared" si="4"/>
        <v>0</v>
      </c>
      <c r="J34" s="94">
        <f t="shared" si="4"/>
        <v>0</v>
      </c>
      <c r="K34" s="58"/>
      <c r="L34" s="12"/>
      <c r="M34" s="12"/>
      <c r="N34" s="12"/>
    </row>
    <row r="35" spans="1:14" ht="20.100000000000001" customHeight="1">
      <c r="A35" s="161" t="s">
        <v>152</v>
      </c>
      <c r="B35" s="29" t="s">
        <v>20</v>
      </c>
      <c r="C35" s="94"/>
      <c r="D35" s="283"/>
      <c r="E35" s="94"/>
      <c r="F35" s="283"/>
      <c r="G35" s="94">
        <f t="shared" si="3"/>
        <v>0</v>
      </c>
      <c r="H35" s="94">
        <f t="shared" si="4"/>
        <v>0</v>
      </c>
      <c r="I35" s="94">
        <f t="shared" si="4"/>
        <v>0</v>
      </c>
      <c r="J35" s="94">
        <f t="shared" si="4"/>
        <v>0</v>
      </c>
      <c r="K35" s="58"/>
      <c r="L35" s="12"/>
      <c r="M35" s="12"/>
      <c r="N35" s="12"/>
    </row>
    <row r="36" spans="1:14" ht="20.100000000000001" customHeight="1">
      <c r="A36" s="161" t="s">
        <v>388</v>
      </c>
      <c r="B36" s="29" t="s">
        <v>21</v>
      </c>
      <c r="C36" s="94"/>
      <c r="D36" s="283"/>
      <c r="E36" s="94"/>
      <c r="F36" s="283"/>
      <c r="G36" s="94">
        <f t="shared" si="3"/>
        <v>0</v>
      </c>
      <c r="H36" s="94">
        <f t="shared" si="4"/>
        <v>0</v>
      </c>
      <c r="I36" s="94">
        <f t="shared" si="4"/>
        <v>0</v>
      </c>
      <c r="J36" s="94">
        <f t="shared" si="4"/>
        <v>0</v>
      </c>
      <c r="K36" s="58"/>
      <c r="L36" s="12"/>
      <c r="M36" s="12"/>
      <c r="N36" s="12"/>
    </row>
    <row r="37" spans="1:14" s="59" customFormat="1" ht="33.75" customHeight="1">
      <c r="A37" s="160" t="s">
        <v>153</v>
      </c>
      <c r="B37" s="32" t="s">
        <v>22</v>
      </c>
      <c r="C37" s="281"/>
      <c r="D37" s="284"/>
      <c r="E37" s="281"/>
      <c r="F37" s="284"/>
      <c r="G37" s="94">
        <f t="shared" si="3"/>
        <v>0</v>
      </c>
      <c r="H37" s="94">
        <f t="shared" si="4"/>
        <v>0</v>
      </c>
      <c r="I37" s="94">
        <f t="shared" si="4"/>
        <v>0</v>
      </c>
      <c r="J37" s="94">
        <f t="shared" si="4"/>
        <v>0</v>
      </c>
      <c r="K37" s="58"/>
      <c r="L37" s="58"/>
      <c r="M37" s="58"/>
      <c r="N37" s="58"/>
    </row>
    <row r="38" spans="1:14" ht="20.100000000000001" customHeight="1">
      <c r="A38" s="161" t="s">
        <v>114</v>
      </c>
      <c r="B38" s="29" t="s">
        <v>23</v>
      </c>
      <c r="C38" s="94">
        <v>57</v>
      </c>
      <c r="D38" s="283">
        <v>16</v>
      </c>
      <c r="E38" s="94"/>
      <c r="F38" s="283">
        <v>16</v>
      </c>
      <c r="G38" s="94">
        <f t="shared" si="3"/>
        <v>4</v>
      </c>
      <c r="H38" s="94">
        <f t="shared" si="4"/>
        <v>4</v>
      </c>
      <c r="I38" s="94">
        <f t="shared" si="4"/>
        <v>4</v>
      </c>
      <c r="J38" s="94">
        <f t="shared" si="4"/>
        <v>4</v>
      </c>
      <c r="K38" s="12"/>
      <c r="L38" s="12"/>
      <c r="M38" s="12"/>
      <c r="N38" s="12"/>
    </row>
    <row r="39" spans="1:14" ht="20.100000000000001" customHeight="1">
      <c r="A39" s="161" t="s">
        <v>154</v>
      </c>
      <c r="B39" s="29" t="s">
        <v>24</v>
      </c>
      <c r="C39" s="94"/>
      <c r="D39" s="283"/>
      <c r="E39" s="94"/>
      <c r="F39" s="283"/>
      <c r="G39" s="94">
        <f t="shared" si="3"/>
        <v>0</v>
      </c>
      <c r="H39" s="94">
        <f t="shared" si="4"/>
        <v>0</v>
      </c>
      <c r="I39" s="94">
        <f t="shared" si="4"/>
        <v>0</v>
      </c>
      <c r="J39" s="94">
        <f t="shared" si="4"/>
        <v>0</v>
      </c>
      <c r="K39" s="12"/>
      <c r="L39" s="12"/>
      <c r="M39" s="12"/>
      <c r="N39" s="12"/>
    </row>
    <row r="40" spans="1:14" s="59" customFormat="1" ht="20.100000000000001" customHeight="1">
      <c r="A40" s="160" t="s">
        <v>115</v>
      </c>
      <c r="B40" s="34"/>
      <c r="C40" s="285"/>
      <c r="D40" s="285"/>
      <c r="E40" s="285"/>
      <c r="F40" s="285"/>
      <c r="G40" s="94">
        <f t="shared" si="3"/>
        <v>0</v>
      </c>
      <c r="H40" s="94">
        <f t="shared" si="4"/>
        <v>0</v>
      </c>
      <c r="I40" s="94">
        <f t="shared" si="4"/>
        <v>0</v>
      </c>
      <c r="J40" s="94">
        <f t="shared" si="4"/>
        <v>0</v>
      </c>
      <c r="K40" s="58"/>
    </row>
    <row r="41" spans="1:14" s="58" customFormat="1" ht="20.100000000000001" customHeight="1">
      <c r="A41" s="160" t="s">
        <v>116</v>
      </c>
      <c r="B41" s="32" t="s">
        <v>11</v>
      </c>
      <c r="C41" s="286" t="s">
        <v>454</v>
      </c>
      <c r="D41" s="284">
        <v>821</v>
      </c>
      <c r="E41" s="286" t="s">
        <v>459</v>
      </c>
      <c r="F41" s="284">
        <v>200</v>
      </c>
      <c r="G41" s="94">
        <f t="shared" si="3"/>
        <v>50</v>
      </c>
      <c r="H41" s="94">
        <f t="shared" si="4"/>
        <v>50</v>
      </c>
      <c r="I41" s="94">
        <f t="shared" si="4"/>
        <v>50</v>
      </c>
      <c r="J41" s="94">
        <f t="shared" si="4"/>
        <v>50</v>
      </c>
    </row>
    <row r="42" spans="1:14" s="58" customFormat="1" ht="20.100000000000001" customHeight="1">
      <c r="A42" s="160" t="s">
        <v>155</v>
      </c>
      <c r="B42" s="32" t="s">
        <v>76</v>
      </c>
      <c r="C42" s="286">
        <v>821</v>
      </c>
      <c r="D42" s="287">
        <v>970</v>
      </c>
      <c r="E42" s="286">
        <v>200</v>
      </c>
      <c r="F42" s="287">
        <v>269</v>
      </c>
      <c r="G42" s="94">
        <f t="shared" si="3"/>
        <v>67.25</v>
      </c>
      <c r="H42" s="94">
        <f t="shared" si="4"/>
        <v>67.25</v>
      </c>
      <c r="I42" s="94">
        <f t="shared" si="4"/>
        <v>67.25</v>
      </c>
      <c r="J42" s="94">
        <f t="shared" si="4"/>
        <v>67.25</v>
      </c>
    </row>
    <row r="43" spans="1:14" s="59" customFormat="1" ht="20.100000000000001" customHeight="1">
      <c r="A43" s="160" t="s">
        <v>117</v>
      </c>
      <c r="B43" s="32" t="s">
        <v>77</v>
      </c>
      <c r="C43" s="281"/>
      <c r="D43" s="281"/>
      <c r="E43" s="281"/>
      <c r="F43" s="281"/>
      <c r="G43" s="94">
        <f t="shared" si="3"/>
        <v>0</v>
      </c>
      <c r="H43" s="94">
        <f t="shared" si="4"/>
        <v>0</v>
      </c>
      <c r="I43" s="94">
        <f t="shared" si="4"/>
        <v>0</v>
      </c>
      <c r="J43" s="94">
        <f t="shared" si="4"/>
        <v>0</v>
      </c>
      <c r="K43" s="58"/>
    </row>
    <row r="44" spans="1:14" s="59" customFormat="1" ht="20.100000000000001" customHeight="1">
      <c r="A44" s="175"/>
      <c r="B44" s="176"/>
      <c r="C44" s="177"/>
      <c r="D44" s="178"/>
      <c r="E44" s="177"/>
      <c r="F44" s="179"/>
      <c r="G44" s="179"/>
      <c r="H44" s="179"/>
      <c r="I44" s="179"/>
      <c r="J44" s="179"/>
      <c r="K44" s="58"/>
    </row>
    <row r="45" spans="1:14">
      <c r="A45" s="192" t="s">
        <v>413</v>
      </c>
      <c r="B45" s="12"/>
      <c r="C45" s="15"/>
      <c r="D45" s="324" t="s">
        <v>424</v>
      </c>
      <c r="E45" s="324"/>
      <c r="F45" s="324"/>
      <c r="G45" s="1"/>
      <c r="H45" s="1"/>
      <c r="I45" s="1"/>
      <c r="J45" s="15"/>
      <c r="K45" s="1"/>
    </row>
    <row r="46" spans="1:14" s="43" customFormat="1" ht="20.25" customHeight="1">
      <c r="A46" s="17"/>
      <c r="B46" s="5"/>
      <c r="C46" s="5"/>
      <c r="D46" s="16"/>
      <c r="E46" s="12"/>
      <c r="F46" s="12"/>
      <c r="G46" s="12"/>
      <c r="H46" s="1"/>
      <c r="I46" s="1"/>
      <c r="J46" s="22"/>
      <c r="K46" s="42"/>
    </row>
    <row r="47" spans="1:14" ht="13.5" customHeight="1">
      <c r="A47" s="192" t="s">
        <v>408</v>
      </c>
      <c r="B47" s="12"/>
      <c r="C47" s="15"/>
      <c r="D47" s="324" t="s">
        <v>425</v>
      </c>
      <c r="E47" s="324"/>
      <c r="F47" s="324"/>
      <c r="G47" s="181"/>
      <c r="H47" s="15"/>
      <c r="I47" s="15"/>
      <c r="J47" s="12"/>
    </row>
    <row r="48" spans="1:14" ht="13.5" customHeight="1">
      <c r="A48" s="17"/>
      <c r="D48" s="16"/>
      <c r="E48" s="12"/>
      <c r="F48" s="12"/>
      <c r="G48" s="12"/>
      <c r="H48" s="16"/>
      <c r="I48" s="12"/>
      <c r="J48" s="12"/>
    </row>
    <row r="49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</row>
    <row r="222" spans="1:1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1:1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</row>
    <row r="224" spans="1:1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</row>
    <row r="225" spans="1:1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</row>
    <row r="226" spans="1:1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</row>
    <row r="227" spans="1:1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</row>
    <row r="228" spans="1:1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</row>
    <row r="229" spans="1:1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</row>
    <row r="230" spans="1:1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</row>
    <row r="231" spans="1:1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</row>
    <row r="232" spans="1:1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</row>
    <row r="233" spans="1:1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</row>
    <row r="234" spans="1:1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</row>
    <row r="235" spans="1:1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</row>
    <row r="236" spans="1:1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</row>
    <row r="237" spans="1:1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</row>
    <row r="238" spans="1:1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</row>
    <row r="239" spans="1:1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</row>
    <row r="240" spans="1:1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</row>
    <row r="241" spans="1:1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</row>
    <row r="242" spans="1:1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</row>
    <row r="243" spans="1:1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</row>
    <row r="244" spans="1:1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  <row r="245" spans="1:1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</row>
    <row r="246" spans="1:1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</row>
    <row r="247" spans="1:1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</row>
    <row r="248" spans="1:1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</row>
    <row r="249" spans="1:1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</row>
    <row r="250" spans="1:1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</row>
    <row r="251" spans="1:1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</row>
    <row r="252" spans="1:1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</row>
    <row r="253" spans="1:1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</row>
    <row r="254" spans="1:1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</row>
    <row r="255" spans="1:1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</row>
    <row r="256" spans="1:1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</row>
    <row r="257" spans="1:1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</row>
    <row r="258" spans="1:1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</row>
    <row r="259" spans="1:1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</row>
    <row r="260" spans="1:1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</row>
    <row r="261" spans="1:1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</row>
    <row r="262" spans="1:1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</row>
    <row r="263" spans="1:1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</row>
    <row r="264" spans="1:1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</row>
    <row r="265" spans="1:1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</row>
    <row r="266" spans="1:1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</row>
    <row r="267" spans="1:1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</row>
    <row r="268" spans="1:1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</row>
    <row r="269" spans="1:1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</row>
    <row r="270" spans="1:1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</row>
    <row r="271" spans="1:1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</row>
    <row r="272" spans="1:1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</row>
    <row r="273" spans="1:1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</row>
    <row r="274" spans="1:1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</row>
    <row r="275" spans="1:1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</row>
    <row r="276" spans="1:1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</row>
    <row r="277" spans="1:1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</row>
    <row r="278" spans="1:1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</row>
    <row r="279" spans="1:1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</row>
    <row r="280" spans="1:1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</row>
    <row r="281" spans="1:1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</row>
    <row r="282" spans="1:1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</row>
    <row r="283" spans="1:1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</row>
    <row r="284" spans="1:1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</row>
    <row r="285" spans="1:1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</row>
    <row r="286" spans="1:1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</row>
    <row r="287" spans="1:1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</row>
    <row r="288" spans="1:1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</row>
    <row r="289" spans="1:1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</row>
    <row r="290" spans="1:1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</row>
    <row r="291" spans="1:1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</row>
    <row r="292" spans="1:1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</row>
    <row r="293" spans="1:1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</row>
    <row r="294" spans="1:1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</row>
    <row r="295" spans="1:1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</row>
    <row r="296" spans="1:1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</row>
    <row r="297" spans="1:1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</row>
    <row r="298" spans="1:1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</row>
    <row r="299" spans="1:1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</row>
    <row r="300" spans="1:1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</row>
    <row r="301" spans="1:1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</row>
    <row r="302" spans="1:1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</row>
    <row r="303" spans="1:1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</row>
    <row r="304" spans="1:1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</row>
    <row r="305" spans="1:1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</row>
    <row r="306" spans="1:1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</row>
    <row r="307" spans="1:1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</row>
    <row r="308" spans="1:1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</row>
    <row r="309" spans="1:1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</row>
    <row r="310" spans="1:1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</row>
    <row r="311" spans="1:1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</row>
    <row r="312" spans="1:1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</row>
    <row r="313" spans="1:1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</row>
    <row r="314" spans="1:1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</row>
    <row r="315" spans="1:1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</row>
    <row r="316" spans="1:1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</row>
    <row r="317" spans="1:1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</row>
    <row r="318" spans="1:1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</row>
    <row r="319" spans="1:1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</row>
    <row r="320" spans="1:1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</row>
    <row r="321" spans="1:1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</row>
    <row r="322" spans="1:1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</row>
    <row r="323" spans="1:1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</row>
    <row r="324" spans="1:1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</row>
    <row r="325" spans="1:1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</row>
    <row r="326" spans="1:1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</row>
    <row r="327" spans="1:1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</row>
    <row r="328" spans="1:1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</row>
    <row r="329" spans="1:1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</row>
    <row r="330" spans="1:1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</row>
    <row r="331" spans="1:1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</row>
    <row r="332" spans="1:1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</row>
    <row r="333" spans="1:1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</row>
    <row r="334" spans="1:1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</row>
    <row r="335" spans="1:1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</row>
    <row r="336" spans="1:1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</row>
    <row r="337" spans="1:1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</row>
    <row r="338" spans="1:1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</row>
    <row r="339" spans="1:1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</row>
    <row r="340" spans="1:1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</row>
    <row r="341" spans="1:1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</row>
    <row r="342" spans="1:1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</row>
    <row r="343" spans="1:1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</row>
    <row r="344" spans="1:1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</row>
    <row r="345" spans="1:1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</row>
    <row r="346" spans="1:1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</row>
    <row r="347" spans="1:1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</row>
    <row r="348" spans="1:1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</row>
    <row r="349" spans="1:1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</row>
    <row r="350" spans="1:1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</row>
    <row r="351" spans="1:1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</row>
    <row r="352" spans="1:1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</row>
    <row r="353" spans="1:1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</row>
    <row r="354" spans="1:1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</row>
    <row r="355" spans="1:1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</row>
    <row r="356" spans="1:1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</row>
    <row r="357" spans="1:1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</row>
    <row r="358" spans="1:1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</row>
    <row r="359" spans="1:1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</row>
    <row r="360" spans="1:1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</row>
    <row r="361" spans="1:1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</row>
    <row r="362" spans="1:1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</row>
    <row r="363" spans="1:1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</row>
    <row r="364" spans="1:1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</row>
    <row r="365" spans="1:1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</row>
    <row r="366" spans="1:1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</row>
    <row r="367" spans="1:1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</row>
    <row r="368" spans="1:1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</row>
    <row r="369" spans="1:1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</row>
    <row r="370" spans="1:1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</row>
    <row r="371" spans="1:1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</row>
    <row r="372" spans="1:1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</row>
    <row r="373" spans="1:1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</row>
    <row r="374" spans="1:1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</row>
    <row r="375" spans="1:1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</row>
    <row r="376" spans="1:1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</row>
    <row r="377" spans="1:1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</row>
    <row r="378" spans="1:1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</row>
    <row r="379" spans="1:1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</row>
    <row r="380" spans="1:1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</row>
    <row r="381" spans="1:1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</row>
    <row r="382" spans="1:1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</row>
    <row r="383" spans="1:1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</row>
    <row r="384" spans="1:1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</row>
    <row r="385" spans="1:1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</row>
    <row r="386" spans="1:1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</row>
    <row r="387" spans="1:1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</row>
    <row r="388" spans="1:1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</row>
    <row r="389" spans="1:1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</row>
    <row r="390" spans="1:1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</row>
    <row r="391" spans="1:1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</row>
    <row r="392" spans="1:1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</row>
    <row r="393" spans="1:1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</row>
    <row r="394" spans="1:1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</row>
    <row r="395" spans="1:1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</row>
    <row r="396" spans="1:1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</row>
    <row r="397" spans="1:1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</row>
    <row r="398" spans="1:1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</row>
    <row r="399" spans="1:1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</row>
    <row r="400" spans="1:1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</row>
    <row r="401" spans="1:1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</row>
    <row r="402" spans="1:1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</row>
    <row r="403" spans="1:1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</row>
    <row r="404" spans="1:1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</row>
    <row r="405" spans="1:1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</row>
    <row r="406" spans="1:1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</row>
    <row r="407" spans="1:1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</row>
    <row r="408" spans="1:1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</row>
    <row r="409" spans="1:1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</row>
    <row r="410" spans="1:1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</row>
    <row r="411" spans="1:1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</row>
    <row r="412" spans="1:1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</row>
    <row r="413" spans="1:1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</row>
    <row r="414" spans="1:1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</row>
    <row r="415" spans="1:1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</row>
    <row r="416" spans="1:1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</row>
    <row r="417" spans="1:1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</row>
    <row r="418" spans="1:1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</row>
    <row r="419" spans="1:1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</row>
    <row r="420" spans="1:1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</row>
    <row r="421" spans="1:1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</row>
    <row r="422" spans="1:1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</row>
    <row r="423" spans="1:1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</row>
    <row r="424" spans="1:1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</row>
    <row r="425" spans="1:1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</row>
    <row r="426" spans="1:1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</row>
    <row r="427" spans="1:1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</row>
    <row r="428" spans="1:1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</row>
    <row r="429" spans="1:1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</row>
    <row r="430" spans="1:1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</row>
    <row r="431" spans="1:1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</row>
    <row r="432" spans="1:1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</row>
    <row r="433" spans="1:1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</row>
    <row r="434" spans="1:1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</row>
    <row r="435" spans="1:1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</row>
    <row r="436" spans="1:1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</row>
    <row r="437" spans="1:1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</row>
    <row r="438" spans="1:1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</row>
    <row r="439" spans="1:1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</row>
    <row r="440" spans="1:1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</row>
    <row r="441" spans="1:1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</row>
    <row r="442" spans="1:1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</row>
    <row r="443" spans="1:1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</row>
    <row r="444" spans="1:1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</row>
    <row r="445" spans="1:1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</row>
    <row r="446" spans="1:1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</row>
    <row r="447" spans="1:1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</row>
    <row r="448" spans="1:1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</row>
    <row r="449" spans="1:1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</row>
    <row r="450" spans="1:1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</row>
    <row r="451" spans="1:1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</row>
    <row r="452" spans="1:1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</row>
    <row r="453" spans="1:1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</row>
    <row r="454" spans="1:1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</row>
    <row r="455" spans="1:1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</row>
    <row r="456" spans="1:1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</row>
    <row r="457" spans="1:1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</row>
    <row r="458" spans="1:1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</row>
    <row r="459" spans="1:1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</row>
    <row r="460" spans="1:1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</row>
    <row r="461" spans="1:1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</row>
    <row r="462" spans="1:1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</row>
    <row r="463" spans="1:1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</row>
    <row r="464" spans="1:1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</row>
    <row r="465" spans="1:1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</row>
    <row r="466" spans="1:1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</row>
    <row r="467" spans="1:1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</row>
    <row r="468" spans="1:1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</row>
    <row r="469" spans="1:1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</row>
    <row r="470" spans="1:1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</row>
    <row r="471" spans="1:1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</row>
    <row r="472" spans="1:1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</row>
    <row r="473" spans="1:1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</row>
    <row r="474" spans="1:1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</row>
    <row r="475" spans="1:1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</row>
    <row r="476" spans="1:1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</row>
    <row r="477" spans="1:1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</row>
    <row r="478" spans="1:1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</row>
    <row r="479" spans="1:1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</row>
    <row r="480" spans="1:1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</row>
    <row r="481" spans="1:1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</row>
    <row r="482" spans="1:1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</row>
    <row r="483" spans="1:1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</row>
    <row r="484" spans="1:1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</row>
    <row r="485" spans="1:1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</row>
    <row r="486" spans="1:1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</row>
    <row r="487" spans="1:1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</row>
    <row r="488" spans="1:1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</row>
    <row r="489" spans="1:1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</row>
    <row r="490" spans="1:1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</row>
    <row r="491" spans="1:1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</row>
    <row r="492" spans="1:1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</row>
    <row r="493" spans="1:1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</row>
    <row r="494" spans="1:1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</row>
    <row r="495" spans="1:1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</row>
    <row r="496" spans="1:1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</row>
    <row r="497" spans="1:1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</row>
    <row r="498" spans="1:1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</row>
    <row r="499" spans="1:1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</row>
    <row r="500" spans="1:1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</row>
    <row r="501" spans="1:1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</row>
    <row r="502" spans="1:1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</row>
    <row r="503" spans="1:1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</row>
    <row r="504" spans="1:1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</row>
    <row r="505" spans="1:1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</row>
    <row r="506" spans="1:1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</row>
    <row r="507" spans="1:1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</row>
    <row r="508" spans="1:1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</row>
    <row r="509" spans="1:1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</row>
    <row r="510" spans="1:1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</row>
    <row r="511" spans="1:1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</row>
    <row r="512" spans="1:1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</row>
    <row r="513" spans="1:1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</row>
    <row r="514" spans="1:1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</row>
    <row r="515" spans="1:1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</row>
    <row r="516" spans="1:1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</row>
    <row r="517" spans="1:1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</row>
    <row r="518" spans="1:1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</row>
    <row r="519" spans="1:1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</row>
    <row r="520" spans="1:1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</row>
    <row r="521" spans="1:1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</row>
    <row r="522" spans="1:1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</row>
    <row r="523" spans="1:1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</row>
    <row r="524" spans="1:1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</row>
    <row r="525" spans="1:1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</row>
    <row r="526" spans="1:1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</row>
    <row r="527" spans="1:1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</row>
    <row r="528" spans="1:1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</row>
    <row r="529" spans="1:1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</row>
    <row r="530" spans="1:1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</row>
    <row r="531" spans="1:1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</row>
    <row r="532" spans="1:1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</row>
    <row r="533" spans="1:1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</row>
    <row r="534" spans="1:1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</row>
    <row r="535" spans="1:1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</row>
    <row r="536" spans="1:1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</row>
    <row r="537" spans="1:1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</row>
    <row r="538" spans="1:1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</row>
    <row r="539" spans="1:1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</row>
    <row r="540" spans="1:1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</row>
    <row r="541" spans="1:1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</row>
    <row r="542" spans="1:1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</row>
    <row r="543" spans="1:1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</row>
    <row r="544" spans="1:1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</row>
    <row r="545" spans="1:1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</row>
    <row r="546" spans="1:1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</row>
    <row r="547" spans="1:1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</row>
    <row r="548" spans="1:1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</row>
    <row r="549" spans="1:1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</row>
    <row r="550" spans="1:1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</row>
    <row r="551" spans="1:1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</row>
    <row r="552" spans="1:1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</row>
    <row r="553" spans="1:1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</row>
    <row r="554" spans="1:1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</row>
    <row r="555" spans="1:1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</row>
    <row r="556" spans="1:1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</row>
    <row r="557" spans="1:1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</row>
    <row r="558" spans="1:1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</row>
    <row r="559" spans="1:1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</row>
    <row r="560" spans="1:1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</row>
    <row r="561" spans="1:1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</row>
    <row r="562" spans="1:1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</row>
    <row r="563" spans="1:1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</row>
    <row r="564" spans="1:1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</row>
    <row r="565" spans="1:1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</row>
    <row r="566" spans="1:1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</row>
    <row r="567" spans="1:1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</row>
    <row r="568" spans="1:1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</row>
    <row r="569" spans="1:1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</row>
    <row r="570" spans="1:1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</row>
    <row r="571" spans="1:1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</row>
    <row r="572" spans="1:1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</row>
    <row r="573" spans="1:1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</row>
    <row r="574" spans="1:1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</row>
    <row r="575" spans="1:1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</row>
    <row r="576" spans="1:1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</row>
    <row r="577" spans="1:1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</row>
    <row r="578" spans="1:1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</row>
    <row r="579" spans="1:1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</row>
    <row r="580" spans="1:1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</row>
    <row r="581" spans="1:1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</row>
    <row r="582" spans="1:1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</row>
    <row r="583" spans="1:1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</row>
    <row r="584" spans="1:1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</row>
    <row r="585" spans="1:1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</row>
    <row r="586" spans="1:1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</row>
    <row r="587" spans="1:1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</row>
    <row r="588" spans="1:1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</row>
    <row r="589" spans="1:1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</row>
    <row r="590" spans="1:1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</row>
    <row r="591" spans="1:1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</row>
    <row r="592" spans="1:1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</row>
    <row r="593" spans="1:1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</row>
    <row r="594" spans="1:1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</row>
    <row r="595" spans="1:1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</row>
    <row r="596" spans="1:1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</row>
    <row r="597" spans="1:1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</row>
    <row r="598" spans="1:1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</row>
    <row r="599" spans="1:1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</row>
    <row r="600" spans="1:1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</row>
    <row r="601" spans="1:1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</row>
    <row r="602" spans="1:1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</row>
    <row r="603" spans="1:1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</row>
    <row r="604" spans="1:1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</row>
    <row r="605" spans="1:1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</row>
    <row r="606" spans="1:1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</row>
    <row r="607" spans="1:1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</row>
    <row r="608" spans="1:1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</row>
    <row r="609" spans="1:1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</row>
    <row r="610" spans="1:1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</row>
    <row r="611" spans="1:1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</row>
    <row r="612" spans="1:1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</row>
    <row r="613" spans="1:1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</row>
    <row r="614" spans="1:1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</row>
    <row r="615" spans="1:1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</row>
    <row r="616" spans="1:1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</row>
    <row r="617" spans="1:1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</row>
    <row r="618" spans="1:1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</row>
    <row r="619" spans="1:1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</row>
    <row r="620" spans="1:1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</row>
    <row r="621" spans="1:1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</row>
    <row r="622" spans="1:1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</row>
    <row r="623" spans="1:1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</row>
    <row r="624" spans="1:1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</row>
    <row r="625" spans="1:1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</row>
    <row r="626" spans="1:1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</row>
    <row r="627" spans="1:1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</row>
    <row r="628" spans="1:1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</row>
    <row r="629" spans="1:1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</row>
    <row r="630" spans="1:1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</row>
    <row r="631" spans="1:1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</row>
    <row r="632" spans="1:1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</row>
    <row r="633" spans="1:1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</row>
    <row r="634" spans="1:1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</row>
    <row r="635" spans="1:1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</row>
    <row r="636" spans="1:1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</row>
    <row r="637" spans="1:1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</row>
    <row r="638" spans="1:1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</row>
    <row r="639" spans="1:1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</row>
    <row r="640" spans="1:1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</row>
    <row r="641" spans="1:1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</row>
    <row r="642" spans="1:1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</row>
    <row r="643" spans="1:1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</row>
    <row r="644" spans="1:1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</row>
    <row r="645" spans="1:1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</row>
    <row r="646" spans="1:1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</row>
    <row r="647" spans="1:1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</row>
    <row r="648" spans="1:1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</row>
    <row r="649" spans="1:1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</row>
    <row r="650" spans="1:1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</row>
    <row r="651" spans="1:1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</row>
    <row r="652" spans="1:1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</row>
    <row r="653" spans="1:1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</row>
    <row r="654" spans="1:1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</row>
    <row r="655" spans="1:1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</row>
    <row r="656" spans="1:1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</row>
    <row r="657" spans="1:1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</row>
    <row r="658" spans="1:1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</row>
    <row r="659" spans="1:1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</row>
    <row r="660" spans="1:1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</row>
    <row r="661" spans="1:1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</row>
    <row r="662" spans="1:1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</row>
    <row r="663" spans="1:1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</row>
    <row r="664" spans="1:1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</row>
    <row r="665" spans="1:1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</row>
    <row r="666" spans="1:1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</row>
    <row r="667" spans="1:1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</row>
    <row r="668" spans="1:1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</row>
    <row r="669" spans="1:1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</row>
    <row r="670" spans="1:1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</row>
    <row r="671" spans="1:1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</row>
    <row r="672" spans="1:1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</row>
    <row r="673" spans="1:1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</row>
    <row r="674" spans="1:1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</row>
    <row r="675" spans="1:1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</row>
    <row r="676" spans="1:1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</row>
    <row r="677" spans="1:1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</row>
    <row r="678" spans="1:1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</row>
    <row r="679" spans="1:1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</row>
    <row r="680" spans="1:1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</row>
    <row r="681" spans="1:1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</row>
    <row r="682" spans="1:1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</row>
    <row r="683" spans="1:1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</row>
    <row r="684" spans="1:1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</row>
    <row r="685" spans="1:1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</row>
    <row r="686" spans="1:1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</row>
    <row r="687" spans="1:1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</row>
    <row r="688" spans="1:1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</row>
    <row r="689" spans="1:1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</row>
    <row r="690" spans="1:1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</row>
    <row r="691" spans="1:1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</row>
    <row r="692" spans="1:1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</row>
    <row r="693" spans="1:1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</row>
    <row r="694" spans="1:1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</row>
    <row r="695" spans="1:1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</row>
    <row r="696" spans="1:1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</row>
    <row r="697" spans="1:1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</row>
    <row r="698" spans="1:1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</row>
    <row r="699" spans="1:1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</row>
    <row r="700" spans="1:1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</row>
    <row r="701" spans="1:1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</row>
    <row r="702" spans="1:1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</row>
    <row r="703" spans="1:1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</row>
    <row r="704" spans="1:1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</row>
    <row r="705" spans="1:1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</row>
    <row r="706" spans="1:1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</row>
    <row r="707" spans="1:1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</row>
    <row r="708" spans="1:1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</row>
    <row r="709" spans="1:1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</row>
    <row r="710" spans="1:1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</row>
    <row r="711" spans="1:1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</row>
    <row r="712" spans="1:1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</row>
    <row r="713" spans="1:1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</row>
    <row r="714" spans="1:1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</row>
    <row r="715" spans="1:1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</row>
    <row r="716" spans="1:1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</row>
    <row r="717" spans="1:1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</row>
    <row r="718" spans="1:1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</row>
    <row r="719" spans="1:1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</row>
    <row r="720" spans="1:1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</row>
    <row r="721" spans="1:1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</row>
    <row r="722" spans="1:1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</row>
    <row r="723" spans="1:1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</row>
    <row r="724" spans="1:1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</row>
    <row r="725" spans="1:1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</row>
    <row r="726" spans="1:1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</row>
    <row r="727" spans="1:1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</row>
    <row r="728" spans="1:1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</row>
    <row r="729" spans="1:1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</row>
    <row r="730" spans="1:1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</row>
    <row r="731" spans="1:1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</row>
    <row r="732" spans="1:1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</row>
    <row r="733" spans="1:1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</row>
    <row r="734" spans="1:1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</row>
    <row r="735" spans="1:1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</row>
    <row r="736" spans="1:1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</row>
    <row r="737" spans="1:1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</row>
    <row r="738" spans="1:1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</row>
    <row r="739" spans="1:1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</row>
    <row r="740" spans="1:1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</row>
    <row r="741" spans="1:1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</row>
    <row r="742" spans="1:1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</row>
    <row r="743" spans="1:1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</row>
    <row r="744" spans="1:1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</row>
    <row r="745" spans="1:1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</row>
    <row r="746" spans="1:1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</row>
    <row r="747" spans="1:1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</row>
    <row r="748" spans="1:1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</row>
    <row r="749" spans="1:1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</row>
    <row r="750" spans="1:1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</row>
    <row r="751" spans="1:1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</row>
    <row r="752" spans="1:1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</row>
    <row r="753" spans="1:1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</row>
    <row r="754" spans="1:1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</row>
    <row r="755" spans="1:1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</row>
    <row r="756" spans="1:1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</row>
    <row r="757" spans="1:1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</row>
    <row r="758" spans="1:1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</row>
    <row r="759" spans="1:1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</row>
    <row r="760" spans="1:1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</row>
    <row r="761" spans="1:1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</row>
    <row r="762" spans="1:1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</row>
    <row r="763" spans="1:1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</row>
    <row r="764" spans="1:1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</row>
    <row r="765" spans="1:1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</row>
    <row r="766" spans="1:1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</row>
    <row r="767" spans="1:1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</row>
    <row r="768" spans="1:1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</row>
    <row r="769" spans="1:1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</row>
    <row r="770" spans="1:1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</row>
    <row r="771" spans="1:1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</row>
    <row r="772" spans="1:1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</row>
    <row r="773" spans="1:1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</row>
    <row r="774" spans="1:1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</row>
    <row r="775" spans="1:1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</row>
    <row r="776" spans="1:1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</row>
    <row r="777" spans="1:1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</row>
    <row r="778" spans="1:1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</row>
    <row r="779" spans="1:1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</row>
    <row r="780" spans="1:1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</row>
    <row r="781" spans="1:1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</row>
    <row r="782" spans="1:1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</row>
    <row r="783" spans="1:1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</row>
    <row r="784" spans="1:1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</row>
    <row r="785" spans="1:1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</row>
    <row r="786" spans="1:1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</row>
    <row r="787" spans="1:1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</row>
    <row r="788" spans="1:1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</row>
    <row r="789" spans="1:1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</row>
    <row r="790" spans="1:1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</row>
    <row r="791" spans="1:1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</row>
    <row r="792" spans="1:1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</row>
    <row r="793" spans="1:1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</row>
    <row r="794" spans="1:1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</row>
    <row r="795" spans="1:1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</row>
    <row r="796" spans="1:1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</row>
    <row r="797" spans="1:1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</row>
    <row r="798" spans="1:1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</row>
    <row r="799" spans="1:1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</row>
    <row r="800" spans="1:1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</row>
    <row r="801" spans="1:1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</row>
    <row r="802" spans="1:1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</row>
    <row r="803" spans="1:1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</row>
    <row r="804" spans="1:1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</row>
    <row r="805" spans="1:1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</row>
    <row r="806" spans="1:1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</row>
    <row r="807" spans="1:1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</row>
    <row r="808" spans="1:1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</row>
    <row r="809" spans="1:1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</row>
    <row r="810" spans="1:1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</row>
    <row r="811" spans="1:1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</row>
    <row r="812" spans="1:1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</row>
    <row r="813" spans="1:1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</row>
    <row r="814" spans="1:1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</row>
    <row r="815" spans="1:1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</row>
    <row r="816" spans="1:1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</row>
    <row r="817" spans="1:1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</row>
    <row r="818" spans="1:1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</row>
    <row r="819" spans="1:1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</row>
    <row r="820" spans="1:1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</row>
    <row r="821" spans="1:1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</row>
    <row r="822" spans="1:1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</row>
    <row r="823" spans="1:1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</row>
    <row r="824" spans="1:1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</row>
    <row r="825" spans="1:1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</row>
    <row r="826" spans="1:1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</row>
    <row r="827" spans="1:1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</row>
    <row r="828" spans="1:1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</row>
    <row r="829" spans="1:1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</row>
    <row r="830" spans="1:1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</row>
    <row r="831" spans="1:1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</row>
    <row r="832" spans="1:1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</row>
    <row r="833" spans="1:1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</row>
    <row r="834" spans="1:1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</row>
    <row r="835" spans="1:1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</row>
    <row r="836" spans="1:1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</row>
    <row r="837" spans="1:1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</row>
    <row r="838" spans="1:1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</row>
    <row r="839" spans="1:1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</row>
    <row r="840" spans="1:1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</row>
    <row r="841" spans="1:1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</row>
    <row r="842" spans="1:1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</row>
    <row r="843" spans="1:1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</row>
    <row r="844" spans="1:1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</row>
    <row r="845" spans="1:1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</row>
    <row r="846" spans="1:1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</row>
    <row r="847" spans="1:1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</row>
    <row r="848" spans="1:1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</row>
    <row r="849" spans="1:1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</row>
    <row r="850" spans="1:1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</row>
    <row r="851" spans="1:1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</row>
    <row r="852" spans="1:1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</row>
    <row r="853" spans="1:1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</row>
    <row r="854" spans="1:1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</row>
    <row r="855" spans="1:1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</row>
    <row r="856" spans="1:1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</row>
    <row r="857" spans="1:1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</row>
    <row r="858" spans="1:1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</row>
    <row r="859" spans="1:1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</row>
    <row r="860" spans="1:1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</row>
    <row r="861" spans="1:1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</row>
    <row r="862" spans="1:1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</row>
    <row r="863" spans="1:1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</row>
    <row r="864" spans="1:1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</row>
    <row r="865" spans="1:1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</row>
    <row r="866" spans="1:1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</row>
  </sheetData>
  <mergeCells count="11">
    <mergeCell ref="D45:F45"/>
    <mergeCell ref="D47:F47"/>
    <mergeCell ref="I1:J1"/>
    <mergeCell ref="F3:F4"/>
    <mergeCell ref="A2:J2"/>
    <mergeCell ref="A3:A4"/>
    <mergeCell ref="E3:E4"/>
    <mergeCell ref="G3:J3"/>
    <mergeCell ref="B3:B4"/>
    <mergeCell ref="C3:C4"/>
    <mergeCell ref="D3:D4"/>
  </mergeCells>
  <phoneticPr fontId="1" type="noConversion"/>
  <pageMargins left="0.77" right="0.24" top="0.78740157480314965" bottom="0.78740157480314965" header="0.31496062992125984" footer="0.51181102362204722"/>
  <pageSetup paperSize="9" scale="61" orientation="portrait" r:id="rId1"/>
  <headerFooter alignWithMargins="0"/>
  <ignoredErrors>
    <ignoredError sqref="B30 B33:B43 B6:B2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T150"/>
  <sheetViews>
    <sheetView topLeftCell="A26" zoomScale="85" zoomScaleNormal="85" workbookViewId="0">
      <selection activeCell="H39" sqref="H39"/>
    </sheetView>
  </sheetViews>
  <sheetFormatPr defaultColWidth="9.140625" defaultRowHeight="18.75"/>
  <cols>
    <col min="1" max="1" width="43.85546875" style="5" customWidth="1"/>
    <col min="2" max="2" width="12.140625" style="66" customWidth="1"/>
    <col min="3" max="5" width="20.28515625" style="5" customWidth="1"/>
    <col min="6" max="6" width="15.85546875" style="5" customWidth="1"/>
    <col min="7" max="7" width="14.7109375" style="5" customWidth="1"/>
    <col min="8" max="8" width="21.42578125" style="5" customWidth="1"/>
    <col min="9" max="9" width="0.85546875" style="5" customWidth="1"/>
    <col min="10" max="10" width="23.5703125" style="5" customWidth="1"/>
    <col min="11" max="12" width="16.85546875" style="5" customWidth="1"/>
    <col min="13" max="13" width="8" style="5" customWidth="1"/>
    <col min="14" max="14" width="8.42578125" style="5" customWidth="1"/>
    <col min="15" max="15" width="18.85546875" style="5" customWidth="1"/>
    <col min="16" max="16" width="15.42578125" style="5" bestFit="1" customWidth="1"/>
    <col min="17" max="19" width="9.140625" style="5"/>
    <col min="20" max="20" width="14.42578125" style="5" customWidth="1"/>
    <col min="21" max="16384" width="9.140625" style="5"/>
  </cols>
  <sheetData>
    <row r="1" spans="1:9">
      <c r="A1" s="57"/>
      <c r="B1" s="65"/>
      <c r="C1" s="57"/>
      <c r="D1" s="57"/>
      <c r="E1" s="57"/>
      <c r="F1" s="57"/>
      <c r="I1" s="57"/>
    </row>
    <row r="2" spans="1:9" ht="20.25">
      <c r="A2" s="57"/>
      <c r="B2" s="65"/>
      <c r="C2" s="57"/>
      <c r="D2" s="57"/>
      <c r="E2" s="57"/>
      <c r="F2" s="57"/>
      <c r="H2" s="331" t="s">
        <v>309</v>
      </c>
      <c r="I2" s="332"/>
    </row>
    <row r="3" spans="1:9" ht="12" customHeight="1">
      <c r="A3" s="366" t="s">
        <v>118</v>
      </c>
      <c r="B3" s="366"/>
      <c r="C3" s="366"/>
      <c r="D3" s="366"/>
      <c r="E3" s="366"/>
      <c r="F3" s="366"/>
      <c r="G3" s="366"/>
      <c r="H3" s="366"/>
      <c r="I3" s="366"/>
    </row>
    <row r="4" spans="1:9">
      <c r="A4" s="366" t="s">
        <v>466</v>
      </c>
      <c r="B4" s="366"/>
      <c r="C4" s="366"/>
      <c r="D4" s="366"/>
      <c r="E4" s="366"/>
      <c r="F4" s="366"/>
      <c r="G4" s="366"/>
      <c r="H4" s="366"/>
      <c r="I4" s="366"/>
    </row>
    <row r="5" spans="1:9" ht="15.75" customHeight="1">
      <c r="A5" s="327"/>
      <c r="B5" s="327"/>
      <c r="C5" s="327"/>
      <c r="D5" s="327"/>
      <c r="E5" s="327"/>
      <c r="F5" s="327"/>
      <c r="G5" s="327"/>
      <c r="H5" s="327"/>
      <c r="I5" s="327"/>
    </row>
    <row r="6" spans="1:9" ht="12" customHeight="1">
      <c r="A6" s="368" t="s">
        <v>119</v>
      </c>
      <c r="B6" s="369"/>
      <c r="C6" s="369"/>
      <c r="D6" s="369"/>
      <c r="E6" s="369"/>
      <c r="F6" s="369"/>
      <c r="G6" s="369"/>
      <c r="H6" s="369"/>
      <c r="I6" s="369"/>
    </row>
    <row r="7" spans="1:9" ht="18.75" customHeight="1">
      <c r="A7" s="23"/>
      <c r="B7" s="23"/>
      <c r="C7" s="23"/>
      <c r="D7" s="23"/>
      <c r="E7" s="23"/>
      <c r="F7" s="23"/>
      <c r="G7" s="23"/>
      <c r="H7" s="23"/>
      <c r="I7" s="23"/>
    </row>
    <row r="8" spans="1:9" ht="18.75" customHeight="1">
      <c r="A8" s="109" t="s">
        <v>410</v>
      </c>
      <c r="B8" s="23"/>
      <c r="C8" s="15" t="s">
        <v>411</v>
      </c>
      <c r="D8" s="23"/>
      <c r="E8" s="23"/>
      <c r="F8" s="23"/>
      <c r="G8" s="23"/>
      <c r="H8" s="23"/>
      <c r="I8" s="23"/>
    </row>
    <row r="9" spans="1:9" ht="18.75" customHeight="1">
      <c r="A9" s="109" t="s">
        <v>403</v>
      </c>
      <c r="B9" s="23"/>
      <c r="C9" s="23"/>
      <c r="D9" s="23"/>
      <c r="E9" s="23"/>
      <c r="F9" s="23"/>
      <c r="G9" s="23"/>
      <c r="H9" s="23"/>
      <c r="I9" s="23"/>
    </row>
    <row r="10" spans="1:9" ht="18.75" customHeight="1">
      <c r="A10" s="109" t="s">
        <v>412</v>
      </c>
      <c r="B10" s="23"/>
      <c r="C10" s="23"/>
      <c r="D10" s="23"/>
      <c r="E10" s="23"/>
      <c r="F10" s="23"/>
      <c r="G10" s="23"/>
      <c r="H10" s="23"/>
      <c r="I10" s="23"/>
    </row>
    <row r="11" spans="1:9" ht="18.75" customHeight="1">
      <c r="A11" s="109" t="s">
        <v>426</v>
      </c>
      <c r="B11" s="23"/>
      <c r="C11" s="23"/>
      <c r="D11" s="23"/>
      <c r="E11" s="23"/>
      <c r="F11" s="23"/>
      <c r="G11" s="23"/>
      <c r="H11" s="23"/>
      <c r="I11" s="23"/>
    </row>
    <row r="12" spans="1:9" ht="18.75" customHeight="1">
      <c r="A12" s="109" t="s">
        <v>404</v>
      </c>
      <c r="B12" s="23"/>
      <c r="C12" s="23"/>
      <c r="D12" s="23"/>
      <c r="E12" s="23"/>
      <c r="F12" s="23"/>
      <c r="G12" s="23"/>
      <c r="H12" s="40"/>
      <c r="I12" s="23"/>
    </row>
    <row r="13" spans="1:9" ht="39" customHeight="1">
      <c r="A13" s="183" t="s">
        <v>468</v>
      </c>
      <c r="B13" s="392" t="s">
        <v>470</v>
      </c>
      <c r="C13" s="392"/>
      <c r="D13" s="392"/>
      <c r="E13" s="392"/>
      <c r="F13" s="392"/>
      <c r="G13" s="23"/>
      <c r="H13" s="23"/>
      <c r="I13" s="23"/>
    </row>
    <row r="14" spans="1:9" ht="19.5" customHeight="1">
      <c r="A14" s="370"/>
      <c r="B14" s="370"/>
      <c r="C14" s="370"/>
      <c r="D14" s="370"/>
      <c r="E14" s="370"/>
      <c r="F14" s="370"/>
      <c r="G14" s="370"/>
      <c r="H14" s="370"/>
      <c r="I14" s="370"/>
    </row>
    <row r="15" spans="1:9" ht="21.75" customHeight="1">
      <c r="A15" s="367" t="s">
        <v>469</v>
      </c>
      <c r="B15" s="367"/>
      <c r="C15" s="367"/>
      <c r="D15" s="367"/>
      <c r="E15" s="367"/>
      <c r="F15" s="367"/>
      <c r="G15" s="367"/>
      <c r="H15" s="367"/>
      <c r="I15" s="367"/>
    </row>
    <row r="16" spans="1:9" ht="42.75" customHeight="1">
      <c r="A16" s="367" t="s">
        <v>467</v>
      </c>
      <c r="B16" s="367"/>
      <c r="C16" s="367"/>
      <c r="D16" s="367"/>
      <c r="E16" s="367"/>
      <c r="F16" s="367"/>
      <c r="G16" s="367"/>
      <c r="H16" s="367"/>
      <c r="I16" s="367"/>
    </row>
    <row r="17" spans="1:20" ht="20.25" customHeight="1">
      <c r="A17" s="362" t="s">
        <v>279</v>
      </c>
      <c r="B17" s="362"/>
      <c r="C17" s="362"/>
      <c r="D17" s="362"/>
      <c r="E17" s="362"/>
      <c r="F17" s="362"/>
      <c r="G17" s="362"/>
      <c r="H17" s="362"/>
      <c r="I17" s="362"/>
    </row>
    <row r="18" spans="1:20" ht="15.75" customHeight="1"/>
    <row r="19" spans="1:20">
      <c r="A19" s="24" t="s">
        <v>360</v>
      </c>
      <c r="B19" s="340" t="s">
        <v>120</v>
      </c>
      <c r="C19" s="307"/>
      <c r="D19" s="343"/>
      <c r="E19" s="340" t="s">
        <v>187</v>
      </c>
      <c r="F19" s="307"/>
      <c r="G19" s="307"/>
      <c r="H19" s="307"/>
      <c r="I19" s="343"/>
    </row>
    <row r="20" spans="1:20" ht="17.25" customHeight="1">
      <c r="A20" s="98">
        <v>1</v>
      </c>
      <c r="B20" s="364">
        <v>2</v>
      </c>
      <c r="C20" s="365"/>
      <c r="D20" s="365"/>
      <c r="E20" s="364">
        <v>3</v>
      </c>
      <c r="F20" s="365"/>
      <c r="G20" s="365"/>
      <c r="H20" s="365"/>
      <c r="I20" s="371"/>
    </row>
    <row r="21" spans="1:20" ht="39" customHeight="1">
      <c r="A21" s="24" t="s">
        <v>427</v>
      </c>
      <c r="B21" s="340" t="s">
        <v>428</v>
      </c>
      <c r="C21" s="307"/>
      <c r="D21" s="343"/>
      <c r="E21" s="344" t="s">
        <v>429</v>
      </c>
      <c r="F21" s="396"/>
      <c r="G21" s="396"/>
      <c r="H21" s="396"/>
      <c r="I21" s="345"/>
    </row>
    <row r="22" spans="1:20" ht="15.75" customHeight="1">
      <c r="A22" s="59"/>
      <c r="B22" s="67"/>
      <c r="C22" s="59"/>
      <c r="D22" s="59"/>
      <c r="E22" s="59"/>
      <c r="F22" s="59"/>
      <c r="G22" s="59"/>
      <c r="H22" s="59"/>
      <c r="I22" s="59"/>
    </row>
    <row r="23" spans="1:20" ht="19.5" customHeight="1">
      <c r="A23" s="362" t="s">
        <v>457</v>
      </c>
      <c r="B23" s="362"/>
      <c r="C23" s="362"/>
      <c r="D23" s="362"/>
      <c r="E23" s="362"/>
      <c r="F23" s="362"/>
      <c r="G23" s="362"/>
      <c r="H23" s="362"/>
      <c r="I23" s="362"/>
    </row>
    <row r="24" spans="1:20" ht="17.25" customHeight="1" thickBot="1">
      <c r="I24" s="61"/>
    </row>
    <row r="25" spans="1:20" ht="93.75" customHeight="1">
      <c r="A25" s="397" t="s">
        <v>341</v>
      </c>
      <c r="B25" s="398"/>
      <c r="C25" s="377"/>
      <c r="D25" s="395" t="s">
        <v>355</v>
      </c>
      <c r="E25" s="395"/>
      <c r="F25" s="376" t="s">
        <v>465</v>
      </c>
      <c r="G25" s="377"/>
      <c r="H25" s="376" t="s">
        <v>458</v>
      </c>
      <c r="I25" s="393"/>
    </row>
    <row r="26" spans="1:20" ht="94.5" customHeight="1" thickBot="1">
      <c r="A26" s="399"/>
      <c r="B26" s="400"/>
      <c r="C26" s="379"/>
      <c r="D26" s="60" t="s">
        <v>267</v>
      </c>
      <c r="E26" s="60" t="s">
        <v>268</v>
      </c>
      <c r="F26" s="378"/>
      <c r="G26" s="379"/>
      <c r="H26" s="378"/>
      <c r="I26" s="394"/>
    </row>
    <row r="27" spans="1:20">
      <c r="A27" s="401">
        <v>1</v>
      </c>
      <c r="B27" s="390"/>
      <c r="C27" s="347"/>
      <c r="D27" s="99">
        <v>2</v>
      </c>
      <c r="E27" s="99">
        <v>3</v>
      </c>
      <c r="F27" s="346">
        <v>4</v>
      </c>
      <c r="G27" s="347"/>
      <c r="H27" s="346">
        <v>5</v>
      </c>
      <c r="I27" s="359"/>
      <c r="O27" s="202"/>
    </row>
    <row r="28" spans="1:20" ht="21.75" customHeight="1">
      <c r="A28" s="372" t="s">
        <v>431</v>
      </c>
      <c r="B28" s="312"/>
      <c r="C28" s="373"/>
      <c r="D28" s="204">
        <v>21</v>
      </c>
      <c r="E28" s="204">
        <v>26</v>
      </c>
      <c r="F28" s="211"/>
      <c r="G28" s="211">
        <v>2634.24</v>
      </c>
      <c r="H28" s="211">
        <v>5438</v>
      </c>
      <c r="I28" s="210"/>
      <c r="K28" s="1"/>
      <c r="L28" s="334"/>
      <c r="M28" s="334"/>
      <c r="O28" s="203"/>
    </row>
    <row r="29" spans="1:20">
      <c r="A29" s="372" t="s">
        <v>432</v>
      </c>
      <c r="B29" s="312"/>
      <c r="C29" s="373"/>
      <c r="D29" s="204"/>
      <c r="E29" s="204"/>
      <c r="F29" s="211"/>
      <c r="G29" s="211">
        <v>0</v>
      </c>
      <c r="H29" s="211">
        <v>0</v>
      </c>
      <c r="I29" s="210"/>
      <c r="K29" s="1"/>
      <c r="L29" s="334"/>
      <c r="M29" s="334"/>
      <c r="N29" s="1"/>
      <c r="O29" s="1"/>
      <c r="P29" s="1"/>
      <c r="Q29" s="1"/>
      <c r="R29" s="1"/>
      <c r="S29" s="1"/>
      <c r="T29" s="1"/>
    </row>
    <row r="30" spans="1:20">
      <c r="A30" s="372" t="s">
        <v>430</v>
      </c>
      <c r="B30" s="312"/>
      <c r="C30" s="373"/>
      <c r="D30" s="204">
        <v>23</v>
      </c>
      <c r="E30" s="204">
        <v>24</v>
      </c>
      <c r="F30" s="211"/>
      <c r="G30" s="211">
        <v>2885.12</v>
      </c>
      <c r="H30" s="211">
        <v>5112</v>
      </c>
      <c r="I30" s="210"/>
      <c r="K30" s="1"/>
      <c r="L30" s="334"/>
      <c r="M30" s="334"/>
      <c r="N30" s="1"/>
      <c r="O30" s="1"/>
      <c r="P30" s="1"/>
      <c r="Q30" s="1"/>
      <c r="R30" s="1"/>
      <c r="S30" s="1"/>
      <c r="T30" s="1"/>
    </row>
    <row r="31" spans="1:20">
      <c r="A31" s="372" t="s">
        <v>433</v>
      </c>
      <c r="B31" s="312"/>
      <c r="C31" s="373"/>
      <c r="D31" s="206">
        <v>7</v>
      </c>
      <c r="E31" s="206">
        <v>18</v>
      </c>
      <c r="F31" s="211"/>
      <c r="G31" s="211">
        <v>878.08</v>
      </c>
      <c r="H31" s="211">
        <v>3734</v>
      </c>
      <c r="I31" s="210"/>
      <c r="K31" s="1"/>
      <c r="L31" s="227"/>
      <c r="M31" s="228"/>
      <c r="N31" s="228"/>
      <c r="O31" s="228"/>
      <c r="P31" s="228"/>
      <c r="Q31" s="228"/>
      <c r="R31" s="228"/>
      <c r="S31" s="1"/>
      <c r="T31" s="229"/>
    </row>
    <row r="32" spans="1:20">
      <c r="A32" s="372" t="s">
        <v>434</v>
      </c>
      <c r="B32" s="312"/>
      <c r="C32" s="373"/>
      <c r="D32" s="206">
        <v>2</v>
      </c>
      <c r="E32" s="206">
        <v>3</v>
      </c>
      <c r="F32" s="211"/>
      <c r="G32" s="211">
        <v>250.88</v>
      </c>
      <c r="H32" s="211">
        <v>639</v>
      </c>
      <c r="I32" s="210"/>
      <c r="K32" s="1"/>
      <c r="L32" s="227"/>
      <c r="M32" s="228"/>
      <c r="N32" s="228"/>
      <c r="O32" s="228"/>
      <c r="P32" s="228"/>
      <c r="Q32" s="228"/>
      <c r="R32" s="228"/>
      <c r="S32" s="1"/>
      <c r="T32" s="229"/>
    </row>
    <row r="33" spans="1:20">
      <c r="A33" s="372" t="s">
        <v>435</v>
      </c>
      <c r="B33" s="312"/>
      <c r="C33" s="373"/>
      <c r="D33" s="206"/>
      <c r="E33" s="206"/>
      <c r="F33" s="211"/>
      <c r="G33" s="211">
        <v>0</v>
      </c>
      <c r="H33" s="211">
        <v>0</v>
      </c>
      <c r="I33" s="210"/>
      <c r="K33" s="1"/>
      <c r="L33" s="227"/>
      <c r="M33" s="228"/>
      <c r="N33" s="228"/>
      <c r="O33" s="228"/>
      <c r="P33" s="228"/>
      <c r="Q33" s="228"/>
      <c r="R33" s="228"/>
      <c r="S33" s="1"/>
      <c r="T33" s="229"/>
    </row>
    <row r="34" spans="1:20">
      <c r="A34" s="372" t="s">
        <v>436</v>
      </c>
      <c r="B34" s="312"/>
      <c r="C34" s="373"/>
      <c r="D34" s="206">
        <v>18</v>
      </c>
      <c r="E34" s="206">
        <v>9</v>
      </c>
      <c r="F34" s="211"/>
      <c r="G34" s="211">
        <v>2257.92</v>
      </c>
      <c r="H34" s="211">
        <v>1917</v>
      </c>
      <c r="I34" s="210"/>
      <c r="K34" s="1"/>
      <c r="L34" s="227"/>
      <c r="M34" s="228"/>
      <c r="N34" s="228"/>
      <c r="O34" s="228"/>
      <c r="P34" s="228"/>
      <c r="Q34" s="228"/>
      <c r="R34" s="228"/>
      <c r="S34" s="1"/>
      <c r="T34" s="229"/>
    </row>
    <row r="35" spans="1:20">
      <c r="A35" s="372" t="s">
        <v>437</v>
      </c>
      <c r="B35" s="312"/>
      <c r="C35" s="373"/>
      <c r="D35" s="206"/>
      <c r="E35" s="206"/>
      <c r="F35" s="211"/>
      <c r="G35" s="211">
        <v>0</v>
      </c>
      <c r="H35" s="211">
        <v>0</v>
      </c>
      <c r="I35" s="210"/>
      <c r="K35" s="1"/>
      <c r="L35" s="227"/>
      <c r="M35" s="228"/>
      <c r="N35" s="228"/>
      <c r="O35" s="228"/>
      <c r="P35" s="228"/>
      <c r="Q35" s="228"/>
      <c r="R35" s="228"/>
      <c r="S35" s="1"/>
      <c r="T35" s="229"/>
    </row>
    <row r="36" spans="1:20">
      <c r="A36" s="372" t="s">
        <v>438</v>
      </c>
      <c r="B36" s="312"/>
      <c r="C36" s="373"/>
      <c r="D36" s="206">
        <v>2</v>
      </c>
      <c r="E36" s="206"/>
      <c r="F36" s="211"/>
      <c r="G36" s="211">
        <v>250.88</v>
      </c>
      <c r="H36" s="211">
        <v>0</v>
      </c>
      <c r="I36" s="210"/>
      <c r="K36" s="1"/>
      <c r="L36" s="227"/>
      <c r="M36" s="228"/>
      <c r="N36" s="228"/>
      <c r="O36" s="228"/>
      <c r="P36" s="228"/>
      <c r="Q36" s="228"/>
      <c r="R36" s="228"/>
      <c r="S36" s="1"/>
      <c r="T36" s="229"/>
    </row>
    <row r="37" spans="1:20">
      <c r="A37" s="372" t="s">
        <v>439</v>
      </c>
      <c r="B37" s="312"/>
      <c r="C37" s="373"/>
      <c r="D37" s="206"/>
      <c r="E37" s="206"/>
      <c r="F37" s="211"/>
      <c r="G37" s="211">
        <v>0</v>
      </c>
      <c r="H37" s="211">
        <v>0</v>
      </c>
      <c r="I37" s="210"/>
      <c r="K37" s="1"/>
      <c r="L37" s="227"/>
      <c r="M37" s="228"/>
      <c r="N37" s="228"/>
      <c r="O37" s="228"/>
      <c r="P37" s="228"/>
      <c r="Q37" s="228"/>
      <c r="R37" s="228"/>
      <c r="S37" s="1"/>
      <c r="T37" s="229"/>
    </row>
    <row r="38" spans="1:20">
      <c r="A38" s="372" t="s">
        <v>440</v>
      </c>
      <c r="B38" s="312"/>
      <c r="C38" s="373"/>
      <c r="D38" s="206">
        <v>19</v>
      </c>
      <c r="E38" s="206">
        <v>7</v>
      </c>
      <c r="F38" s="211"/>
      <c r="G38" s="211">
        <v>2383.36</v>
      </c>
      <c r="H38" s="211">
        <v>1421</v>
      </c>
      <c r="I38" s="210"/>
      <c r="K38" s="1"/>
      <c r="L38" s="227"/>
      <c r="M38" s="228"/>
      <c r="N38" s="228"/>
      <c r="O38" s="228"/>
      <c r="P38" s="228"/>
      <c r="Q38" s="228"/>
      <c r="R38" s="228"/>
      <c r="S38" s="1"/>
      <c r="T38" s="229"/>
    </row>
    <row r="39" spans="1:20">
      <c r="A39" s="372" t="s">
        <v>442</v>
      </c>
      <c r="B39" s="312"/>
      <c r="C39" s="373"/>
      <c r="D39" s="206">
        <v>8</v>
      </c>
      <c r="E39" s="206">
        <v>13</v>
      </c>
      <c r="F39" s="211"/>
      <c r="G39" s="211">
        <v>1003.52</v>
      </c>
      <c r="H39" s="211">
        <v>2769</v>
      </c>
      <c r="I39" s="210"/>
      <c r="K39" s="1"/>
      <c r="L39" s="227"/>
      <c r="M39" s="228"/>
      <c r="N39" s="228"/>
      <c r="O39" s="228"/>
      <c r="P39" s="228"/>
      <c r="Q39" s="228"/>
      <c r="R39" s="228"/>
      <c r="S39" s="1"/>
      <c r="T39" s="1"/>
    </row>
    <row r="40" spans="1:20">
      <c r="A40" s="372" t="s">
        <v>441</v>
      </c>
      <c r="B40" s="312"/>
      <c r="C40" s="373"/>
      <c r="D40" s="205"/>
      <c r="E40" s="206"/>
      <c r="F40" s="211"/>
      <c r="G40" s="211"/>
      <c r="H40" s="211"/>
      <c r="I40" s="210"/>
      <c r="K40" s="1"/>
      <c r="L40" s="227"/>
      <c r="M40" s="228"/>
      <c r="N40" s="228"/>
      <c r="O40" s="228"/>
      <c r="P40" s="228"/>
      <c r="Q40" s="228"/>
      <c r="R40" s="228"/>
      <c r="S40" s="1"/>
      <c r="T40" s="1"/>
    </row>
    <row r="41" spans="1:20">
      <c r="A41" s="200"/>
      <c r="B41" s="201"/>
      <c r="C41" s="188"/>
      <c r="D41" s="205"/>
      <c r="E41" s="206"/>
      <c r="F41" s="211"/>
      <c r="G41" s="211"/>
      <c r="H41" s="211"/>
      <c r="I41" s="210"/>
      <c r="K41" s="1"/>
      <c r="L41" s="227"/>
      <c r="M41" s="228"/>
      <c r="N41" s="228"/>
      <c r="O41" s="228"/>
      <c r="P41" s="228"/>
      <c r="Q41" s="228"/>
      <c r="R41" s="228"/>
      <c r="S41" s="1"/>
      <c r="T41" s="1"/>
    </row>
    <row r="42" spans="1:20" ht="16.5" customHeight="1" thickBot="1">
      <c r="A42" s="336"/>
      <c r="B42" s="306"/>
      <c r="C42" s="337"/>
      <c r="D42" s="207"/>
      <c r="E42" s="208"/>
      <c r="F42" s="211"/>
      <c r="G42" s="211"/>
      <c r="H42" s="211"/>
      <c r="I42" s="210"/>
      <c r="K42" s="1"/>
      <c r="L42" s="227"/>
      <c r="M42" s="228"/>
      <c r="N42" s="228"/>
      <c r="O42" s="228"/>
      <c r="P42" s="228"/>
      <c r="Q42" s="228"/>
      <c r="R42" s="228"/>
      <c r="S42" s="1"/>
      <c r="T42" s="1"/>
    </row>
    <row r="43" spans="1:20" s="59" customFormat="1" ht="15.75" customHeight="1" thickBot="1">
      <c r="A43" s="374" t="s">
        <v>204</v>
      </c>
      <c r="B43" s="375"/>
      <c r="C43" s="375"/>
      <c r="D43" s="209">
        <f>SUM(D28:D42)</f>
        <v>100</v>
      </c>
      <c r="E43" s="209">
        <f>SUM(E28:E42)</f>
        <v>100</v>
      </c>
      <c r="F43" s="212"/>
      <c r="G43" s="212">
        <f>SUM(G28:G42)</f>
        <v>12544</v>
      </c>
      <c r="H43" s="212">
        <f>SUM(H28:I42)</f>
        <v>21030</v>
      </c>
      <c r="I43" s="224"/>
      <c r="J43" s="223"/>
      <c r="K43" s="223"/>
      <c r="L43" s="227"/>
      <c r="M43" s="228"/>
      <c r="N43" s="228"/>
      <c r="O43" s="228"/>
      <c r="P43" s="228"/>
      <c r="Q43" s="228"/>
      <c r="R43" s="228"/>
      <c r="S43" s="226"/>
      <c r="T43" s="226"/>
    </row>
    <row r="44" spans="1:20" ht="12.75" customHeight="1">
      <c r="K44" s="1"/>
      <c r="L44" s="227"/>
      <c r="M44" s="228"/>
      <c r="N44" s="228"/>
      <c r="O44" s="228"/>
      <c r="P44" s="228"/>
      <c r="Q44" s="228"/>
      <c r="R44" s="228"/>
      <c r="S44" s="1"/>
      <c r="T44" s="1"/>
    </row>
    <row r="45" spans="1:20" ht="18.75" customHeight="1">
      <c r="A45" s="362" t="s">
        <v>280</v>
      </c>
      <c r="B45" s="362"/>
      <c r="C45" s="362"/>
      <c r="D45" s="362"/>
      <c r="E45" s="362"/>
      <c r="F45" s="362"/>
      <c r="G45" s="362"/>
      <c r="H45" s="362"/>
      <c r="I45" s="362"/>
      <c r="L45" s="227"/>
      <c r="M45" s="228"/>
      <c r="N45" s="228"/>
      <c r="O45" s="228"/>
      <c r="P45" s="228"/>
      <c r="Q45" s="228"/>
      <c r="R45" s="228"/>
      <c r="S45" s="1"/>
      <c r="T45" s="1"/>
    </row>
    <row r="46" spans="1:20" ht="18" customHeight="1" thickBot="1">
      <c r="I46" s="61"/>
      <c r="L46" s="1"/>
      <c r="M46" s="1"/>
      <c r="N46" s="1"/>
      <c r="O46" s="1"/>
      <c r="P46" s="1"/>
      <c r="Q46" s="1"/>
      <c r="R46" s="1"/>
      <c r="S46" s="1"/>
      <c r="T46" s="1"/>
    </row>
    <row r="47" spans="1:20" ht="94.5" customHeight="1">
      <c r="A47" s="111" t="s">
        <v>188</v>
      </c>
      <c r="B47" s="335" t="s">
        <v>261</v>
      </c>
      <c r="C47" s="335"/>
      <c r="D47" s="112" t="s">
        <v>207</v>
      </c>
      <c r="E47" s="112" t="s">
        <v>208</v>
      </c>
      <c r="F47" s="112" t="s">
        <v>205</v>
      </c>
      <c r="G47" s="112" t="s">
        <v>298</v>
      </c>
      <c r="H47" s="335" t="s">
        <v>121</v>
      </c>
      <c r="I47" s="342"/>
    </row>
    <row r="48" spans="1:20">
      <c r="A48" s="113">
        <v>1</v>
      </c>
      <c r="B48" s="338">
        <v>2</v>
      </c>
      <c r="C48" s="338"/>
      <c r="D48" s="100">
        <v>3</v>
      </c>
      <c r="E48" s="100">
        <v>4</v>
      </c>
      <c r="F48" s="100">
        <v>5</v>
      </c>
      <c r="G48" s="100">
        <v>6</v>
      </c>
      <c r="H48" s="338">
        <v>7</v>
      </c>
      <c r="I48" s="339"/>
    </row>
    <row r="49" spans="1:9" ht="14.1" customHeight="1">
      <c r="A49" s="114" t="s">
        <v>370</v>
      </c>
      <c r="B49" s="340" t="s">
        <v>370</v>
      </c>
      <c r="C49" s="343"/>
      <c r="D49" s="7" t="s">
        <v>370</v>
      </c>
      <c r="E49" s="7" t="s">
        <v>370</v>
      </c>
      <c r="F49" s="7" t="s">
        <v>370</v>
      </c>
      <c r="G49" s="7" t="s">
        <v>370</v>
      </c>
      <c r="H49" s="340" t="s">
        <v>370</v>
      </c>
      <c r="I49" s="341"/>
    </row>
    <row r="50" spans="1:9" ht="14.1" customHeight="1" thickBot="1">
      <c r="A50" s="116" t="s">
        <v>163</v>
      </c>
      <c r="B50" s="363" t="s">
        <v>122</v>
      </c>
      <c r="C50" s="363"/>
      <c r="D50" s="117" t="s">
        <v>370</v>
      </c>
      <c r="E50" s="117" t="s">
        <v>122</v>
      </c>
      <c r="F50" s="117" t="s">
        <v>122</v>
      </c>
      <c r="G50" s="118" t="s">
        <v>370</v>
      </c>
      <c r="H50" s="360" t="s">
        <v>370</v>
      </c>
      <c r="I50" s="361"/>
    </row>
    <row r="51" spans="1:9" ht="15" customHeight="1" thickBot="1">
      <c r="F51" s="110"/>
      <c r="I51" s="57"/>
    </row>
    <row r="52" spans="1:9" ht="16.5" customHeight="1">
      <c r="A52" s="362" t="s">
        <v>281</v>
      </c>
      <c r="B52" s="362"/>
      <c r="C52" s="362"/>
      <c r="D52" s="362"/>
      <c r="E52" s="362"/>
      <c r="F52" s="362"/>
      <c r="G52" s="362"/>
      <c r="H52" s="362"/>
      <c r="I52" s="362"/>
    </row>
    <row r="53" spans="1:9" s="12" customFormat="1" ht="12.75" customHeight="1" thickBot="1">
      <c r="A53" s="23"/>
      <c r="B53" s="68"/>
      <c r="C53" s="23"/>
      <c r="D53" s="23"/>
      <c r="E53" s="23"/>
      <c r="F53" s="23"/>
      <c r="G53" s="23"/>
      <c r="H53" s="23"/>
      <c r="I53" s="61"/>
    </row>
    <row r="54" spans="1:9" ht="81" customHeight="1">
      <c r="A54" s="119" t="s">
        <v>206</v>
      </c>
      <c r="B54" s="335" t="s">
        <v>209</v>
      </c>
      <c r="C54" s="335"/>
      <c r="D54" s="335" t="s">
        <v>210</v>
      </c>
      <c r="E54" s="335"/>
      <c r="F54" s="335" t="s">
        <v>211</v>
      </c>
      <c r="G54" s="335"/>
      <c r="H54" s="335" t="s">
        <v>349</v>
      </c>
      <c r="I54" s="342"/>
    </row>
    <row r="55" spans="1:9" ht="12.75" customHeight="1">
      <c r="A55" s="120">
        <v>1</v>
      </c>
      <c r="B55" s="346">
        <v>2</v>
      </c>
      <c r="C55" s="347"/>
      <c r="D55" s="346">
        <v>3</v>
      </c>
      <c r="E55" s="347"/>
      <c r="F55" s="346">
        <v>4</v>
      </c>
      <c r="G55" s="347"/>
      <c r="H55" s="346">
        <v>5</v>
      </c>
      <c r="I55" s="359"/>
    </row>
    <row r="56" spans="1:9" ht="33" customHeight="1">
      <c r="A56" s="121" t="s">
        <v>190</v>
      </c>
      <c r="B56" s="344" t="s">
        <v>370</v>
      </c>
      <c r="C56" s="345"/>
      <c r="D56" s="344" t="s">
        <v>370</v>
      </c>
      <c r="E56" s="345"/>
      <c r="F56" s="340" t="s">
        <v>370</v>
      </c>
      <c r="G56" s="343"/>
      <c r="H56" s="340" t="s">
        <v>370</v>
      </c>
      <c r="I56" s="341"/>
    </row>
    <row r="57" spans="1:9" ht="24.75" customHeight="1">
      <c r="A57" s="121" t="s">
        <v>342</v>
      </c>
      <c r="B57" s="344" t="s">
        <v>370</v>
      </c>
      <c r="C57" s="345"/>
      <c r="D57" s="344" t="s">
        <v>370</v>
      </c>
      <c r="E57" s="345"/>
      <c r="F57" s="340" t="s">
        <v>370</v>
      </c>
      <c r="G57" s="343"/>
      <c r="H57" s="340" t="s">
        <v>370</v>
      </c>
      <c r="I57" s="341"/>
    </row>
    <row r="58" spans="1:9" ht="17.25" customHeight="1">
      <c r="A58" s="121" t="s">
        <v>159</v>
      </c>
      <c r="B58" s="344" t="s">
        <v>370</v>
      </c>
      <c r="C58" s="345"/>
      <c r="D58" s="344" t="s">
        <v>370</v>
      </c>
      <c r="E58" s="345"/>
      <c r="F58" s="340" t="s">
        <v>370</v>
      </c>
      <c r="G58" s="343"/>
      <c r="H58" s="340" t="s">
        <v>370</v>
      </c>
      <c r="I58" s="341"/>
    </row>
    <row r="59" spans="1:9" ht="32.25" customHeight="1">
      <c r="A59" s="121" t="s">
        <v>191</v>
      </c>
      <c r="B59" s="344" t="s">
        <v>370</v>
      </c>
      <c r="C59" s="345"/>
      <c r="D59" s="344" t="s">
        <v>370</v>
      </c>
      <c r="E59" s="345"/>
      <c r="F59" s="340" t="s">
        <v>370</v>
      </c>
      <c r="G59" s="343"/>
      <c r="H59" s="340" t="s">
        <v>370</v>
      </c>
      <c r="I59" s="341"/>
    </row>
    <row r="60" spans="1:9" ht="24" customHeight="1">
      <c r="A60" s="121" t="s">
        <v>342</v>
      </c>
      <c r="B60" s="344" t="s">
        <v>370</v>
      </c>
      <c r="C60" s="345"/>
      <c r="D60" s="344" t="s">
        <v>370</v>
      </c>
      <c r="E60" s="345"/>
      <c r="F60" s="340" t="s">
        <v>370</v>
      </c>
      <c r="G60" s="343"/>
      <c r="H60" s="340" t="s">
        <v>370</v>
      </c>
      <c r="I60" s="341"/>
    </row>
    <row r="61" spans="1:9" ht="15" customHeight="1">
      <c r="A61" s="121" t="s">
        <v>159</v>
      </c>
      <c r="B61" s="344" t="s">
        <v>370</v>
      </c>
      <c r="C61" s="345"/>
      <c r="D61" s="344" t="s">
        <v>370</v>
      </c>
      <c r="E61" s="345"/>
      <c r="F61" s="340" t="s">
        <v>370</v>
      </c>
      <c r="G61" s="343"/>
      <c r="H61" s="340" t="s">
        <v>370</v>
      </c>
      <c r="I61" s="341"/>
    </row>
    <row r="62" spans="1:9" ht="32.25" customHeight="1">
      <c r="A62" s="121" t="s">
        <v>192</v>
      </c>
      <c r="B62" s="344" t="s">
        <v>370</v>
      </c>
      <c r="C62" s="345"/>
      <c r="D62" s="344" t="s">
        <v>370</v>
      </c>
      <c r="E62" s="345"/>
      <c r="F62" s="340" t="s">
        <v>370</v>
      </c>
      <c r="G62" s="343"/>
      <c r="H62" s="340" t="s">
        <v>370</v>
      </c>
      <c r="I62" s="341"/>
    </row>
    <row r="63" spans="1:9" ht="23.25" customHeight="1">
      <c r="A63" s="121" t="s">
        <v>342</v>
      </c>
      <c r="B63" s="344" t="s">
        <v>370</v>
      </c>
      <c r="C63" s="345"/>
      <c r="D63" s="344" t="s">
        <v>370</v>
      </c>
      <c r="E63" s="345"/>
      <c r="F63" s="340" t="s">
        <v>370</v>
      </c>
      <c r="G63" s="343"/>
      <c r="H63" s="340" t="s">
        <v>370</v>
      </c>
      <c r="I63" s="341"/>
    </row>
    <row r="64" spans="1:9" ht="15" customHeight="1" thickBot="1">
      <c r="A64" s="122" t="s">
        <v>159</v>
      </c>
      <c r="B64" s="355" t="s">
        <v>370</v>
      </c>
      <c r="C64" s="356"/>
      <c r="D64" s="355" t="s">
        <v>370</v>
      </c>
      <c r="E64" s="356"/>
      <c r="F64" s="385" t="s">
        <v>370</v>
      </c>
      <c r="G64" s="337"/>
      <c r="H64" s="385" t="s">
        <v>370</v>
      </c>
      <c r="I64" s="386"/>
    </row>
    <row r="65" spans="1:13" ht="19.5" customHeight="1" thickBot="1">
      <c r="A65" s="123" t="s">
        <v>163</v>
      </c>
      <c r="B65" s="357" t="s">
        <v>370</v>
      </c>
      <c r="C65" s="358"/>
      <c r="D65" s="357" t="s">
        <v>370</v>
      </c>
      <c r="E65" s="358"/>
      <c r="F65" s="353" t="s">
        <v>370</v>
      </c>
      <c r="G65" s="354"/>
      <c r="H65" s="353" t="s">
        <v>370</v>
      </c>
      <c r="I65" s="380"/>
    </row>
    <row r="66" spans="1:13" ht="15" customHeight="1"/>
    <row r="67" spans="1:13" ht="15" hidden="1" customHeight="1"/>
    <row r="68" spans="1:13" ht="0.75" customHeight="1"/>
    <row r="69" spans="1:13">
      <c r="A69" s="362" t="s">
        <v>455</v>
      </c>
      <c r="B69" s="362"/>
      <c r="C69" s="362"/>
      <c r="D69" s="362"/>
      <c r="E69" s="362"/>
      <c r="F69" s="362"/>
      <c r="G69" s="362"/>
      <c r="H69" s="362"/>
      <c r="I69" s="362"/>
    </row>
    <row r="70" spans="1:13" ht="13.5" customHeight="1" thickBot="1">
      <c r="A70" s="1"/>
      <c r="B70" s="69"/>
      <c r="C70" s="1"/>
      <c r="D70" s="1"/>
      <c r="E70" s="1"/>
      <c r="F70" s="1"/>
      <c r="G70" s="1"/>
      <c r="H70" s="1"/>
      <c r="I70" s="61"/>
    </row>
    <row r="71" spans="1:13" ht="56.25">
      <c r="A71" s="124"/>
      <c r="B71" s="125" t="s">
        <v>0</v>
      </c>
      <c r="C71" s="112" t="s">
        <v>102</v>
      </c>
      <c r="D71" s="112" t="s">
        <v>189</v>
      </c>
      <c r="E71" s="112" t="s">
        <v>218</v>
      </c>
      <c r="F71" s="335" t="s">
        <v>260</v>
      </c>
      <c r="G71" s="335"/>
      <c r="H71" s="335"/>
      <c r="I71" s="342"/>
    </row>
    <row r="72" spans="1:13">
      <c r="A72" s="113">
        <v>1</v>
      </c>
      <c r="B72" s="99">
        <v>2</v>
      </c>
      <c r="C72" s="99">
        <v>3</v>
      </c>
      <c r="D72" s="99">
        <v>4</v>
      </c>
      <c r="E72" s="99">
        <v>5</v>
      </c>
      <c r="F72" s="383">
        <v>6</v>
      </c>
      <c r="G72" s="383"/>
      <c r="H72" s="383"/>
      <c r="I72" s="384"/>
    </row>
    <row r="73" spans="1:13" ht="37.5">
      <c r="A73" s="121" t="s">
        <v>362</v>
      </c>
      <c r="B73" s="70" t="s">
        <v>29</v>
      </c>
      <c r="C73" s="99"/>
      <c r="D73" s="99"/>
      <c r="E73" s="99"/>
      <c r="F73" s="346"/>
      <c r="G73" s="390"/>
      <c r="H73" s="390"/>
      <c r="I73" s="359"/>
    </row>
    <row r="74" spans="1:13" ht="47.25" customHeight="1">
      <c r="A74" s="126" t="s">
        <v>361</v>
      </c>
      <c r="B74" s="70" t="s">
        <v>54</v>
      </c>
      <c r="C74" s="104"/>
      <c r="D74" s="104"/>
      <c r="E74" s="104"/>
      <c r="F74" s="348"/>
      <c r="G74" s="348"/>
      <c r="H74" s="349"/>
      <c r="I74" s="350"/>
    </row>
    <row r="75" spans="1:13" ht="125.25" customHeight="1">
      <c r="A75" s="126" t="s">
        <v>327</v>
      </c>
      <c r="B75" s="71" t="s">
        <v>56</v>
      </c>
      <c r="C75" s="104">
        <v>8416</v>
      </c>
      <c r="D75" s="104">
        <v>7312.8</v>
      </c>
      <c r="E75" s="104">
        <v>7900.2</v>
      </c>
      <c r="F75" s="351" t="s">
        <v>472</v>
      </c>
      <c r="G75" s="295"/>
      <c r="H75" s="295"/>
      <c r="I75" s="352"/>
    </row>
    <row r="76" spans="1:13" ht="20.25" customHeight="1">
      <c r="A76" s="127" t="s">
        <v>124</v>
      </c>
      <c r="B76" s="71" t="s">
        <v>57</v>
      </c>
      <c r="C76" s="104"/>
      <c r="D76" s="104"/>
      <c r="E76" s="104"/>
      <c r="F76" s="349"/>
      <c r="G76" s="381"/>
      <c r="H76" s="381"/>
      <c r="I76" s="382"/>
    </row>
    <row r="77" spans="1:13" ht="37.5">
      <c r="A77" s="126" t="s">
        <v>329</v>
      </c>
      <c r="B77" s="71" t="s">
        <v>58</v>
      </c>
      <c r="C77" s="62"/>
      <c r="D77" s="62"/>
      <c r="E77" s="62"/>
      <c r="F77" s="349"/>
      <c r="G77" s="381"/>
      <c r="H77" s="381"/>
      <c r="I77" s="382"/>
    </row>
    <row r="78" spans="1:13" ht="18" customHeight="1">
      <c r="A78" s="126" t="s">
        <v>330</v>
      </c>
      <c r="B78" s="71" t="s">
        <v>9</v>
      </c>
      <c r="C78" s="218"/>
      <c r="D78" s="218"/>
      <c r="E78" s="218"/>
      <c r="F78" s="349"/>
      <c r="G78" s="381"/>
      <c r="H78" s="381"/>
      <c r="I78" s="382"/>
    </row>
    <row r="79" spans="1:13" ht="81.75" customHeight="1">
      <c r="A79" s="128" t="s">
        <v>157</v>
      </c>
      <c r="B79" s="71" t="s">
        <v>38</v>
      </c>
      <c r="C79" s="104"/>
      <c r="D79" s="104"/>
      <c r="E79" s="104"/>
      <c r="F79" s="349"/>
      <c r="G79" s="381"/>
      <c r="H79" s="381"/>
      <c r="I79" s="382"/>
      <c r="K79" s="1"/>
      <c r="L79" s="1"/>
      <c r="M79" s="1"/>
    </row>
    <row r="80" spans="1:13" ht="63.75" customHeight="1">
      <c r="A80" s="129" t="s">
        <v>351</v>
      </c>
      <c r="B80" s="72" t="s">
        <v>40</v>
      </c>
      <c r="C80" s="222">
        <v>15731</v>
      </c>
      <c r="D80" s="222">
        <f t="shared" ref="D80" si="0">SUM(D81:D89)</f>
        <v>19020</v>
      </c>
      <c r="E80" s="288">
        <v>24399.5</v>
      </c>
      <c r="F80" s="230"/>
      <c r="G80" s="215"/>
      <c r="H80" s="215"/>
      <c r="I80" s="216"/>
      <c r="K80" s="219"/>
      <c r="L80" s="219"/>
      <c r="M80" s="1"/>
    </row>
    <row r="81" spans="1:13" ht="37.5">
      <c r="A81" s="121" t="s">
        <v>212</v>
      </c>
      <c r="B81" s="73" t="s">
        <v>139</v>
      </c>
      <c r="C81" s="217">
        <v>3360</v>
      </c>
      <c r="D81" s="217">
        <v>2083</v>
      </c>
      <c r="E81" s="231">
        <v>1771.9</v>
      </c>
      <c r="F81" s="197"/>
      <c r="G81" s="215"/>
      <c r="H81" s="215"/>
      <c r="I81" s="216"/>
      <c r="J81" s="232"/>
      <c r="K81" s="219"/>
      <c r="L81" s="219"/>
      <c r="M81" s="1"/>
    </row>
    <row r="82" spans="1:13">
      <c r="A82" s="121" t="s">
        <v>185</v>
      </c>
      <c r="B82" s="73" t="s">
        <v>140</v>
      </c>
      <c r="C82" s="217">
        <v>1372.74308</v>
      </c>
      <c r="D82" s="217">
        <v>1948</v>
      </c>
      <c r="E82" s="231">
        <v>3200.7</v>
      </c>
      <c r="F82" s="197"/>
      <c r="G82" s="215"/>
      <c r="H82" s="215"/>
      <c r="I82" s="216"/>
      <c r="J82" s="232"/>
      <c r="K82" s="220"/>
      <c r="L82" s="220"/>
      <c r="M82" s="1"/>
    </row>
    <row r="83" spans="1:13">
      <c r="A83" s="115" t="s">
        <v>184</v>
      </c>
      <c r="B83" s="74" t="s">
        <v>168</v>
      </c>
      <c r="C83" s="217">
        <v>1612.6897300000001</v>
      </c>
      <c r="D83" s="217">
        <v>2655</v>
      </c>
      <c r="E83" s="231">
        <v>2006.5</v>
      </c>
      <c r="F83" s="197"/>
      <c r="G83" s="215"/>
      <c r="H83" s="215"/>
      <c r="I83" s="216"/>
      <c r="J83" s="232"/>
      <c r="K83" s="219"/>
      <c r="L83" s="219"/>
      <c r="M83" s="1"/>
    </row>
    <row r="84" spans="1:13">
      <c r="A84" s="126" t="s">
        <v>127</v>
      </c>
      <c r="B84" s="75" t="s">
        <v>169</v>
      </c>
      <c r="C84" s="217">
        <v>6641.5790799999995</v>
      </c>
      <c r="D84" s="217">
        <v>8839</v>
      </c>
      <c r="E84" s="231">
        <v>14515.3</v>
      </c>
      <c r="F84" s="197"/>
      <c r="G84" s="191"/>
      <c r="H84" s="191"/>
      <c r="I84" s="198"/>
      <c r="J84" s="232"/>
      <c r="K84" s="219"/>
      <c r="L84" s="219"/>
      <c r="M84" s="1"/>
    </row>
    <row r="85" spans="1:13" ht="19.5" customHeight="1">
      <c r="A85" s="130" t="s">
        <v>128</v>
      </c>
      <c r="B85" s="74" t="s">
        <v>170</v>
      </c>
      <c r="C85" s="217">
        <v>1431.6990700000001</v>
      </c>
      <c r="D85" s="217">
        <v>1945</v>
      </c>
      <c r="E85" s="231">
        <v>3193.3</v>
      </c>
      <c r="F85" s="197"/>
      <c r="G85" s="191"/>
      <c r="H85" s="191"/>
      <c r="I85" s="198"/>
      <c r="J85" s="232"/>
      <c r="K85" s="219"/>
      <c r="L85" s="219"/>
      <c r="M85" s="1"/>
    </row>
    <row r="86" spans="1:13" ht="36" customHeight="1">
      <c r="A86" s="126" t="s">
        <v>183</v>
      </c>
      <c r="B86" s="75" t="s">
        <v>233</v>
      </c>
      <c r="C86" s="217">
        <v>778.14457999999991</v>
      </c>
      <c r="D86" s="217">
        <v>1102</v>
      </c>
      <c r="E86" s="231">
        <v>900</v>
      </c>
      <c r="F86" s="197"/>
      <c r="G86" s="191"/>
      <c r="H86" s="191"/>
      <c r="I86" s="198"/>
      <c r="J86" s="232"/>
      <c r="K86" s="219"/>
      <c r="L86" s="219"/>
      <c r="M86" s="1"/>
    </row>
    <row r="87" spans="1:13" ht="16.5" customHeight="1">
      <c r="A87" s="126" t="s">
        <v>377</v>
      </c>
      <c r="B87" s="75" t="s">
        <v>234</v>
      </c>
      <c r="C87" s="217">
        <v>0</v>
      </c>
      <c r="D87" s="217"/>
      <c r="E87" s="231"/>
      <c r="F87" s="197"/>
      <c r="G87" s="191"/>
      <c r="H87" s="191"/>
      <c r="I87" s="198"/>
      <c r="K87" s="219"/>
      <c r="L87" s="219"/>
      <c r="M87" s="1"/>
    </row>
    <row r="88" spans="1:13" ht="16.5" customHeight="1">
      <c r="A88" s="126" t="s">
        <v>376</v>
      </c>
      <c r="B88" s="75"/>
      <c r="C88" s="217">
        <v>534.26649999999995</v>
      </c>
      <c r="D88" s="217">
        <v>448</v>
      </c>
      <c r="E88" s="231">
        <v>2773.5</v>
      </c>
      <c r="F88" s="197"/>
      <c r="G88" s="191"/>
      <c r="H88" s="191"/>
      <c r="I88" s="198"/>
      <c r="K88" s="219"/>
      <c r="L88" s="219"/>
      <c r="M88" s="1"/>
    </row>
    <row r="89" spans="1:13" ht="16.5" customHeight="1">
      <c r="A89" s="126" t="s">
        <v>378</v>
      </c>
      <c r="B89" s="75"/>
      <c r="C89" s="155"/>
      <c r="D89" s="155"/>
      <c r="E89" s="155"/>
      <c r="F89" s="391"/>
      <c r="G89" s="307"/>
      <c r="H89" s="307"/>
      <c r="I89" s="341"/>
      <c r="K89" s="1"/>
      <c r="L89" s="1"/>
      <c r="M89" s="1"/>
    </row>
    <row r="90" spans="1:13" ht="35.25" customHeight="1">
      <c r="A90" s="131" t="s">
        <v>317</v>
      </c>
      <c r="B90" s="76" t="s">
        <v>226</v>
      </c>
      <c r="C90" s="221">
        <f>SUM(C91:C107)</f>
        <v>5209.8999999999996</v>
      </c>
      <c r="D90" s="221">
        <f t="shared" ref="D90:E90" si="1">SUM(D91:D107)</f>
        <v>6894.04</v>
      </c>
      <c r="E90" s="221">
        <f t="shared" si="1"/>
        <v>3400</v>
      </c>
      <c r="F90" s="348"/>
      <c r="G90" s="348"/>
      <c r="H90" s="349"/>
      <c r="I90" s="350"/>
      <c r="J90" s="64"/>
    </row>
    <row r="91" spans="1:13" ht="18" customHeight="1">
      <c r="A91" s="126" t="s">
        <v>125</v>
      </c>
      <c r="B91" s="77" t="s">
        <v>235</v>
      </c>
      <c r="C91" s="62">
        <v>1</v>
      </c>
      <c r="D91" s="62">
        <v>2</v>
      </c>
      <c r="E91" s="62">
        <v>4</v>
      </c>
      <c r="F91" s="348"/>
      <c r="G91" s="348"/>
      <c r="H91" s="349"/>
      <c r="I91" s="350"/>
    </row>
    <row r="92" spans="1:13" ht="20.25" customHeight="1">
      <c r="A92" s="126" t="s">
        <v>126</v>
      </c>
      <c r="B92" s="77" t="s">
        <v>236</v>
      </c>
      <c r="C92" s="62"/>
      <c r="D92" s="62"/>
      <c r="E92" s="62"/>
      <c r="F92" s="348"/>
      <c r="G92" s="348"/>
      <c r="H92" s="349"/>
      <c r="I92" s="350"/>
    </row>
    <row r="93" spans="1:13" ht="18" customHeight="1">
      <c r="A93" s="126" t="s">
        <v>127</v>
      </c>
      <c r="B93" s="77" t="s">
        <v>237</v>
      </c>
      <c r="C93" s="62">
        <v>2354</v>
      </c>
      <c r="D93" s="62">
        <v>2892</v>
      </c>
      <c r="E93" s="62">
        <v>2487</v>
      </c>
      <c r="F93" s="348"/>
      <c r="G93" s="348"/>
      <c r="H93" s="349"/>
      <c r="I93" s="350"/>
    </row>
    <row r="94" spans="1:13" ht="18.75" customHeight="1">
      <c r="A94" s="126" t="s">
        <v>128</v>
      </c>
      <c r="B94" s="77" t="s">
        <v>238</v>
      </c>
      <c r="C94" s="62">
        <v>523</v>
      </c>
      <c r="D94" s="62">
        <v>636.24</v>
      </c>
      <c r="E94" s="62">
        <v>547</v>
      </c>
      <c r="F94" s="348"/>
      <c r="G94" s="348"/>
      <c r="H94" s="349"/>
      <c r="I94" s="350"/>
    </row>
    <row r="95" spans="1:13" ht="51" customHeight="1">
      <c r="A95" s="132" t="s">
        <v>129</v>
      </c>
      <c r="B95" s="77" t="s">
        <v>239</v>
      </c>
      <c r="C95" s="62">
        <v>22</v>
      </c>
      <c r="D95" s="62">
        <v>22</v>
      </c>
      <c r="E95" s="62">
        <v>22</v>
      </c>
      <c r="F95" s="351"/>
      <c r="G95" s="295"/>
      <c r="H95" s="295"/>
      <c r="I95" s="352"/>
    </row>
    <row r="96" spans="1:13" ht="60.75" customHeight="1">
      <c r="A96" s="126" t="s">
        <v>130</v>
      </c>
      <c r="B96" s="77" t="s">
        <v>240</v>
      </c>
      <c r="C96" s="62"/>
      <c r="D96" s="62"/>
      <c r="E96" s="62"/>
      <c r="F96" s="348"/>
      <c r="G96" s="348"/>
      <c r="H96" s="349"/>
      <c r="I96" s="350"/>
    </row>
    <row r="97" spans="1:9" ht="45" customHeight="1">
      <c r="A97" s="126" t="s">
        <v>131</v>
      </c>
      <c r="B97" s="77" t="s">
        <v>318</v>
      </c>
      <c r="C97" s="62"/>
      <c r="D97" s="62"/>
      <c r="E97" s="62"/>
      <c r="F97" s="348"/>
      <c r="G97" s="348"/>
      <c r="H97" s="349"/>
      <c r="I97" s="350"/>
    </row>
    <row r="98" spans="1:9" ht="38.25" customHeight="1">
      <c r="A98" s="126" t="s">
        <v>132</v>
      </c>
      <c r="B98" s="77" t="s">
        <v>241</v>
      </c>
      <c r="C98" s="62"/>
      <c r="D98" s="62"/>
      <c r="E98" s="62"/>
      <c r="F98" s="348"/>
      <c r="G98" s="348"/>
      <c r="H98" s="349"/>
      <c r="I98" s="350"/>
    </row>
    <row r="99" spans="1:9" ht="19.5" customHeight="1">
      <c r="A99" s="126" t="s">
        <v>133</v>
      </c>
      <c r="B99" s="77" t="s">
        <v>242</v>
      </c>
      <c r="C99" s="62"/>
      <c r="D99" s="62"/>
      <c r="E99" s="62"/>
      <c r="F99" s="348"/>
      <c r="G99" s="348"/>
      <c r="H99" s="349"/>
      <c r="I99" s="350"/>
    </row>
    <row r="100" spans="1:9" ht="37.5">
      <c r="A100" s="126" t="s">
        <v>186</v>
      </c>
      <c r="B100" s="77" t="s">
        <v>243</v>
      </c>
      <c r="C100" s="62"/>
      <c r="D100" s="62"/>
      <c r="E100" s="62"/>
      <c r="F100" s="348"/>
      <c r="G100" s="348"/>
      <c r="H100" s="349"/>
      <c r="I100" s="350"/>
    </row>
    <row r="101" spans="1:9" ht="21" customHeight="1">
      <c r="A101" s="126" t="s">
        <v>134</v>
      </c>
      <c r="B101" s="77" t="s">
        <v>244</v>
      </c>
      <c r="C101" s="62"/>
      <c r="D101" s="62"/>
      <c r="E101" s="62"/>
      <c r="F101" s="348"/>
      <c r="G101" s="348"/>
      <c r="H101" s="349"/>
      <c r="I101" s="350"/>
    </row>
    <row r="102" spans="1:9" ht="21.75" customHeight="1">
      <c r="A102" s="126" t="s">
        <v>135</v>
      </c>
      <c r="B102" s="77" t="s">
        <v>245</v>
      </c>
      <c r="C102" s="62"/>
      <c r="D102" s="62"/>
      <c r="E102" s="62"/>
      <c r="F102" s="348"/>
      <c r="G102" s="348"/>
      <c r="H102" s="349"/>
      <c r="I102" s="350"/>
    </row>
    <row r="103" spans="1:9" ht="44.25" customHeight="1">
      <c r="A103" s="126" t="s">
        <v>136</v>
      </c>
      <c r="B103" s="77" t="s">
        <v>246</v>
      </c>
      <c r="C103" s="62"/>
      <c r="D103" s="62"/>
      <c r="E103" s="62"/>
      <c r="F103" s="348"/>
      <c r="G103" s="348"/>
      <c r="H103" s="349"/>
      <c r="I103" s="350"/>
    </row>
    <row r="104" spans="1:9" ht="43.5" customHeight="1">
      <c r="A104" s="126" t="s">
        <v>137</v>
      </c>
      <c r="B104" s="77" t="s">
        <v>247</v>
      </c>
      <c r="C104" s="62"/>
      <c r="D104" s="62"/>
      <c r="E104" s="62"/>
      <c r="F104" s="348"/>
      <c r="G104" s="348"/>
      <c r="H104" s="349"/>
      <c r="I104" s="350"/>
    </row>
    <row r="105" spans="1:9" ht="74.25" customHeight="1">
      <c r="A105" s="133" t="s">
        <v>299</v>
      </c>
      <c r="B105" s="77" t="s">
        <v>248</v>
      </c>
      <c r="C105" s="62"/>
      <c r="D105" s="62"/>
      <c r="E105" s="62"/>
      <c r="F105" s="348"/>
      <c r="G105" s="348"/>
      <c r="H105" s="349"/>
      <c r="I105" s="350"/>
    </row>
    <row r="106" spans="1:9" ht="37.5">
      <c r="A106" s="132" t="s">
        <v>138</v>
      </c>
      <c r="B106" s="77" t="s">
        <v>249</v>
      </c>
      <c r="C106" s="62"/>
      <c r="D106" s="62"/>
      <c r="E106" s="62"/>
      <c r="F106" s="348"/>
      <c r="G106" s="348"/>
      <c r="H106" s="349"/>
      <c r="I106" s="350"/>
    </row>
    <row r="107" spans="1:9" ht="56.25">
      <c r="A107" s="126" t="s">
        <v>380</v>
      </c>
      <c r="B107" s="77" t="s">
        <v>250</v>
      </c>
      <c r="C107" s="62">
        <v>2309.9</v>
      </c>
      <c r="D107" s="62">
        <v>3341.8</v>
      </c>
      <c r="E107" s="62">
        <v>340</v>
      </c>
      <c r="F107" s="348"/>
      <c r="G107" s="348"/>
      <c r="H107" s="349"/>
      <c r="I107" s="350"/>
    </row>
    <row r="108" spans="1:9" ht="37.5">
      <c r="A108" s="131" t="s">
        <v>319</v>
      </c>
      <c r="B108" s="78" t="s">
        <v>42</v>
      </c>
      <c r="C108" s="104"/>
      <c r="D108" s="62"/>
      <c r="E108" s="62"/>
      <c r="F108" s="348"/>
      <c r="G108" s="348"/>
      <c r="H108" s="349"/>
      <c r="I108" s="350"/>
    </row>
    <row r="109" spans="1:9">
      <c r="A109" s="134" t="s">
        <v>320</v>
      </c>
      <c r="B109" s="73" t="s">
        <v>173</v>
      </c>
      <c r="C109" s="104"/>
      <c r="D109" s="104"/>
      <c r="E109" s="104"/>
      <c r="F109" s="349"/>
      <c r="G109" s="381"/>
      <c r="H109" s="381"/>
      <c r="I109" s="382"/>
    </row>
    <row r="110" spans="1:9" ht="24.75" customHeight="1">
      <c r="A110" s="134" t="s">
        <v>127</v>
      </c>
      <c r="B110" s="74" t="s">
        <v>174</v>
      </c>
      <c r="C110" s="104"/>
      <c r="D110" s="62"/>
      <c r="E110" s="62"/>
      <c r="F110" s="348"/>
      <c r="G110" s="348"/>
      <c r="H110" s="349"/>
      <c r="I110" s="350"/>
    </row>
    <row r="111" spans="1:9" ht="24.75" customHeight="1">
      <c r="A111" s="130" t="s">
        <v>128</v>
      </c>
      <c r="B111" s="74" t="s">
        <v>374</v>
      </c>
      <c r="C111" s="104"/>
      <c r="D111" s="62"/>
      <c r="E111" s="62"/>
      <c r="F111" s="340"/>
      <c r="G111" s="307"/>
      <c r="H111" s="307"/>
      <c r="I111" s="341"/>
    </row>
    <row r="112" spans="1:9" ht="24.75" customHeight="1">
      <c r="A112" s="134" t="s">
        <v>395</v>
      </c>
      <c r="B112" s="74" t="s">
        <v>375</v>
      </c>
      <c r="C112" s="104"/>
      <c r="D112" s="62"/>
      <c r="E112" s="62"/>
      <c r="F112" s="340"/>
      <c r="G112" s="307"/>
      <c r="H112" s="307"/>
      <c r="I112" s="341"/>
    </row>
    <row r="113" spans="1:9" ht="37.5" customHeight="1">
      <c r="A113" s="135" t="s">
        <v>350</v>
      </c>
      <c r="B113" s="72" t="s">
        <v>44</v>
      </c>
      <c r="C113" s="62"/>
      <c r="D113" s="62"/>
      <c r="E113" s="62"/>
      <c r="F113" s="348"/>
      <c r="G113" s="348"/>
      <c r="H113" s="349"/>
      <c r="I113" s="350"/>
    </row>
    <row r="114" spans="1:9" ht="19.5" customHeight="1">
      <c r="A114" s="136" t="s">
        <v>258</v>
      </c>
      <c r="B114" s="79" t="s">
        <v>251</v>
      </c>
      <c r="C114" s="62"/>
      <c r="D114" s="62"/>
      <c r="E114" s="62"/>
      <c r="F114" s="340"/>
      <c r="G114" s="307"/>
      <c r="H114" s="307"/>
      <c r="I114" s="341"/>
    </row>
    <row r="115" spans="1:9" ht="37.5">
      <c r="A115" s="132" t="s">
        <v>141</v>
      </c>
      <c r="B115" s="74" t="s">
        <v>252</v>
      </c>
      <c r="C115" s="62"/>
      <c r="D115" s="62"/>
      <c r="E115" s="62"/>
      <c r="F115" s="348"/>
      <c r="G115" s="348"/>
      <c r="H115" s="349"/>
      <c r="I115" s="350"/>
    </row>
    <row r="116" spans="1:9" ht="35.25" customHeight="1">
      <c r="A116" s="136" t="s">
        <v>181</v>
      </c>
      <c r="B116" s="77" t="s">
        <v>253</v>
      </c>
      <c r="C116" s="62"/>
      <c r="D116" s="62"/>
      <c r="E116" s="62"/>
      <c r="F116" s="348"/>
      <c r="G116" s="348"/>
      <c r="H116" s="349"/>
      <c r="I116" s="350"/>
    </row>
    <row r="117" spans="1:9" ht="96.75" customHeight="1">
      <c r="A117" s="132" t="s">
        <v>382</v>
      </c>
      <c r="B117" s="75" t="s">
        <v>254</v>
      </c>
      <c r="C117" s="62"/>
      <c r="D117" s="62"/>
      <c r="E117" s="62">
        <v>495</v>
      </c>
      <c r="F117" s="348"/>
      <c r="G117" s="348"/>
      <c r="H117" s="349"/>
      <c r="I117" s="350"/>
    </row>
    <row r="118" spans="1:9" ht="19.5" customHeight="1">
      <c r="A118" s="132" t="s">
        <v>343</v>
      </c>
      <c r="B118" s="80" t="s">
        <v>62</v>
      </c>
      <c r="C118" s="62"/>
      <c r="D118" s="62"/>
      <c r="E118" s="62"/>
      <c r="F118" s="348"/>
      <c r="G118" s="348"/>
      <c r="H118" s="349"/>
      <c r="I118" s="350"/>
    </row>
    <row r="119" spans="1:9" ht="37.5">
      <c r="A119" s="132" t="s">
        <v>344</v>
      </c>
      <c r="B119" s="80" t="s">
        <v>63</v>
      </c>
      <c r="C119" s="62"/>
      <c r="D119" s="62"/>
      <c r="E119" s="62"/>
      <c r="F119" s="348"/>
      <c r="G119" s="348"/>
      <c r="H119" s="349"/>
      <c r="I119" s="350"/>
    </row>
    <row r="120" spans="1:9" ht="46.5" customHeight="1">
      <c r="A120" s="132" t="s">
        <v>345</v>
      </c>
      <c r="B120" s="81" t="s">
        <v>64</v>
      </c>
      <c r="C120" s="154">
        <v>426</v>
      </c>
      <c r="D120" s="154">
        <v>2107</v>
      </c>
      <c r="E120" s="156">
        <v>561.70000000000005</v>
      </c>
      <c r="F120" s="351" t="s">
        <v>456</v>
      </c>
      <c r="G120" s="295"/>
      <c r="H120" s="295"/>
      <c r="I120" s="352"/>
    </row>
    <row r="121" spans="1:9" ht="37.5" customHeight="1">
      <c r="A121" s="136" t="s">
        <v>158</v>
      </c>
      <c r="B121" s="80" t="s">
        <v>16</v>
      </c>
      <c r="C121" s="62"/>
      <c r="D121" s="62"/>
      <c r="E121" s="62"/>
      <c r="F121" s="348"/>
      <c r="G121" s="348"/>
      <c r="H121" s="349"/>
      <c r="I121" s="350"/>
    </row>
    <row r="122" spans="1:9">
      <c r="A122" s="132" t="s">
        <v>346</v>
      </c>
      <c r="B122" s="80" t="s">
        <v>80</v>
      </c>
      <c r="C122" s="62"/>
      <c r="D122" s="62"/>
      <c r="E122" s="62"/>
      <c r="F122" s="348"/>
      <c r="G122" s="348"/>
      <c r="H122" s="349"/>
      <c r="I122" s="350"/>
    </row>
    <row r="123" spans="1:9" ht="37.5">
      <c r="A123" s="132" t="s">
        <v>347</v>
      </c>
      <c r="B123" s="81" t="s">
        <v>86</v>
      </c>
      <c r="C123" s="62"/>
      <c r="D123" s="62"/>
      <c r="E123" s="62"/>
      <c r="F123" s="348"/>
      <c r="G123" s="348"/>
      <c r="H123" s="349"/>
      <c r="I123" s="350"/>
    </row>
    <row r="124" spans="1:9" ht="16.5" customHeight="1">
      <c r="A124" s="132" t="s">
        <v>379</v>
      </c>
      <c r="B124" s="75" t="s">
        <v>228</v>
      </c>
      <c r="C124" s="62"/>
      <c r="D124" s="62"/>
      <c r="E124" s="62"/>
      <c r="F124" s="348"/>
      <c r="G124" s="348"/>
      <c r="H124" s="349"/>
      <c r="I124" s="350"/>
    </row>
    <row r="125" spans="1:9" ht="16.5" customHeight="1">
      <c r="A125" s="157"/>
      <c r="B125" s="158"/>
      <c r="C125" s="159"/>
      <c r="D125" s="159"/>
      <c r="E125" s="159"/>
      <c r="F125" s="340"/>
      <c r="G125" s="307"/>
      <c r="H125" s="307"/>
      <c r="I125" s="341"/>
    </row>
    <row r="126" spans="1:9" ht="16.5" hidden="1" customHeight="1">
      <c r="A126" s="157"/>
      <c r="B126" s="158"/>
      <c r="C126" s="159"/>
      <c r="D126" s="159"/>
      <c r="E126" s="159"/>
      <c r="F126" s="340"/>
      <c r="G126" s="307"/>
      <c r="H126" s="307"/>
      <c r="I126" s="341"/>
    </row>
    <row r="127" spans="1:9" ht="16.5" hidden="1" customHeight="1">
      <c r="A127" s="157"/>
      <c r="B127" s="158"/>
      <c r="C127" s="159"/>
      <c r="D127" s="159"/>
      <c r="E127" s="159"/>
      <c r="F127" s="340"/>
      <c r="G127" s="307"/>
      <c r="H127" s="307"/>
      <c r="I127" s="341"/>
    </row>
    <row r="128" spans="1:9" ht="18.75" customHeight="1" thickBot="1">
      <c r="A128" s="137" t="s">
        <v>348</v>
      </c>
      <c r="B128" s="138" t="s">
        <v>232</v>
      </c>
      <c r="C128" s="139"/>
      <c r="D128" s="139"/>
      <c r="E128" s="139"/>
      <c r="F128" s="387"/>
      <c r="G128" s="387"/>
      <c r="H128" s="388"/>
      <c r="I128" s="389"/>
    </row>
    <row r="129" spans="1:9">
      <c r="C129" s="64"/>
      <c r="D129" s="64"/>
      <c r="E129" s="64"/>
    </row>
    <row r="130" spans="1:9">
      <c r="A130" s="192" t="s">
        <v>413</v>
      </c>
      <c r="B130" s="12"/>
      <c r="C130" s="15"/>
      <c r="D130" s="324" t="s">
        <v>424</v>
      </c>
      <c r="E130" s="324"/>
      <c r="F130" s="324"/>
      <c r="G130" s="15"/>
      <c r="H130" s="108"/>
      <c r="I130" s="15"/>
    </row>
    <row r="131" spans="1:9">
      <c r="A131" s="17"/>
      <c r="B131" s="5"/>
      <c r="D131" s="16"/>
      <c r="E131" s="12"/>
      <c r="F131" s="12"/>
      <c r="G131" s="20"/>
      <c r="H131" s="20"/>
      <c r="I131" s="22"/>
    </row>
    <row r="132" spans="1:9">
      <c r="A132" s="192" t="s">
        <v>408</v>
      </c>
      <c r="B132" s="12"/>
      <c r="C132" s="15"/>
      <c r="D132" s="324" t="s">
        <v>425</v>
      </c>
      <c r="E132" s="324"/>
      <c r="F132" s="324"/>
      <c r="G132" s="12"/>
      <c r="H132" s="18"/>
      <c r="I132" s="12"/>
    </row>
    <row r="133" spans="1:9">
      <c r="C133" s="64"/>
      <c r="D133" s="64"/>
      <c r="E133" s="64"/>
    </row>
    <row r="134" spans="1:9">
      <c r="C134" s="64"/>
      <c r="D134" s="64"/>
      <c r="E134" s="64"/>
    </row>
    <row r="135" spans="1:9">
      <c r="C135" s="64"/>
      <c r="D135" s="64"/>
      <c r="E135" s="64"/>
    </row>
    <row r="136" spans="1:9">
      <c r="C136" s="64"/>
      <c r="D136" s="64"/>
      <c r="E136" s="64"/>
    </row>
    <row r="137" spans="1:9">
      <c r="C137" s="64"/>
      <c r="D137" s="64"/>
      <c r="E137" s="64"/>
    </row>
    <row r="138" spans="1:9">
      <c r="C138" s="64"/>
      <c r="D138" s="64"/>
      <c r="E138" s="64"/>
    </row>
    <row r="139" spans="1:9">
      <c r="C139" s="64"/>
      <c r="D139" s="64"/>
      <c r="E139" s="64"/>
    </row>
    <row r="140" spans="1:9">
      <c r="C140" s="64"/>
      <c r="D140" s="64"/>
      <c r="E140" s="64"/>
    </row>
    <row r="141" spans="1:9">
      <c r="C141" s="64"/>
      <c r="D141" s="64"/>
      <c r="E141" s="64"/>
    </row>
    <row r="142" spans="1:9">
      <c r="C142" s="64"/>
      <c r="D142" s="64"/>
      <c r="E142" s="64"/>
    </row>
    <row r="143" spans="1:9">
      <c r="C143" s="64"/>
      <c r="D143" s="64"/>
      <c r="E143" s="64"/>
    </row>
    <row r="144" spans="1:9">
      <c r="C144" s="64"/>
      <c r="D144" s="64"/>
      <c r="E144" s="64"/>
    </row>
    <row r="145" spans="3:5">
      <c r="C145" s="64"/>
      <c r="D145" s="64"/>
      <c r="E145" s="64"/>
    </row>
    <row r="146" spans="3:5">
      <c r="C146" s="64"/>
      <c r="D146" s="64"/>
      <c r="E146" s="64"/>
    </row>
    <row r="147" spans="3:5">
      <c r="C147" s="64"/>
      <c r="D147" s="64"/>
      <c r="E147" s="64"/>
    </row>
    <row r="148" spans="3:5">
      <c r="C148" s="64"/>
      <c r="D148" s="64"/>
      <c r="E148" s="64"/>
    </row>
    <row r="149" spans="3:5">
      <c r="C149" s="64"/>
      <c r="D149" s="64"/>
      <c r="E149" s="64"/>
    </row>
    <row r="150" spans="3:5">
      <c r="C150" s="64"/>
      <c r="D150" s="64"/>
      <c r="E150" s="64"/>
    </row>
  </sheetData>
  <mergeCells count="152">
    <mergeCell ref="A31:C31"/>
    <mergeCell ref="A32:C32"/>
    <mergeCell ref="A33:C33"/>
    <mergeCell ref="A34:C34"/>
    <mergeCell ref="A35:C35"/>
    <mergeCell ref="A36:C36"/>
    <mergeCell ref="A37:C37"/>
    <mergeCell ref="A38:C38"/>
    <mergeCell ref="A30:C30"/>
    <mergeCell ref="A29:C29"/>
    <mergeCell ref="B13:F13"/>
    <mergeCell ref="H25:I26"/>
    <mergeCell ref="H27:I27"/>
    <mergeCell ref="D25:E25"/>
    <mergeCell ref="E21:I21"/>
    <mergeCell ref="B21:D21"/>
    <mergeCell ref="A25:C26"/>
    <mergeCell ref="F27:G27"/>
    <mergeCell ref="A27:C27"/>
    <mergeCell ref="A23:I23"/>
    <mergeCell ref="F111:I111"/>
    <mergeCell ref="F58:G58"/>
    <mergeCell ref="F73:I73"/>
    <mergeCell ref="F77:I77"/>
    <mergeCell ref="F78:I78"/>
    <mergeCell ref="F79:I79"/>
    <mergeCell ref="F103:I103"/>
    <mergeCell ref="F104:I104"/>
    <mergeCell ref="F105:I105"/>
    <mergeCell ref="F106:I106"/>
    <mergeCell ref="F99:I99"/>
    <mergeCell ref="H61:I61"/>
    <mergeCell ref="H60:I60"/>
    <mergeCell ref="F97:I97"/>
    <mergeCell ref="F91:I91"/>
    <mergeCell ref="H59:I59"/>
    <mergeCell ref="F95:I95"/>
    <mergeCell ref="F96:I96"/>
    <mergeCell ref="F110:I110"/>
    <mergeCell ref="F89:I89"/>
    <mergeCell ref="F108:I108"/>
    <mergeCell ref="F109:I109"/>
    <mergeCell ref="F90:I90"/>
    <mergeCell ref="F92:I92"/>
    <mergeCell ref="F124:I124"/>
    <mergeCell ref="F128:I128"/>
    <mergeCell ref="F122:I122"/>
    <mergeCell ref="F123:I123"/>
    <mergeCell ref="F116:I116"/>
    <mergeCell ref="F112:I112"/>
    <mergeCell ref="F119:I119"/>
    <mergeCell ref="F118:I118"/>
    <mergeCell ref="F121:I121"/>
    <mergeCell ref="F120:I120"/>
    <mergeCell ref="F115:I115"/>
    <mergeCell ref="F113:I113"/>
    <mergeCell ref="F114:I114"/>
    <mergeCell ref="F117:I117"/>
    <mergeCell ref="F125:I125"/>
    <mergeCell ref="F126:I126"/>
    <mergeCell ref="F127:I127"/>
    <mergeCell ref="H65:I65"/>
    <mergeCell ref="F100:I100"/>
    <mergeCell ref="F101:I101"/>
    <mergeCell ref="F102:I102"/>
    <mergeCell ref="F107:I107"/>
    <mergeCell ref="F98:I98"/>
    <mergeCell ref="F76:I76"/>
    <mergeCell ref="F72:I72"/>
    <mergeCell ref="D61:E61"/>
    <mergeCell ref="A69:I69"/>
    <mergeCell ref="B65:C65"/>
    <mergeCell ref="B64:C64"/>
    <mergeCell ref="D62:E62"/>
    <mergeCell ref="F93:I93"/>
    <mergeCell ref="F94:I94"/>
    <mergeCell ref="H64:I64"/>
    <mergeCell ref="B62:C62"/>
    <mergeCell ref="H63:I63"/>
    <mergeCell ref="F64:G64"/>
    <mergeCell ref="H57:I57"/>
    <mergeCell ref="B63:C63"/>
    <mergeCell ref="D63:E63"/>
    <mergeCell ref="F61:G61"/>
    <mergeCell ref="H62:I62"/>
    <mergeCell ref="F63:G63"/>
    <mergeCell ref="F62:G62"/>
    <mergeCell ref="F25:G26"/>
    <mergeCell ref="D57:E57"/>
    <mergeCell ref="F59:G59"/>
    <mergeCell ref="F60:G60"/>
    <mergeCell ref="B48:C48"/>
    <mergeCell ref="B54:C54"/>
    <mergeCell ref="F54:G54"/>
    <mergeCell ref="D54:E54"/>
    <mergeCell ref="D60:E60"/>
    <mergeCell ref="A45:I45"/>
    <mergeCell ref="F56:G56"/>
    <mergeCell ref="D56:E56"/>
    <mergeCell ref="B57:C57"/>
    <mergeCell ref="H58:I58"/>
    <mergeCell ref="B58:C58"/>
    <mergeCell ref="B56:C56"/>
    <mergeCell ref="D58:E58"/>
    <mergeCell ref="H47:I47"/>
    <mergeCell ref="H55:I55"/>
    <mergeCell ref="H50:I50"/>
    <mergeCell ref="B55:C55"/>
    <mergeCell ref="A52:I52"/>
    <mergeCell ref="B50:C50"/>
    <mergeCell ref="B49:C49"/>
    <mergeCell ref="H2:I2"/>
    <mergeCell ref="B20:D20"/>
    <mergeCell ref="B19:D19"/>
    <mergeCell ref="E19:I19"/>
    <mergeCell ref="A4:I4"/>
    <mergeCell ref="A17:I17"/>
    <mergeCell ref="A5:I5"/>
    <mergeCell ref="A3:I3"/>
    <mergeCell ref="A16:I16"/>
    <mergeCell ref="A6:I6"/>
    <mergeCell ref="A15:I15"/>
    <mergeCell ref="A14:I14"/>
    <mergeCell ref="E20:I20"/>
    <mergeCell ref="A39:C39"/>
    <mergeCell ref="A40:C40"/>
    <mergeCell ref="A43:C43"/>
    <mergeCell ref="A28:C28"/>
    <mergeCell ref="L28:M28"/>
    <mergeCell ref="L29:M29"/>
    <mergeCell ref="L30:M30"/>
    <mergeCell ref="D130:F130"/>
    <mergeCell ref="D132:F132"/>
    <mergeCell ref="B47:C47"/>
    <mergeCell ref="A42:C42"/>
    <mergeCell ref="H48:I48"/>
    <mergeCell ref="H49:I49"/>
    <mergeCell ref="H54:I54"/>
    <mergeCell ref="H56:I56"/>
    <mergeCell ref="F57:G57"/>
    <mergeCell ref="B59:C59"/>
    <mergeCell ref="D59:E59"/>
    <mergeCell ref="D55:E55"/>
    <mergeCell ref="F55:G55"/>
    <mergeCell ref="F71:I71"/>
    <mergeCell ref="F74:I74"/>
    <mergeCell ref="F75:I75"/>
    <mergeCell ref="B60:C60"/>
    <mergeCell ref="F65:G65"/>
    <mergeCell ref="D64:E64"/>
    <mergeCell ref="D65:E65"/>
    <mergeCell ref="B61:C6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50" fitToHeight="0" orientation="portrait" horizontalDpi="1200" verticalDpi="1200" r:id="rId1"/>
  <headerFooter alignWithMargins="0"/>
  <ignoredErrors>
    <ignoredError sqref="B90:B96 B128 B98:B108 B110 B74:B87 B113:B117 B118:B12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Y37"/>
  <sheetViews>
    <sheetView zoomScale="75" zoomScaleNormal="100" workbookViewId="0">
      <selection activeCell="K7" sqref="K7:L7"/>
    </sheetView>
  </sheetViews>
  <sheetFormatPr defaultColWidth="9.140625" defaultRowHeight="18.75"/>
  <cols>
    <col min="1" max="1" width="4.28515625" style="5" customWidth="1"/>
    <col min="2" max="2" width="16.5703125" style="5" customWidth="1"/>
    <col min="3" max="3" width="9.140625" style="5"/>
    <col min="4" max="4" width="5.28515625" style="5" customWidth="1"/>
    <col min="5" max="6" width="5.85546875" style="5" customWidth="1"/>
    <col min="7" max="7" width="5.28515625" style="5" customWidth="1"/>
    <col min="8" max="8" width="8.85546875" style="5" customWidth="1"/>
    <col min="9" max="9" width="5.42578125" style="5" customWidth="1"/>
    <col min="10" max="10" width="4.5703125" style="5" customWidth="1"/>
    <col min="11" max="12" width="11.140625" style="5" customWidth="1"/>
    <col min="13" max="13" width="8.42578125" style="5" customWidth="1"/>
    <col min="14" max="14" width="7.28515625" style="5" customWidth="1"/>
    <col min="15" max="15" width="7.140625" style="5" customWidth="1"/>
    <col min="16" max="16" width="7" style="5" customWidth="1"/>
    <col min="17" max="17" width="7.140625" style="5" customWidth="1"/>
    <col min="18" max="18" width="8.140625" style="5" customWidth="1"/>
    <col min="19" max="19" width="7" style="5" customWidth="1"/>
    <col min="20" max="20" width="8.85546875" style="5" customWidth="1"/>
    <col min="21" max="21" width="7" style="5" customWidth="1"/>
    <col min="22" max="22" width="6.85546875" style="5" customWidth="1"/>
    <col min="23" max="25" width="9.140625" style="5" hidden="1" customWidth="1"/>
    <col min="26" max="16384" width="9.140625" style="5"/>
  </cols>
  <sheetData>
    <row r="1" spans="1:22" ht="10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02"/>
      <c r="R1" s="402"/>
      <c r="S1" s="402"/>
      <c r="T1" s="402"/>
      <c r="U1" s="402"/>
      <c r="V1" s="402"/>
    </row>
    <row r="2" spans="1:22" ht="2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07" t="s">
        <v>316</v>
      </c>
      <c r="R2" s="407"/>
      <c r="S2" s="407"/>
      <c r="T2" s="407"/>
      <c r="U2" s="407"/>
      <c r="V2" s="407"/>
    </row>
    <row r="3" spans="1:22" s="12" customFormat="1" ht="31.5" customHeight="1">
      <c r="A3" s="414" t="s">
        <v>445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</row>
    <row r="4" spans="1:22" ht="15" customHeight="1">
      <c r="A4" s="408" t="s">
        <v>144</v>
      </c>
      <c r="B4" s="408" t="s">
        <v>145</v>
      </c>
      <c r="C4" s="328" t="s">
        <v>146</v>
      </c>
      <c r="D4" s="328"/>
      <c r="E4" s="328" t="s">
        <v>147</v>
      </c>
      <c r="F4" s="328"/>
      <c r="G4" s="328"/>
      <c r="H4" s="328"/>
      <c r="I4" s="328"/>
      <c r="J4" s="328"/>
      <c r="K4" s="328" t="s">
        <v>297</v>
      </c>
      <c r="L4" s="328"/>
      <c r="M4" s="409" t="s">
        <v>293</v>
      </c>
      <c r="N4" s="409"/>
      <c r="O4" s="409"/>
      <c r="P4" s="409"/>
      <c r="Q4" s="409"/>
      <c r="R4" s="409"/>
      <c r="S4" s="409"/>
      <c r="T4" s="409"/>
      <c r="U4" s="409"/>
      <c r="V4" s="409"/>
    </row>
    <row r="5" spans="1:22" ht="70.5" customHeight="1">
      <c r="A5" s="408"/>
      <c r="B5" s="40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 t="s">
        <v>292</v>
      </c>
      <c r="N5" s="328"/>
      <c r="O5" s="328" t="s">
        <v>294</v>
      </c>
      <c r="P5" s="328"/>
      <c r="Q5" s="328" t="s">
        <v>128</v>
      </c>
      <c r="R5" s="328"/>
      <c r="S5" s="328" t="s">
        <v>295</v>
      </c>
      <c r="T5" s="328"/>
      <c r="U5" s="328" t="s">
        <v>296</v>
      </c>
      <c r="V5" s="328"/>
    </row>
    <row r="6" spans="1:22" ht="12" customHeight="1">
      <c r="A6" s="53">
        <v>1</v>
      </c>
      <c r="B6" s="53">
        <v>2</v>
      </c>
      <c r="C6" s="328">
        <v>3</v>
      </c>
      <c r="D6" s="328"/>
      <c r="E6" s="328">
        <v>4</v>
      </c>
      <c r="F6" s="328"/>
      <c r="G6" s="328"/>
      <c r="H6" s="328"/>
      <c r="I6" s="328"/>
      <c r="J6" s="328"/>
      <c r="K6" s="328">
        <v>5</v>
      </c>
      <c r="L6" s="328"/>
      <c r="M6" s="328">
        <v>6</v>
      </c>
      <c r="N6" s="328"/>
      <c r="O6" s="328">
        <v>7</v>
      </c>
      <c r="P6" s="328"/>
      <c r="Q6" s="328">
        <v>8</v>
      </c>
      <c r="R6" s="328"/>
      <c r="S6" s="328">
        <v>9</v>
      </c>
      <c r="T6" s="328"/>
      <c r="U6" s="328">
        <v>10</v>
      </c>
      <c r="V6" s="328"/>
    </row>
    <row r="7" spans="1:22" ht="55.5" customHeight="1">
      <c r="A7" s="82">
        <v>1</v>
      </c>
      <c r="B7" s="63" t="s">
        <v>446</v>
      </c>
      <c r="C7" s="417">
        <v>2008</v>
      </c>
      <c r="D7" s="417"/>
      <c r="E7" s="328" t="s">
        <v>443</v>
      </c>
      <c r="F7" s="328"/>
      <c r="G7" s="328"/>
      <c r="H7" s="328"/>
      <c r="I7" s="328"/>
      <c r="J7" s="328"/>
      <c r="K7" s="404">
        <f>M7+O7+Q7+S7+U7</f>
        <v>304.2</v>
      </c>
      <c r="L7" s="404"/>
      <c r="M7" s="404">
        <v>106</v>
      </c>
      <c r="N7" s="404"/>
      <c r="O7" s="404">
        <v>162.5</v>
      </c>
      <c r="P7" s="404"/>
      <c r="Q7" s="404">
        <v>35.700000000000003</v>
      </c>
      <c r="R7" s="404"/>
      <c r="S7" s="404"/>
      <c r="T7" s="404"/>
      <c r="U7" s="404"/>
      <c r="V7" s="404"/>
    </row>
    <row r="8" spans="1:22" ht="63.75" customHeight="1">
      <c r="A8" s="82">
        <v>2</v>
      </c>
      <c r="B8" s="63" t="s">
        <v>447</v>
      </c>
      <c r="C8" s="417">
        <v>2021</v>
      </c>
      <c r="D8" s="417"/>
      <c r="E8" s="328" t="s">
        <v>444</v>
      </c>
      <c r="F8" s="328"/>
      <c r="G8" s="328"/>
      <c r="H8" s="328"/>
      <c r="I8" s="328"/>
      <c r="J8" s="328"/>
      <c r="K8" s="404">
        <f>M8+O8+Q8+S8+U8</f>
        <v>0</v>
      </c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</row>
    <row r="9" spans="1:22" ht="16.5" customHeight="1">
      <c r="A9" s="412" t="s">
        <v>163</v>
      </c>
      <c r="B9" s="412"/>
      <c r="C9" s="412"/>
      <c r="D9" s="412"/>
      <c r="E9" s="412"/>
      <c r="F9" s="412"/>
      <c r="G9" s="412"/>
      <c r="H9" s="412"/>
      <c r="I9" s="412"/>
      <c r="J9" s="412"/>
      <c r="K9" s="404">
        <f>K7+K8</f>
        <v>304.2</v>
      </c>
      <c r="L9" s="404"/>
      <c r="M9" s="404">
        <f t="shared" ref="M9" si="0">M7+M8</f>
        <v>106</v>
      </c>
      <c r="N9" s="404"/>
      <c r="O9" s="404">
        <f t="shared" ref="O9" si="1">O7+O8</f>
        <v>162.5</v>
      </c>
      <c r="P9" s="404"/>
      <c r="Q9" s="404">
        <f t="shared" ref="Q9" si="2">Q7+Q8</f>
        <v>35.700000000000003</v>
      </c>
      <c r="R9" s="404"/>
      <c r="S9" s="404">
        <f t="shared" ref="S9" si="3">S7+S8</f>
        <v>0</v>
      </c>
      <c r="T9" s="404"/>
      <c r="U9" s="404">
        <f t="shared" ref="U9" si="4">U7+U8</f>
        <v>0</v>
      </c>
      <c r="V9" s="404"/>
    </row>
    <row r="10" spans="1:22" ht="16.5" customHeight="1">
      <c r="A10" s="83"/>
      <c r="B10" s="83"/>
      <c r="C10" s="83"/>
      <c r="D10" s="83"/>
      <c r="E10" s="83"/>
      <c r="F10" s="83"/>
      <c r="G10" s="83"/>
      <c r="H10" s="83"/>
      <c r="I10" s="84"/>
      <c r="J10" s="84"/>
      <c r="L10" s="85"/>
      <c r="M10" s="86"/>
      <c r="N10" s="86"/>
      <c r="O10" s="86"/>
      <c r="P10" s="86"/>
      <c r="Q10" s="86"/>
      <c r="R10" s="86"/>
      <c r="S10" s="86"/>
      <c r="T10" s="86"/>
      <c r="U10" s="86"/>
      <c r="V10" s="86"/>
    </row>
    <row r="11" spans="1:22">
      <c r="A11" s="1"/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5" customFormat="1" ht="18.75" customHeight="1">
      <c r="A12" s="414" t="s">
        <v>282</v>
      </c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</row>
    <row r="13" spans="1:22">
      <c r="A13" s="403"/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03"/>
    </row>
    <row r="14" spans="1:22">
      <c r="A14" s="4"/>
      <c r="B14" s="4"/>
      <c r="C14" s="4"/>
      <c r="D14" s="4"/>
      <c r="E14" s="4"/>
      <c r="F14" s="4"/>
      <c r="G14" s="4"/>
      <c r="H14" s="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4"/>
      <c r="B15" s="4"/>
      <c r="C15" s="4"/>
      <c r="D15" s="4"/>
      <c r="E15" s="4"/>
      <c r="F15" s="4"/>
      <c r="G15" s="4"/>
      <c r="H15" s="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s="12" customFormat="1" ht="30" customHeight="1" thickBot="1">
      <c r="A16" s="414" t="s">
        <v>283</v>
      </c>
      <c r="B16" s="414"/>
      <c r="C16" s="414"/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</row>
    <row r="17" spans="1:22" s="12" customFormat="1" ht="51" customHeight="1">
      <c r="A17" s="405" t="s">
        <v>144</v>
      </c>
      <c r="B17" s="335" t="s">
        <v>352</v>
      </c>
      <c r="C17" s="335" t="s">
        <v>162</v>
      </c>
      <c r="D17" s="335"/>
      <c r="E17" s="335"/>
      <c r="F17" s="335"/>
      <c r="G17" s="335"/>
      <c r="H17" s="335" t="s">
        <v>8</v>
      </c>
      <c r="I17" s="335"/>
      <c r="J17" s="335"/>
      <c r="K17" s="335"/>
      <c r="L17" s="335"/>
      <c r="M17" s="335" t="s">
        <v>353</v>
      </c>
      <c r="N17" s="335"/>
      <c r="O17" s="335"/>
      <c r="P17" s="335"/>
      <c r="Q17" s="335"/>
      <c r="R17" s="335" t="s">
        <v>163</v>
      </c>
      <c r="S17" s="335"/>
      <c r="T17" s="335"/>
      <c r="U17" s="335"/>
      <c r="V17" s="342"/>
    </row>
    <row r="18" spans="1:22" s="12" customFormat="1" ht="43.5" customHeight="1">
      <c r="A18" s="406"/>
      <c r="B18" s="328"/>
      <c r="C18" s="329" t="s">
        <v>321</v>
      </c>
      <c r="D18" s="318" t="s">
        <v>322</v>
      </c>
      <c r="E18" s="318"/>
      <c r="F18" s="318"/>
      <c r="G18" s="318"/>
      <c r="H18" s="329" t="s">
        <v>321</v>
      </c>
      <c r="I18" s="318" t="s">
        <v>322</v>
      </c>
      <c r="J18" s="318"/>
      <c r="K18" s="318"/>
      <c r="L18" s="318"/>
      <c r="M18" s="329" t="s">
        <v>321</v>
      </c>
      <c r="N18" s="318" t="s">
        <v>322</v>
      </c>
      <c r="O18" s="318"/>
      <c r="P18" s="318"/>
      <c r="Q18" s="318"/>
      <c r="R18" s="329" t="s">
        <v>321</v>
      </c>
      <c r="S18" s="318" t="s">
        <v>322</v>
      </c>
      <c r="T18" s="318"/>
      <c r="U18" s="318"/>
      <c r="V18" s="413"/>
    </row>
    <row r="19" spans="1:22" s="12" customFormat="1" ht="37.5" customHeight="1">
      <c r="A19" s="406"/>
      <c r="B19" s="328"/>
      <c r="C19" s="329"/>
      <c r="D19" s="26" t="s">
        <v>289</v>
      </c>
      <c r="E19" s="26" t="s">
        <v>291</v>
      </c>
      <c r="F19" s="26" t="s">
        <v>285</v>
      </c>
      <c r="G19" s="26" t="s">
        <v>266</v>
      </c>
      <c r="H19" s="329"/>
      <c r="I19" s="26" t="s">
        <v>289</v>
      </c>
      <c r="J19" s="26" t="s">
        <v>291</v>
      </c>
      <c r="K19" s="26" t="s">
        <v>285</v>
      </c>
      <c r="L19" s="26" t="s">
        <v>266</v>
      </c>
      <c r="M19" s="329"/>
      <c r="N19" s="26" t="s">
        <v>289</v>
      </c>
      <c r="O19" s="26" t="s">
        <v>291</v>
      </c>
      <c r="P19" s="26" t="s">
        <v>285</v>
      </c>
      <c r="Q19" s="26" t="s">
        <v>266</v>
      </c>
      <c r="R19" s="329"/>
      <c r="S19" s="26" t="s">
        <v>289</v>
      </c>
      <c r="T19" s="26" t="s">
        <v>291</v>
      </c>
      <c r="U19" s="26" t="s">
        <v>285</v>
      </c>
      <c r="V19" s="141" t="s">
        <v>266</v>
      </c>
    </row>
    <row r="20" spans="1:22" s="12" customFormat="1" ht="16.5" customHeight="1">
      <c r="A20" s="140">
        <v>1</v>
      </c>
      <c r="B20" s="27">
        <v>2</v>
      </c>
      <c r="C20" s="25">
        <v>3</v>
      </c>
      <c r="D20" s="26">
        <v>4</v>
      </c>
      <c r="E20" s="26">
        <v>5</v>
      </c>
      <c r="F20" s="26">
        <v>6</v>
      </c>
      <c r="G20" s="26">
        <v>7</v>
      </c>
      <c r="H20" s="25">
        <v>8</v>
      </c>
      <c r="I20" s="26">
        <v>9</v>
      </c>
      <c r="J20" s="26">
        <v>10</v>
      </c>
      <c r="K20" s="26">
        <v>11</v>
      </c>
      <c r="L20" s="26">
        <v>12</v>
      </c>
      <c r="M20" s="25">
        <v>13</v>
      </c>
      <c r="N20" s="26">
        <v>14</v>
      </c>
      <c r="O20" s="26">
        <v>15</v>
      </c>
      <c r="P20" s="26">
        <v>16</v>
      </c>
      <c r="Q20" s="26">
        <v>17</v>
      </c>
      <c r="R20" s="25">
        <v>18</v>
      </c>
      <c r="S20" s="26">
        <v>19</v>
      </c>
      <c r="T20" s="26">
        <v>20</v>
      </c>
      <c r="U20" s="26">
        <v>21</v>
      </c>
      <c r="V20" s="141">
        <v>22</v>
      </c>
    </row>
    <row r="21" spans="1:22" s="12" customFormat="1" ht="35.450000000000003" customHeight="1">
      <c r="A21" s="142"/>
      <c r="B21" s="88" t="s">
        <v>381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162"/>
      <c r="N21" s="162"/>
      <c r="O21" s="162"/>
      <c r="P21" s="162"/>
      <c r="Q21" s="162"/>
      <c r="R21" s="162"/>
      <c r="S21" s="162"/>
      <c r="T21" s="162"/>
      <c r="U21" s="162"/>
      <c r="V21" s="163"/>
    </row>
    <row r="22" spans="1:22" s="12" customFormat="1" ht="18.75" customHeight="1">
      <c r="A22" s="142"/>
      <c r="B22" s="88" t="s">
        <v>405</v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43"/>
    </row>
    <row r="23" spans="1:22" s="12" customFormat="1" ht="18.75" customHeight="1">
      <c r="A23" s="142"/>
      <c r="B23" s="88" t="s">
        <v>406</v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143"/>
    </row>
    <row r="24" spans="1:22" s="12" customFormat="1" ht="21" customHeight="1" thickBot="1">
      <c r="A24" s="146"/>
      <c r="B24" s="147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9"/>
    </row>
    <row r="25" spans="1:22" s="12" customFormat="1" ht="24.75" customHeight="1">
      <c r="A25" s="410" t="s">
        <v>163</v>
      </c>
      <c r="B25" s="411"/>
      <c r="C25" s="150" t="s">
        <v>370</v>
      </c>
      <c r="D25" s="150" t="s">
        <v>370</v>
      </c>
      <c r="E25" s="150" t="s">
        <v>370</v>
      </c>
      <c r="F25" s="150" t="s">
        <v>370</v>
      </c>
      <c r="G25" s="150" t="s">
        <v>370</v>
      </c>
      <c r="H25" s="150" t="s">
        <v>370</v>
      </c>
      <c r="I25" s="150" t="s">
        <v>370</v>
      </c>
      <c r="J25" s="150" t="s">
        <v>370</v>
      </c>
      <c r="K25" s="150" t="s">
        <v>370</v>
      </c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82"/>
    </row>
    <row r="26" spans="1:22" s="96" customFormat="1" ht="25.5" customHeight="1" thickBot="1">
      <c r="A26" s="415" t="s">
        <v>164</v>
      </c>
      <c r="B26" s="416"/>
      <c r="C26" s="144" t="s">
        <v>370</v>
      </c>
      <c r="D26" s="144" t="s">
        <v>370</v>
      </c>
      <c r="E26" s="144" t="s">
        <v>370</v>
      </c>
      <c r="F26" s="144" t="s">
        <v>370</v>
      </c>
      <c r="G26" s="144" t="s">
        <v>370</v>
      </c>
      <c r="H26" s="144" t="s">
        <v>370</v>
      </c>
      <c r="I26" s="144" t="s">
        <v>370</v>
      </c>
      <c r="J26" s="144" t="s">
        <v>370</v>
      </c>
      <c r="K26" s="144" t="s">
        <v>370</v>
      </c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5"/>
    </row>
    <row r="27" spans="1:22" s="12" customFormat="1" ht="15" customHeight="1">
      <c r="A27" s="61"/>
      <c r="B27" s="61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</row>
    <row r="28" spans="1:22">
      <c r="B28" s="192" t="s">
        <v>413</v>
      </c>
      <c r="C28" s="12"/>
      <c r="D28" s="15"/>
      <c r="E28" s="15" t="s">
        <v>424</v>
      </c>
      <c r="F28" s="15"/>
      <c r="G28" s="15"/>
      <c r="H28" s="193"/>
      <c r="I28" s="1"/>
      <c r="N28" s="1"/>
      <c r="O28" s="1"/>
      <c r="P28" s="1"/>
      <c r="Q28" s="1"/>
      <c r="R28" s="2"/>
    </row>
    <row r="29" spans="1:22">
      <c r="B29" s="17"/>
      <c r="E29" s="16"/>
      <c r="F29" s="12"/>
      <c r="G29" s="12"/>
      <c r="H29" s="13"/>
      <c r="I29" s="15"/>
      <c r="N29" s="15"/>
      <c r="O29" s="15"/>
      <c r="P29" s="108"/>
      <c r="Q29" s="15"/>
      <c r="R29" s="15"/>
    </row>
    <row r="30" spans="1:22">
      <c r="B30" s="192" t="s">
        <v>408</v>
      </c>
      <c r="C30" s="12"/>
      <c r="D30" s="15"/>
      <c r="E30" s="15" t="s">
        <v>425</v>
      </c>
      <c r="F30" s="15"/>
      <c r="G30" s="15"/>
      <c r="I30" s="21"/>
      <c r="N30" s="20"/>
      <c r="O30" s="20"/>
      <c r="P30" s="20"/>
      <c r="Q30" s="43"/>
      <c r="R30" s="20"/>
    </row>
    <row r="31" spans="1:22">
      <c r="B31" s="17"/>
      <c r="H31" s="16"/>
      <c r="I31" s="14"/>
      <c r="N31" s="12"/>
      <c r="O31" s="12"/>
      <c r="P31" s="16"/>
      <c r="Q31" s="12"/>
      <c r="R31" s="12"/>
    </row>
    <row r="32" spans="1:22">
      <c r="B32" s="44"/>
      <c r="C32" s="2"/>
      <c r="G32" s="2"/>
      <c r="H32" s="2"/>
      <c r="I32" s="1"/>
      <c r="N32" s="1"/>
      <c r="O32" s="1"/>
      <c r="P32" s="1"/>
      <c r="Q32" s="1"/>
      <c r="R32" s="1"/>
    </row>
    <row r="33" spans="2:18">
      <c r="B33" s="18"/>
      <c r="C33" s="12"/>
      <c r="G33" s="13"/>
      <c r="H33" s="13"/>
      <c r="I33" s="15"/>
      <c r="N33" s="15"/>
      <c r="O33" s="15"/>
      <c r="P33" s="108"/>
      <c r="Q33" s="15"/>
      <c r="R33" s="15"/>
    </row>
    <row r="34" spans="2:18">
      <c r="B34" s="19"/>
      <c r="C34" s="19"/>
      <c r="G34" s="43"/>
      <c r="H34" s="20"/>
      <c r="I34" s="21"/>
      <c r="N34" s="20"/>
      <c r="O34" s="20"/>
      <c r="P34" s="20"/>
      <c r="Q34" s="22"/>
      <c r="R34" s="22"/>
    </row>
    <row r="35" spans="2:18">
      <c r="B35" s="17"/>
      <c r="H35" s="16"/>
      <c r="I35" s="14"/>
      <c r="N35" s="12"/>
      <c r="O35" s="12"/>
      <c r="P35" s="16"/>
      <c r="Q35" s="12"/>
      <c r="R35" s="12"/>
    </row>
    <row r="36" spans="2:18" ht="19.5">
      <c r="B36" s="89"/>
    </row>
    <row r="37" spans="2:18" ht="19.5">
      <c r="B37" s="89"/>
    </row>
  </sheetData>
  <mergeCells count="64">
    <mergeCell ref="A26:B26"/>
    <mergeCell ref="A3:V3"/>
    <mergeCell ref="E8:J8"/>
    <mergeCell ref="E7:J7"/>
    <mergeCell ref="E6:J6"/>
    <mergeCell ref="O5:P5"/>
    <mergeCell ref="E4:J5"/>
    <mergeCell ref="S5:T5"/>
    <mergeCell ref="K6:L6"/>
    <mergeCell ref="U7:V7"/>
    <mergeCell ref="C7:D7"/>
    <mergeCell ref="K8:L8"/>
    <mergeCell ref="C8:D8"/>
    <mergeCell ref="M8:N8"/>
    <mergeCell ref="O8:P8"/>
    <mergeCell ref="Q8:R8"/>
    <mergeCell ref="A25:B25"/>
    <mergeCell ref="A9:J9"/>
    <mergeCell ref="K9:L9"/>
    <mergeCell ref="Q9:R9"/>
    <mergeCell ref="N18:Q18"/>
    <mergeCell ref="R17:V17"/>
    <mergeCell ref="U9:V9"/>
    <mergeCell ref="S18:V18"/>
    <mergeCell ref="S9:T9"/>
    <mergeCell ref="A16:V16"/>
    <mergeCell ref="A12:V12"/>
    <mergeCell ref="M6:N6"/>
    <mergeCell ref="M5:N5"/>
    <mergeCell ref="Q6:R6"/>
    <mergeCell ref="M7:N7"/>
    <mergeCell ref="Q7:R7"/>
    <mergeCell ref="S8:T8"/>
    <mergeCell ref="U5:V5"/>
    <mergeCell ref="Q2:V2"/>
    <mergeCell ref="A4:A5"/>
    <mergeCell ref="C6:D6"/>
    <mergeCell ref="B4:B5"/>
    <mergeCell ref="C4:D5"/>
    <mergeCell ref="K4:L5"/>
    <mergeCell ref="K7:L7"/>
    <mergeCell ref="S6:T6"/>
    <mergeCell ref="U6:V6"/>
    <mergeCell ref="M4:V4"/>
    <mergeCell ref="O6:P6"/>
    <mergeCell ref="S7:T7"/>
    <mergeCell ref="O7:P7"/>
    <mergeCell ref="Q5:R5"/>
    <mergeCell ref="Q1:V1"/>
    <mergeCell ref="C18:C19"/>
    <mergeCell ref="H18:H19"/>
    <mergeCell ref="M18:M19"/>
    <mergeCell ref="R18:R19"/>
    <mergeCell ref="D18:G18"/>
    <mergeCell ref="I18:L18"/>
    <mergeCell ref="A13:V13"/>
    <mergeCell ref="O9:P9"/>
    <mergeCell ref="M17:Q17"/>
    <mergeCell ref="U8:V8"/>
    <mergeCell ref="A17:A19"/>
    <mergeCell ref="B17:B19"/>
    <mergeCell ref="M9:N9"/>
    <mergeCell ref="C17:G17"/>
    <mergeCell ref="H17:L17"/>
  </mergeCells>
  <phoneticPr fontId="1" type="noConversion"/>
  <pageMargins left="0.25" right="0.25" top="0.75" bottom="0.75" header="0.3" footer="0.3"/>
  <pageSetup paperSize="9" scale="57" fitToWidth="0" fitToHeight="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фінплан</vt:lpstr>
      <vt:lpstr>таблиці 1 2</vt:lpstr>
      <vt:lpstr>таблиця 3</vt:lpstr>
      <vt:lpstr>Таблиця 4</vt:lpstr>
      <vt:lpstr>Таблиця 5</vt:lpstr>
      <vt:lpstr>Таблиця 5.1</vt:lpstr>
      <vt:lpstr>'таблиця 3'!Заголовки_для_печати</vt:lpstr>
      <vt:lpstr>'Таблиця 5'!Заголовки_для_печати</vt:lpstr>
      <vt:lpstr>фінплан!Заголовки_для_печати</vt:lpstr>
      <vt:lpstr>фінплан!Область_печати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pc</cp:lastModifiedBy>
  <cp:lastPrinted>2022-12-23T06:17:39Z</cp:lastPrinted>
  <dcterms:created xsi:type="dcterms:W3CDTF">2003-03-13T16:00:22Z</dcterms:created>
  <dcterms:modified xsi:type="dcterms:W3CDTF">2022-12-23T06:18:14Z</dcterms:modified>
</cp:coreProperties>
</file>