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50" i="1" l="1"/>
  <c r="U50" i="1" s="1"/>
  <c r="J48" i="1"/>
  <c r="U48" i="1" s="1"/>
  <c r="J46" i="1"/>
  <c r="U46" i="1" s="1"/>
  <c r="J44" i="1"/>
  <c r="U44" i="1" s="1"/>
  <c r="J42" i="1"/>
  <c r="U42" i="1" s="1"/>
  <c r="J40" i="1"/>
  <c r="U40" i="1" s="1"/>
  <c r="J38" i="1"/>
  <c r="U38" i="1" s="1"/>
  <c r="J36" i="1"/>
  <c r="U36" i="1" s="1"/>
  <c r="J34" i="1"/>
  <c r="U34" i="1" s="1"/>
  <c r="J32" i="1"/>
  <c r="U32" i="1" s="1"/>
  <c r="J30" i="1"/>
  <c r="U30" i="1" s="1"/>
  <c r="O26" i="1"/>
  <c r="O24" i="1"/>
  <c r="O22" i="1"/>
  <c r="O20" i="1"/>
  <c r="O18" i="1"/>
  <c r="O16" i="1"/>
  <c r="O14" i="1"/>
  <c r="O12" i="1"/>
  <c r="O10" i="1"/>
  <c r="O8" i="1"/>
  <c r="O6" i="1"/>
  <c r="O5" i="1"/>
</calcChain>
</file>

<file path=xl/sharedStrings.xml><?xml version="1.0" encoding="utf-8"?>
<sst xmlns="http://schemas.openxmlformats.org/spreadsheetml/2006/main" count="107" uniqueCount="74">
  <si>
    <t>Травень 2024року</t>
  </si>
  <si>
    <t>№</t>
  </si>
  <si>
    <t xml:space="preserve">Посада </t>
  </si>
  <si>
    <t>Посадовий оклад</t>
  </si>
  <si>
    <t>Доплата за ранг</t>
  </si>
  <si>
    <t>Надбавка за вислугу років</t>
  </si>
  <si>
    <t>Надбавка за виконання особливо важливої роботи(50%)</t>
  </si>
  <si>
    <t>Щомісячна премія /премія до урочистих (святкових подій)</t>
  </si>
  <si>
    <t>Інтенсивність</t>
  </si>
  <si>
    <t>Матеріальна допомога на оздоровлення</t>
  </si>
  <si>
    <t>Матеріальна допомога на вирішення соц.-побутових питань</t>
  </si>
  <si>
    <t>Лікарняні</t>
  </si>
  <si>
    <t>Зар.плата за дні відрядження</t>
  </si>
  <si>
    <t>Індексація</t>
  </si>
  <si>
    <t>Відпускні</t>
  </si>
  <si>
    <t>Всього нараховано</t>
  </si>
  <si>
    <t>Всього утримано</t>
  </si>
  <si>
    <t xml:space="preserve">                                                                                                              Брацлавська селищна рада</t>
  </si>
  <si>
    <t>1.</t>
  </si>
  <si>
    <t>Брацлавський селищний голова</t>
  </si>
  <si>
    <t>2.</t>
  </si>
  <si>
    <t>Заступник селищного голови з питань діяльності виконавчих органів Брацлавської селищної ради</t>
  </si>
  <si>
    <t xml:space="preserve">                                                                                                                                             Фінансовий відділ Брацлавської селищної ради</t>
  </si>
  <si>
    <t>3.</t>
  </si>
  <si>
    <t>Начальник</t>
  </si>
  <si>
    <t xml:space="preserve">                                                                                                                                             Відділ освіти Брацлавської селищної ради</t>
  </si>
  <si>
    <t>4.</t>
  </si>
  <si>
    <t xml:space="preserve">                                                                                                                              Відділ "Служба у справах дітей" Брацлавської селищної ради</t>
  </si>
  <si>
    <t>5.</t>
  </si>
  <si>
    <t xml:space="preserve">                                                                                                              Комунальний заклад"Брацлавська публічна бібліотека Брацлавської селищної ради"</t>
  </si>
  <si>
    <t>6.</t>
  </si>
  <si>
    <t>Директор</t>
  </si>
  <si>
    <t>Брацлавська територіальна місцева пожежна команда</t>
  </si>
  <si>
    <t>7.</t>
  </si>
  <si>
    <t xml:space="preserve">                                                                                                          Комунальний заклад"Центр культури та дозвілля Брацлавської селищної ради"</t>
  </si>
  <si>
    <t>8.</t>
  </si>
  <si>
    <t xml:space="preserve">                                                                                                                              Комунальна установа"Центр надання соціальних послуг"</t>
  </si>
  <si>
    <t>9.</t>
  </si>
  <si>
    <t xml:space="preserve">                                                                                                                                              Брацлавський комбінат комунальних підприємств</t>
  </si>
  <si>
    <t>10.</t>
  </si>
  <si>
    <t xml:space="preserve">                                               Комунальне неприбуткове підприємство"Центр первинної медико-санітарної допомоги"Брацлавської селищної ради</t>
  </si>
  <si>
    <t>11.</t>
  </si>
  <si>
    <t xml:space="preserve">Комунальне неприбуткове підприємство "Медичний центр" </t>
  </si>
  <si>
    <t>12.</t>
  </si>
  <si>
    <t>Посада</t>
  </si>
  <si>
    <t>Оклад</t>
  </si>
  <si>
    <t>10%до окладу</t>
  </si>
  <si>
    <t>Інклюзія</t>
  </si>
  <si>
    <t>Премія</t>
  </si>
  <si>
    <t>Вислуга років</t>
  </si>
  <si>
    <t>Престижність</t>
  </si>
  <si>
    <t>Разом за директора</t>
  </si>
  <si>
    <t>Години</t>
  </si>
  <si>
    <t>За викладацьку роботу/ години</t>
  </si>
  <si>
    <t>Оздоровчі</t>
  </si>
  <si>
    <t>За складність і напруженість</t>
  </si>
  <si>
    <t>Заміна</t>
  </si>
  <si>
    <t>Перевірка зошитів</t>
  </si>
  <si>
    <t>За вихователя/педагога</t>
  </si>
  <si>
    <t>Пропуск</t>
  </si>
  <si>
    <t>Вислуга за престижність за викладацьку роботу</t>
  </si>
  <si>
    <t>Разом нараховано</t>
  </si>
  <si>
    <t>Утримано</t>
  </si>
  <si>
    <t>Вовчок гімназія</t>
  </si>
  <si>
    <t>Новоселівка гімназія</t>
  </si>
  <si>
    <t>Бугаків гімназія</t>
  </si>
  <si>
    <t>Вишківці гімназія</t>
  </si>
  <si>
    <t>Зяньківці гімназія</t>
  </si>
  <si>
    <t>Мистецька школа</t>
  </si>
  <si>
    <t>Брацлав ліцей №1</t>
  </si>
  <si>
    <t>Вовчок ЗДО"Дзвіночок"</t>
  </si>
  <si>
    <t>Бугаків ЗДО" Віночок"</t>
  </si>
  <si>
    <t>Вишківці ЗДО"Сонечко"</t>
  </si>
  <si>
    <t>Брацлав ЗДО"Ромашка"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</si>
</sst>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8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left" vertical="center" indent="6"/>
    </xf>
    <xf numFmtId="0" fontId="3" fillId="2" borderId="3" xfId="0" applyFont="1" applyFill="1" applyBorder="1" applyAlignment="1">
      <alignment horizontal="left" vertical="center" indent="6"/>
    </xf>
    <xf numFmtId="0" fontId="3" fillId="2" borderId="4" xfId="0" applyFont="1" applyFill="1" applyBorder="1" applyAlignment="1">
      <alignment horizontal="left" vertical="center" indent="6"/>
    </xf>
    <xf numFmtId="0" fontId="0" fillId="2" borderId="1" xfId="0" applyFill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wrapText="1"/>
    </xf>
    <xf numFmtId="4" fontId="4" fillId="0" borderId="1" xfId="0" applyNumberFormat="1" applyFont="1" applyBorder="1"/>
    <xf numFmtId="4" fontId="2" fillId="2" borderId="2" xfId="0" applyNumberFormat="1" applyFont="1" applyFill="1" applyBorder="1" applyAlignment="1">
      <alignment horizontal="left" indent="5"/>
    </xf>
    <xf numFmtId="4" fontId="2" fillId="2" borderId="3" xfId="0" applyNumberFormat="1" applyFont="1" applyFill="1" applyBorder="1" applyAlignment="1">
      <alignment horizontal="left" indent="5"/>
    </xf>
    <xf numFmtId="4" fontId="2" fillId="2" borderId="4" xfId="0" applyNumberFormat="1" applyFont="1" applyFill="1" applyBorder="1" applyAlignment="1">
      <alignment horizontal="left" indent="5"/>
    </xf>
    <xf numFmtId="4" fontId="4" fillId="2" borderId="1" xfId="0" applyNumberFormat="1" applyFont="1" applyFill="1" applyBorder="1"/>
    <xf numFmtId="4" fontId="4" fillId="0" borderId="1" xfId="0" applyNumberFormat="1" applyFont="1" applyBorder="1" applyAlignment="1">
      <alignment horizontal="right" indent="1"/>
    </xf>
    <xf numFmtId="4" fontId="2" fillId="2" borderId="5" xfId="0" applyNumberFormat="1" applyFont="1" applyFill="1" applyBorder="1" applyAlignment="1">
      <alignment horizontal="left" indent="4"/>
    </xf>
    <xf numFmtId="4" fontId="2" fillId="2" borderId="6" xfId="0" applyNumberFormat="1" applyFont="1" applyFill="1" applyBorder="1" applyAlignment="1">
      <alignment horizontal="left" indent="4"/>
    </xf>
    <xf numFmtId="4" fontId="2" fillId="2" borderId="7" xfId="0" applyNumberFormat="1" applyFont="1" applyFill="1" applyBorder="1" applyAlignment="1">
      <alignment horizontal="left" indent="4"/>
    </xf>
    <xf numFmtId="4" fontId="2" fillId="0" borderId="4" xfId="0" applyNumberFormat="1" applyFont="1" applyBorder="1"/>
    <xf numFmtId="4" fontId="4" fillId="0" borderId="1" xfId="0" applyNumberFormat="1" applyFont="1" applyBorder="1" applyAlignment="1">
      <alignment wrapText="1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left" indent="4"/>
    </xf>
    <xf numFmtId="4" fontId="2" fillId="2" borderId="3" xfId="0" applyNumberFormat="1" applyFont="1" applyFill="1" applyBorder="1" applyAlignment="1">
      <alignment horizontal="left" indent="4"/>
    </xf>
    <xf numFmtId="4" fontId="2" fillId="2" borderId="4" xfId="0" applyNumberFormat="1" applyFont="1" applyFill="1" applyBorder="1" applyAlignment="1">
      <alignment horizontal="left" indent="4"/>
    </xf>
    <xf numFmtId="4" fontId="2" fillId="2" borderId="2" xfId="0" applyNumberFormat="1" applyFont="1" applyFill="1" applyBorder="1" applyAlignment="1"/>
    <xf numFmtId="4" fontId="2" fillId="2" borderId="3" xfId="0" applyNumberFormat="1" applyFont="1" applyFill="1" applyBorder="1" applyAlignment="1"/>
    <xf numFmtId="4" fontId="2" fillId="2" borderId="4" xfId="0" applyNumberFormat="1" applyFont="1" applyFill="1" applyBorder="1" applyAlignme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indent="11"/>
    </xf>
    <xf numFmtId="0" fontId="6" fillId="2" borderId="3" xfId="0" applyFont="1" applyFill="1" applyBorder="1" applyAlignment="1">
      <alignment horizontal="left" indent="11"/>
    </xf>
    <xf numFmtId="0" fontId="6" fillId="2" borderId="4" xfId="0" applyFont="1" applyFill="1" applyBorder="1" applyAlignment="1">
      <alignment horizontal="left" indent="11"/>
    </xf>
    <xf numFmtId="0" fontId="0" fillId="0" borderId="1" xfId="0" applyBorder="1"/>
    <xf numFmtId="0" fontId="2" fillId="0" borderId="1" xfId="0" applyFont="1" applyBorder="1"/>
    <xf numFmtId="4" fontId="0" fillId="0" borderId="1" xfId="0" applyNumberFormat="1" applyBorder="1"/>
    <xf numFmtId="0" fontId="0" fillId="0" borderId="1" xfId="0" applyNumberFormat="1" applyBorder="1"/>
    <xf numFmtId="4" fontId="7" fillId="0" borderId="1" xfId="0" applyNumberFormat="1" applyFont="1" applyBorder="1"/>
    <xf numFmtId="4" fontId="8" fillId="0" borderId="1" xfId="0" applyNumberFormat="1" applyFont="1" applyBorder="1"/>
    <xf numFmtId="0" fontId="6" fillId="2" borderId="2" xfId="0" applyFont="1" applyFill="1" applyBorder="1" applyAlignment="1">
      <alignment horizontal="left" indent="10"/>
    </xf>
    <xf numFmtId="0" fontId="6" fillId="2" borderId="3" xfId="0" applyFont="1" applyFill="1" applyBorder="1" applyAlignment="1">
      <alignment horizontal="left" indent="10"/>
    </xf>
    <xf numFmtId="0" fontId="6" fillId="2" borderId="4" xfId="0" applyFont="1" applyFill="1" applyBorder="1" applyAlignment="1">
      <alignment horizontal="left" indent="10"/>
    </xf>
    <xf numFmtId="4" fontId="6" fillId="2" borderId="2" xfId="0" applyNumberFormat="1" applyFont="1" applyFill="1" applyBorder="1" applyAlignment="1">
      <alignment horizontal="left" indent="11"/>
    </xf>
    <xf numFmtId="4" fontId="6" fillId="2" borderId="3" xfId="0" applyNumberFormat="1" applyFont="1" applyFill="1" applyBorder="1" applyAlignment="1">
      <alignment horizontal="left" indent="11"/>
    </xf>
    <xf numFmtId="4" fontId="6" fillId="2" borderId="4" xfId="0" applyNumberFormat="1" applyFont="1" applyFill="1" applyBorder="1" applyAlignment="1">
      <alignment horizontal="left" indent="1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0"/>
  <sheetViews>
    <sheetView tabSelected="1" workbookViewId="0">
      <selection activeCell="A2" sqref="A2:V50"/>
    </sheetView>
  </sheetViews>
  <sheetFormatPr defaultRowHeight="15" x14ac:dyDescent="0.25"/>
  <cols>
    <col min="1" max="1" width="5.140625" customWidth="1"/>
    <col min="2" max="2" width="28.7109375" customWidth="1"/>
    <col min="3" max="4" width="15.7109375" customWidth="1"/>
    <col min="5" max="5" width="15.28515625" customWidth="1"/>
    <col min="6" max="6" width="19.28515625" customWidth="1"/>
    <col min="7" max="7" width="16.5703125" customWidth="1"/>
    <col min="8" max="8" width="14.140625" customWidth="1"/>
    <col min="9" max="9" width="18" customWidth="1"/>
    <col min="10" max="10" width="14.85546875" customWidth="1"/>
    <col min="11" max="11" width="13.28515625" customWidth="1"/>
    <col min="12" max="12" width="19.42578125" customWidth="1"/>
    <col min="13" max="13" width="13.7109375" customWidth="1"/>
    <col min="14" max="14" width="14" customWidth="1"/>
    <col min="15" max="15" width="23.42578125" customWidth="1"/>
    <col min="16" max="16" width="14.140625" customWidth="1"/>
    <col min="17" max="18" width="17.7109375" customWidth="1"/>
    <col min="19" max="19" width="15.85546875" customWidth="1"/>
    <col min="20" max="20" width="26" customWidth="1"/>
    <col min="21" max="21" width="23.42578125" customWidth="1"/>
    <col min="22" max="22" width="16.28515625" customWidth="1"/>
  </cols>
  <sheetData>
    <row r="2" spans="1:16" ht="23.25" x14ac:dyDescent="0.35">
      <c r="B2" s="1" t="s">
        <v>0</v>
      </c>
      <c r="C2" s="1"/>
      <c r="D2" s="1"/>
      <c r="E2" s="1"/>
      <c r="F2" s="1"/>
    </row>
    <row r="3" spans="1:16" ht="110.25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2" t="s">
        <v>11</v>
      </c>
      <c r="L3" s="3" t="s">
        <v>12</v>
      </c>
      <c r="M3" s="2" t="s">
        <v>13</v>
      </c>
      <c r="N3" s="2" t="s">
        <v>14</v>
      </c>
      <c r="O3" s="3" t="s">
        <v>15</v>
      </c>
      <c r="P3" s="3" t="s">
        <v>16</v>
      </c>
    </row>
    <row r="4" spans="1:16" ht="20.25" x14ac:dyDescent="0.25">
      <c r="A4" s="5" t="s">
        <v>17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8"/>
    </row>
    <row r="5" spans="1:16" ht="31.5" x14ac:dyDescent="0.25">
      <c r="A5" s="9" t="s">
        <v>18</v>
      </c>
      <c r="B5" s="10" t="s">
        <v>19</v>
      </c>
      <c r="C5" s="11">
        <v>11535.06</v>
      </c>
      <c r="D5" s="11">
        <v>391.3</v>
      </c>
      <c r="E5" s="11">
        <v>5557.91</v>
      </c>
      <c r="F5" s="11">
        <v>7752.14</v>
      </c>
      <c r="G5" s="11"/>
      <c r="H5" s="11"/>
      <c r="I5" s="11"/>
      <c r="J5" s="11"/>
      <c r="K5" s="11"/>
      <c r="L5" s="11"/>
      <c r="M5" s="11"/>
      <c r="N5" s="11">
        <v>7796.6</v>
      </c>
      <c r="O5" s="9">
        <f>SUM(C5:N5)</f>
        <v>33033.009999999995</v>
      </c>
      <c r="P5" s="9">
        <v>6441.44</v>
      </c>
    </row>
    <row r="6" spans="1:16" ht="78.75" x14ac:dyDescent="0.25">
      <c r="A6" s="9" t="s">
        <v>20</v>
      </c>
      <c r="B6" s="10" t="s">
        <v>21</v>
      </c>
      <c r="C6" s="11">
        <v>14490.1</v>
      </c>
      <c r="D6" s="11">
        <v>434.78</v>
      </c>
      <c r="E6" s="11">
        <v>2984.98</v>
      </c>
      <c r="F6" s="11">
        <v>8954.93</v>
      </c>
      <c r="G6" s="11"/>
      <c r="H6" s="11"/>
      <c r="I6" s="11"/>
      <c r="J6" s="11"/>
      <c r="K6" s="11"/>
      <c r="L6" s="11"/>
      <c r="M6" s="11"/>
      <c r="N6" s="11">
        <v>3390.9</v>
      </c>
      <c r="O6" s="9">
        <f>SUM(C6:N6)</f>
        <v>30255.690000000002</v>
      </c>
      <c r="P6" s="9">
        <v>5899.86</v>
      </c>
    </row>
    <row r="7" spans="1:16" ht="15.75" x14ac:dyDescent="0.25">
      <c r="A7" s="12" t="s">
        <v>22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5"/>
    </row>
    <row r="8" spans="1:16" ht="15.75" x14ac:dyDescent="0.25">
      <c r="A8" s="9" t="s">
        <v>23</v>
      </c>
      <c r="B8" s="9" t="s">
        <v>24</v>
      </c>
      <c r="C8" s="11">
        <v>10423.299999999999</v>
      </c>
      <c r="D8" s="11">
        <v>273.91000000000003</v>
      </c>
      <c r="E8" s="11"/>
      <c r="F8" s="11">
        <v>5348.61</v>
      </c>
      <c r="G8" s="11">
        <v>4280</v>
      </c>
      <c r="H8" s="11"/>
      <c r="I8" s="11"/>
      <c r="J8" s="11"/>
      <c r="K8" s="11"/>
      <c r="L8" s="11"/>
      <c r="M8" s="11"/>
      <c r="N8" s="11"/>
      <c r="O8" s="9">
        <f>SUM(C8:N8)</f>
        <v>20325.82</v>
      </c>
      <c r="P8" s="9">
        <v>3963.54</v>
      </c>
    </row>
    <row r="9" spans="1:16" ht="15.75" x14ac:dyDescent="0.25">
      <c r="A9" s="12" t="s">
        <v>25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5"/>
    </row>
    <row r="10" spans="1:16" ht="15.75" x14ac:dyDescent="0.25">
      <c r="A10" s="9" t="s">
        <v>26</v>
      </c>
      <c r="B10" s="9" t="s">
        <v>24</v>
      </c>
      <c r="C10" s="16">
        <v>10487.43</v>
      </c>
      <c r="D10" s="11">
        <v>350</v>
      </c>
      <c r="E10" s="11">
        <v>1625.61</v>
      </c>
      <c r="F10" s="11">
        <v>6231.52</v>
      </c>
      <c r="G10" s="11"/>
      <c r="H10" s="11"/>
      <c r="I10" s="11"/>
      <c r="J10" s="11"/>
      <c r="K10" s="11"/>
      <c r="L10" s="11"/>
      <c r="M10" s="11"/>
      <c r="N10" s="11"/>
      <c r="O10" s="9">
        <f>SUM(C10:N10)</f>
        <v>18694.560000000001</v>
      </c>
      <c r="P10" s="9">
        <v>3645.44</v>
      </c>
    </row>
    <row r="11" spans="1:16" ht="15.75" x14ac:dyDescent="0.25">
      <c r="A11" s="12" t="s">
        <v>27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5"/>
    </row>
    <row r="12" spans="1:16" ht="15.75" x14ac:dyDescent="0.25">
      <c r="A12" s="9" t="s">
        <v>28</v>
      </c>
      <c r="B12" s="9" t="s">
        <v>24</v>
      </c>
      <c r="C12" s="11">
        <v>10322.98</v>
      </c>
      <c r="D12" s="11">
        <v>476.89</v>
      </c>
      <c r="E12" s="11">
        <v>1080.6199999999999</v>
      </c>
      <c r="F12" s="11">
        <v>5939.13</v>
      </c>
      <c r="G12" s="11"/>
      <c r="H12" s="11"/>
      <c r="I12" s="11"/>
      <c r="J12" s="11"/>
      <c r="K12" s="11"/>
      <c r="L12" s="11"/>
      <c r="M12" s="11"/>
      <c r="N12" s="11"/>
      <c r="O12" s="9">
        <f>SUM(C12:N12)</f>
        <v>17819.62</v>
      </c>
      <c r="P12" s="9">
        <v>3474.83</v>
      </c>
    </row>
    <row r="13" spans="1:16" ht="15.75" x14ac:dyDescent="0.25">
      <c r="A13" s="17" t="s">
        <v>29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5"/>
    </row>
    <row r="14" spans="1:16" ht="15.75" x14ac:dyDescent="0.25">
      <c r="A14" s="9" t="s">
        <v>30</v>
      </c>
      <c r="B14" s="20" t="s">
        <v>31</v>
      </c>
      <c r="C14" s="11">
        <v>7253</v>
      </c>
      <c r="D14" s="11"/>
      <c r="E14" s="11">
        <v>2175.9</v>
      </c>
      <c r="F14" s="11"/>
      <c r="G14" s="11"/>
      <c r="H14" s="11">
        <v>3626.5</v>
      </c>
      <c r="I14" s="11"/>
      <c r="J14" s="11"/>
      <c r="K14" s="21"/>
      <c r="L14" s="11"/>
      <c r="M14" s="11"/>
      <c r="N14" s="11"/>
      <c r="O14" s="9">
        <f>SUM(C14:N14)</f>
        <v>13055.4</v>
      </c>
      <c r="P14" s="9">
        <v>2545.8000000000002</v>
      </c>
    </row>
    <row r="15" spans="1:16" ht="15.75" x14ac:dyDescent="0.25">
      <c r="A15" s="22" t="s">
        <v>32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1:16" ht="15.75" x14ac:dyDescent="0.25">
      <c r="A16" s="9" t="s">
        <v>33</v>
      </c>
      <c r="B16" s="9" t="s">
        <v>24</v>
      </c>
      <c r="C16" s="11">
        <v>10000</v>
      </c>
      <c r="D16" s="11"/>
      <c r="E16" s="11"/>
      <c r="F16" s="11"/>
      <c r="G16" s="11"/>
      <c r="H16" s="11">
        <v>5000</v>
      </c>
      <c r="I16" s="11"/>
      <c r="J16" s="11"/>
      <c r="K16" s="11"/>
      <c r="L16" s="11"/>
      <c r="M16" s="11"/>
      <c r="N16" s="11"/>
      <c r="O16" s="9">
        <f>SUM(C16:N16)</f>
        <v>15000</v>
      </c>
      <c r="P16" s="9">
        <v>3075</v>
      </c>
    </row>
    <row r="17" spans="1:22" ht="15.75" x14ac:dyDescent="0.25">
      <c r="A17" s="25" t="s">
        <v>34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15"/>
    </row>
    <row r="18" spans="1:22" ht="15.75" x14ac:dyDescent="0.25">
      <c r="A18" s="9" t="s">
        <v>35</v>
      </c>
      <c r="B18" s="9" t="s">
        <v>31</v>
      </c>
      <c r="C18" s="11">
        <v>7732</v>
      </c>
      <c r="D18" s="11"/>
      <c r="E18" s="11">
        <v>1546.4</v>
      </c>
      <c r="F18" s="11">
        <v>3866</v>
      </c>
      <c r="G18" s="11"/>
      <c r="H18" s="11"/>
      <c r="I18" s="11"/>
      <c r="J18" s="11"/>
      <c r="K18" s="11"/>
      <c r="L18" s="11"/>
      <c r="M18" s="11"/>
      <c r="N18" s="11"/>
      <c r="O18" s="9">
        <f>SUM(C18:N18)</f>
        <v>13144.4</v>
      </c>
      <c r="P18" s="9">
        <v>2891.77</v>
      </c>
    </row>
    <row r="19" spans="1:22" ht="15.75" x14ac:dyDescent="0.25">
      <c r="A19" s="25" t="s">
        <v>36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  <c r="P19" s="15"/>
    </row>
    <row r="20" spans="1:22" ht="15.75" x14ac:dyDescent="0.25">
      <c r="A20" s="9" t="s">
        <v>37</v>
      </c>
      <c r="B20" s="9" t="s">
        <v>31</v>
      </c>
      <c r="C20" s="11">
        <v>7732</v>
      </c>
      <c r="D20" s="11"/>
      <c r="E20" s="11">
        <v>773.2</v>
      </c>
      <c r="F20" s="11">
        <v>3866</v>
      </c>
      <c r="G20" s="11"/>
      <c r="H20" s="11"/>
      <c r="I20" s="11"/>
      <c r="J20" s="11"/>
      <c r="K20" s="11"/>
      <c r="L20" s="11"/>
      <c r="M20" s="11"/>
      <c r="N20" s="11"/>
      <c r="O20" s="9">
        <f>SUM(C20:N20)</f>
        <v>12371.2</v>
      </c>
      <c r="P20" s="9">
        <v>2412.39</v>
      </c>
    </row>
    <row r="21" spans="1:22" ht="15.75" x14ac:dyDescent="0.25">
      <c r="A21" s="28" t="s">
        <v>38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15"/>
    </row>
    <row r="22" spans="1:22" ht="15.75" x14ac:dyDescent="0.25">
      <c r="A22" s="9" t="s">
        <v>39</v>
      </c>
      <c r="B22" s="9" t="s">
        <v>24</v>
      </c>
      <c r="C22" s="11">
        <v>17250</v>
      </c>
      <c r="D22" s="11"/>
      <c r="E22" s="11"/>
      <c r="F22" s="11"/>
      <c r="G22" s="11"/>
      <c r="H22" s="11">
        <v>6038</v>
      </c>
      <c r="I22" s="11"/>
      <c r="J22" s="11"/>
      <c r="K22" s="11"/>
      <c r="L22" s="11"/>
      <c r="M22" s="11"/>
      <c r="N22" s="11"/>
      <c r="O22" s="9">
        <f>SUM(C22:N22)</f>
        <v>23288</v>
      </c>
      <c r="P22" s="9">
        <v>4740.04</v>
      </c>
    </row>
    <row r="23" spans="1:22" ht="15.75" x14ac:dyDescent="0.25">
      <c r="A23" s="25" t="s">
        <v>40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15"/>
    </row>
    <row r="24" spans="1:22" ht="15.75" x14ac:dyDescent="0.25">
      <c r="A24" s="9" t="s">
        <v>41</v>
      </c>
      <c r="B24" s="9" t="s">
        <v>31</v>
      </c>
      <c r="C24" s="11">
        <v>16434.78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>
        <v>7796.6</v>
      </c>
      <c r="O24" s="9">
        <f>SUM(C24:N24)</f>
        <v>24231.379999999997</v>
      </c>
      <c r="P24" s="9">
        <v>5158.93</v>
      </c>
    </row>
    <row r="25" spans="1:22" ht="15.75" x14ac:dyDescent="0.25">
      <c r="A25" s="22" t="s">
        <v>42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4"/>
      <c r="P25" s="15"/>
    </row>
    <row r="26" spans="1:22" ht="15.75" x14ac:dyDescent="0.25">
      <c r="A26" s="9" t="s">
        <v>43</v>
      </c>
      <c r="B26" s="9" t="s">
        <v>31</v>
      </c>
      <c r="C26" s="11">
        <v>6521.74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>
        <v>3934.43</v>
      </c>
      <c r="O26" s="9">
        <f>SUM(C26:N26)</f>
        <v>10456.17</v>
      </c>
      <c r="P26" s="9">
        <v>2038.95</v>
      </c>
    </row>
    <row r="28" spans="1:22" ht="81" x14ac:dyDescent="0.25">
      <c r="A28" s="31" t="s">
        <v>1</v>
      </c>
      <c r="B28" s="32" t="s">
        <v>44</v>
      </c>
      <c r="C28" s="32" t="s">
        <v>45</v>
      </c>
      <c r="D28" s="33" t="s">
        <v>46</v>
      </c>
      <c r="E28" s="33" t="s">
        <v>47</v>
      </c>
      <c r="F28" s="33" t="s">
        <v>13</v>
      </c>
      <c r="G28" s="33" t="s">
        <v>48</v>
      </c>
      <c r="H28" s="33" t="s">
        <v>49</v>
      </c>
      <c r="I28" s="33" t="s">
        <v>50</v>
      </c>
      <c r="J28" s="33" t="s">
        <v>51</v>
      </c>
      <c r="K28" s="33" t="s">
        <v>52</v>
      </c>
      <c r="L28" s="33" t="s">
        <v>53</v>
      </c>
      <c r="M28" s="33" t="s">
        <v>14</v>
      </c>
      <c r="N28" s="33" t="s">
        <v>54</v>
      </c>
      <c r="O28" s="33" t="s">
        <v>55</v>
      </c>
      <c r="P28" s="33" t="s">
        <v>56</v>
      </c>
      <c r="Q28" s="33" t="s">
        <v>57</v>
      </c>
      <c r="R28" s="33" t="s">
        <v>58</v>
      </c>
      <c r="S28" s="33" t="s">
        <v>59</v>
      </c>
      <c r="T28" s="33" t="s">
        <v>60</v>
      </c>
      <c r="U28" s="33" t="s">
        <v>61</v>
      </c>
      <c r="V28" s="31" t="s">
        <v>62</v>
      </c>
    </row>
    <row r="29" spans="1:22" ht="23.25" x14ac:dyDescent="0.35">
      <c r="A29" s="34" t="s">
        <v>63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</row>
    <row r="30" spans="1:22" ht="18" x14ac:dyDescent="0.25">
      <c r="A30" s="37" t="s">
        <v>18</v>
      </c>
      <c r="B30" s="38" t="s">
        <v>31</v>
      </c>
      <c r="C30" s="39">
        <v>7732</v>
      </c>
      <c r="D30" s="39">
        <v>773.2</v>
      </c>
      <c r="E30" s="39"/>
      <c r="F30" s="39"/>
      <c r="G30" s="39"/>
      <c r="H30" s="39">
        <v>2551.56</v>
      </c>
      <c r="I30" s="39">
        <v>1701.04</v>
      </c>
      <c r="J30" s="9">
        <f>SUM(C30:I30)</f>
        <v>12757.8</v>
      </c>
      <c r="K30" s="40">
        <v>9.5</v>
      </c>
      <c r="L30" s="39">
        <v>4896.93</v>
      </c>
      <c r="M30" s="39">
        <v>13325.43</v>
      </c>
      <c r="N30" s="39"/>
      <c r="O30" s="39"/>
      <c r="P30" s="39">
        <v>2754.55</v>
      </c>
      <c r="Q30" s="39"/>
      <c r="R30" s="39"/>
      <c r="S30" s="39">
        <v>-1684</v>
      </c>
      <c r="T30" s="39">
        <v>1713.93</v>
      </c>
      <c r="U30" s="41">
        <f>J30+L30+M30+P30+S30+T30</f>
        <v>33764.639999999999</v>
      </c>
      <c r="V30" s="42">
        <v>6584.1</v>
      </c>
    </row>
    <row r="31" spans="1:22" ht="23.25" x14ac:dyDescent="0.35">
      <c r="A31" s="34" t="s">
        <v>64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</row>
    <row r="32" spans="1:22" ht="18" x14ac:dyDescent="0.25">
      <c r="A32" s="37" t="s">
        <v>20</v>
      </c>
      <c r="B32" s="38" t="s">
        <v>31</v>
      </c>
      <c r="C32" s="39">
        <v>7732</v>
      </c>
      <c r="D32" s="39">
        <v>773.2</v>
      </c>
      <c r="E32" s="39"/>
      <c r="F32" s="39"/>
      <c r="G32" s="39"/>
      <c r="H32" s="39">
        <v>1701.04</v>
      </c>
      <c r="I32" s="39">
        <v>1701.04</v>
      </c>
      <c r="J32" s="9">
        <f>SUM(C32:I32)</f>
        <v>11907.280000000002</v>
      </c>
      <c r="K32" s="39">
        <v>11.84</v>
      </c>
      <c r="L32" s="39">
        <v>5247.95</v>
      </c>
      <c r="M32" s="39"/>
      <c r="N32" s="39"/>
      <c r="O32" s="39"/>
      <c r="P32" s="39"/>
      <c r="Q32" s="39"/>
      <c r="R32" s="39"/>
      <c r="S32" s="39"/>
      <c r="T32" s="39">
        <v>1311.99</v>
      </c>
      <c r="U32" s="41">
        <f>J32+L32+T32</f>
        <v>18467.220000000005</v>
      </c>
      <c r="V32" s="42">
        <v>3601.11</v>
      </c>
    </row>
    <row r="33" spans="1:22" ht="23.25" x14ac:dyDescent="0.35">
      <c r="A33" s="34" t="s">
        <v>65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</row>
    <row r="34" spans="1:22" ht="18" x14ac:dyDescent="0.25">
      <c r="A34" s="37" t="s">
        <v>23</v>
      </c>
      <c r="B34" s="38" t="s">
        <v>31</v>
      </c>
      <c r="C34" s="39">
        <v>7732</v>
      </c>
      <c r="D34" s="39">
        <v>773.2</v>
      </c>
      <c r="E34" s="39">
        <v>1701.04</v>
      </c>
      <c r="F34" s="39"/>
      <c r="G34" s="39"/>
      <c r="H34" s="39">
        <v>2551.58</v>
      </c>
      <c r="I34" s="39">
        <v>1701.04</v>
      </c>
      <c r="J34" s="9">
        <f>SUM(C34:I34)</f>
        <v>14458.86</v>
      </c>
      <c r="K34" s="40">
        <v>12</v>
      </c>
      <c r="L34" s="39">
        <v>8350.56</v>
      </c>
      <c r="M34" s="39"/>
      <c r="N34" s="39"/>
      <c r="O34" s="39"/>
      <c r="P34" s="39"/>
      <c r="Q34" s="39"/>
      <c r="R34" s="39"/>
      <c r="S34" s="39"/>
      <c r="T34" s="39"/>
      <c r="U34" s="41">
        <f>J34+L34</f>
        <v>22809.42</v>
      </c>
      <c r="V34" s="42">
        <v>4447.83</v>
      </c>
    </row>
    <row r="35" spans="1:22" ht="23.25" x14ac:dyDescent="0.35">
      <c r="A35" s="43" t="s">
        <v>66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5"/>
    </row>
    <row r="36" spans="1:22" ht="18" x14ac:dyDescent="0.25">
      <c r="A36" s="37" t="s">
        <v>26</v>
      </c>
      <c r="B36" s="38" t="s">
        <v>31</v>
      </c>
      <c r="C36" s="39">
        <v>7732</v>
      </c>
      <c r="D36" s="39">
        <v>773.2</v>
      </c>
      <c r="E36" s="39"/>
      <c r="F36" s="39"/>
      <c r="G36" s="39"/>
      <c r="H36" s="39">
        <v>2551.56</v>
      </c>
      <c r="I36" s="39">
        <v>1701.04</v>
      </c>
      <c r="J36" s="9">
        <f>SUM(C36:I36)</f>
        <v>12757.8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1">
        <f>SUM(J36:T36)</f>
        <v>12757.8</v>
      </c>
      <c r="V36" s="42">
        <v>2487.77</v>
      </c>
    </row>
    <row r="37" spans="1:22" ht="23.25" x14ac:dyDescent="0.35">
      <c r="A37" s="34" t="s">
        <v>67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</row>
    <row r="38" spans="1:22" ht="18" x14ac:dyDescent="0.25">
      <c r="A38" s="37" t="s">
        <v>28</v>
      </c>
      <c r="B38" s="38" t="s">
        <v>31</v>
      </c>
      <c r="C38" s="39">
        <v>7732</v>
      </c>
      <c r="D38" s="39">
        <v>773.2</v>
      </c>
      <c r="E38" s="39"/>
      <c r="F38" s="39"/>
      <c r="G38" s="39"/>
      <c r="H38" s="39">
        <v>2551.56</v>
      </c>
      <c r="I38" s="39">
        <v>1701.04</v>
      </c>
      <c r="J38" s="9">
        <f>SUM(C38:I38)</f>
        <v>12757.8</v>
      </c>
      <c r="K38" s="40">
        <v>12.5</v>
      </c>
      <c r="L38" s="39">
        <v>5906.39</v>
      </c>
      <c r="M38" s="39"/>
      <c r="N38" s="39"/>
      <c r="O38" s="39"/>
      <c r="P38" s="39"/>
      <c r="Q38" s="39">
        <v>448.88</v>
      </c>
      <c r="R38" s="39"/>
      <c r="S38" s="39"/>
      <c r="T38" s="39">
        <v>2067.2399999999998</v>
      </c>
      <c r="U38" s="41">
        <f>J38+L38+Q38+T38</f>
        <v>21180.309999999998</v>
      </c>
      <c r="V38" s="9">
        <v>4130.16</v>
      </c>
    </row>
    <row r="39" spans="1:22" ht="23.25" x14ac:dyDescent="0.35">
      <c r="A39" s="34" t="s">
        <v>68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</row>
    <row r="40" spans="1:22" ht="18" x14ac:dyDescent="0.25">
      <c r="A40" s="37" t="s">
        <v>30</v>
      </c>
      <c r="B40" s="38" t="s">
        <v>31</v>
      </c>
      <c r="C40" s="39">
        <v>7253</v>
      </c>
      <c r="D40" s="39">
        <v>725</v>
      </c>
      <c r="E40" s="39"/>
      <c r="F40" s="39"/>
      <c r="G40" s="39"/>
      <c r="H40" s="39">
        <v>1595.66</v>
      </c>
      <c r="I40" s="39">
        <v>1595.66</v>
      </c>
      <c r="J40" s="9">
        <f>SUM(C40:I40)</f>
        <v>11169.32</v>
      </c>
      <c r="K40" s="39"/>
      <c r="L40" s="39"/>
      <c r="M40" s="39"/>
      <c r="N40" s="39"/>
      <c r="O40" s="39">
        <v>3989.15</v>
      </c>
      <c r="P40" s="39"/>
      <c r="Q40" s="39"/>
      <c r="R40" s="39"/>
      <c r="S40" s="39"/>
      <c r="T40" s="39"/>
      <c r="U40" s="41">
        <f>SUM(J40:T40)</f>
        <v>15158.47</v>
      </c>
      <c r="V40" s="9">
        <v>2955.9</v>
      </c>
    </row>
    <row r="41" spans="1:22" ht="23.25" x14ac:dyDescent="0.35">
      <c r="A41" s="34" t="s">
        <v>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6"/>
    </row>
    <row r="42" spans="1:22" ht="18" x14ac:dyDescent="0.25">
      <c r="A42" s="37" t="s">
        <v>33</v>
      </c>
      <c r="B42" s="38" t="s">
        <v>31</v>
      </c>
      <c r="C42" s="39"/>
      <c r="D42" s="39"/>
      <c r="E42" s="39"/>
      <c r="F42" s="39"/>
      <c r="G42" s="39"/>
      <c r="H42" s="39"/>
      <c r="I42" s="39"/>
      <c r="J42" s="9">
        <f>SUM(C42:I42)</f>
        <v>0</v>
      </c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41">
        <f>SUM(J42:T42)</f>
        <v>0</v>
      </c>
      <c r="V42" s="9"/>
    </row>
    <row r="43" spans="1:22" ht="23.25" x14ac:dyDescent="0.35">
      <c r="A43" s="34" t="s">
        <v>70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</row>
    <row r="44" spans="1:22" ht="18" x14ac:dyDescent="0.25">
      <c r="A44" s="37" t="s">
        <v>35</v>
      </c>
      <c r="B44" s="38" t="s">
        <v>31</v>
      </c>
      <c r="C44" s="39">
        <v>7732</v>
      </c>
      <c r="D44" s="39">
        <v>773.2</v>
      </c>
      <c r="E44" s="39"/>
      <c r="F44" s="39"/>
      <c r="G44" s="39"/>
      <c r="H44" s="39">
        <v>2551.56</v>
      </c>
      <c r="I44" s="39">
        <v>425.26</v>
      </c>
      <c r="J44" s="9">
        <f>SUM(C44:I44)</f>
        <v>11482.02</v>
      </c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41">
        <f>SUM(J44:T44)</f>
        <v>11482.02</v>
      </c>
      <c r="V44" s="9">
        <v>2238.9899999999998</v>
      </c>
    </row>
    <row r="45" spans="1:22" ht="23.25" x14ac:dyDescent="0.35">
      <c r="A45" s="34" t="s">
        <v>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</row>
    <row r="46" spans="1:22" ht="18" x14ac:dyDescent="0.25">
      <c r="A46" s="37" t="s">
        <v>37</v>
      </c>
      <c r="B46" s="38" t="s">
        <v>31</v>
      </c>
      <c r="C46" s="39">
        <v>7732</v>
      </c>
      <c r="D46" s="39">
        <v>773.2</v>
      </c>
      <c r="E46" s="39"/>
      <c r="F46" s="39"/>
      <c r="G46" s="39"/>
      <c r="H46" s="39">
        <v>2551.56</v>
      </c>
      <c r="I46" s="39">
        <v>425.26</v>
      </c>
      <c r="J46" s="9">
        <f>SUM(C46:I46)</f>
        <v>11482.02</v>
      </c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41">
        <f>SUM(J46:T46)</f>
        <v>11482.02</v>
      </c>
      <c r="V46" s="9">
        <v>2238.9899999999998</v>
      </c>
    </row>
    <row r="47" spans="1:22" ht="23.25" x14ac:dyDescent="0.35">
      <c r="A47" s="34" t="s">
        <v>72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</row>
    <row r="48" spans="1:22" ht="18" x14ac:dyDescent="0.25">
      <c r="A48" s="39" t="s">
        <v>39</v>
      </c>
      <c r="B48" s="9" t="s">
        <v>31</v>
      </c>
      <c r="C48" s="39">
        <v>7732</v>
      </c>
      <c r="D48" s="39">
        <v>773.2</v>
      </c>
      <c r="E48" s="39"/>
      <c r="F48" s="39"/>
      <c r="G48" s="39"/>
      <c r="H48" s="39">
        <v>2551.56</v>
      </c>
      <c r="I48" s="39">
        <v>425.26</v>
      </c>
      <c r="J48" s="9">
        <f>SUM(C48:I48)</f>
        <v>11482.02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1">
        <f>SUM(J48:T48)</f>
        <v>11482.02</v>
      </c>
      <c r="V48" s="9">
        <v>2238.9899999999998</v>
      </c>
    </row>
    <row r="49" spans="1:22" ht="23.25" x14ac:dyDescent="0.35">
      <c r="A49" s="46" t="s">
        <v>73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8"/>
    </row>
    <row r="50" spans="1:22" ht="18" x14ac:dyDescent="0.25">
      <c r="A50" s="39" t="s">
        <v>41</v>
      </c>
      <c r="B50" s="9" t="s">
        <v>31</v>
      </c>
      <c r="C50" s="39">
        <v>0</v>
      </c>
      <c r="D50" s="39"/>
      <c r="E50" s="39"/>
      <c r="F50" s="39"/>
      <c r="G50" s="39"/>
      <c r="H50" s="39"/>
      <c r="I50" s="39"/>
      <c r="J50" s="9">
        <f>SUM(C50:I50)</f>
        <v>0</v>
      </c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1">
        <f>SUM(J50:T50)</f>
        <v>0</v>
      </c>
      <c r="V50" s="9"/>
    </row>
  </sheetData>
  <mergeCells count="22">
    <mergeCell ref="A43:V43"/>
    <mergeCell ref="A45:V45"/>
    <mergeCell ref="A47:V47"/>
    <mergeCell ref="A49:V49"/>
    <mergeCell ref="A31:V31"/>
    <mergeCell ref="A33:V33"/>
    <mergeCell ref="A35:V35"/>
    <mergeCell ref="A37:V37"/>
    <mergeCell ref="A39:V39"/>
    <mergeCell ref="A41:V41"/>
    <mergeCell ref="A17:O17"/>
    <mergeCell ref="A19:O19"/>
    <mergeCell ref="A21:O21"/>
    <mergeCell ref="A23:O23"/>
    <mergeCell ref="A25:O25"/>
    <mergeCell ref="A29:V29"/>
    <mergeCell ref="A4:O4"/>
    <mergeCell ref="A7:O7"/>
    <mergeCell ref="A9:O9"/>
    <mergeCell ref="A11:O11"/>
    <mergeCell ref="A13:O13"/>
    <mergeCell ref="A15:P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2024-12-13T12:33:31Z</dcterms:modified>
</cp:coreProperties>
</file>