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49" i="1" l="1"/>
  <c r="U49" i="1" s="1"/>
  <c r="J47" i="1"/>
  <c r="U47" i="1" s="1"/>
  <c r="J45" i="1"/>
  <c r="U45" i="1" s="1"/>
  <c r="J43" i="1"/>
  <c r="U43" i="1" s="1"/>
  <c r="J41" i="1"/>
  <c r="U41" i="1" s="1"/>
  <c r="J39" i="1"/>
  <c r="U39" i="1" s="1"/>
  <c r="J37" i="1"/>
  <c r="U37" i="1" s="1"/>
  <c r="J35" i="1"/>
  <c r="U35" i="1" s="1"/>
  <c r="J33" i="1"/>
  <c r="U33" i="1" s="1"/>
  <c r="J31" i="1"/>
  <c r="U31" i="1" s="1"/>
  <c r="J29" i="1"/>
  <c r="U29" i="1" s="1"/>
  <c r="O25" i="1"/>
  <c r="O23" i="1"/>
  <c r="O21" i="1"/>
  <c r="O19" i="1"/>
  <c r="O17" i="1"/>
  <c r="O15" i="1"/>
  <c r="O13" i="1"/>
  <c r="O11" i="1"/>
  <c r="O9" i="1"/>
  <c r="O7" i="1"/>
  <c r="O5" i="1"/>
  <c r="O4" i="1"/>
</calcChain>
</file>

<file path=xl/sharedStrings.xml><?xml version="1.0" encoding="utf-8"?>
<sst xmlns="http://schemas.openxmlformats.org/spreadsheetml/2006/main" count="107" uniqueCount="74">
  <si>
    <t>Червень 2024року</t>
  </si>
  <si>
    <t>№</t>
  </si>
  <si>
    <t xml:space="preserve">Посада </t>
  </si>
  <si>
    <t>Посадовий оклад</t>
  </si>
  <si>
    <t>Доплата за ранг</t>
  </si>
  <si>
    <t>Надбавка за вислугу років</t>
  </si>
  <si>
    <t>Надбавка за виконання особливо важливої роботи(50%)</t>
  </si>
  <si>
    <t>Щомісячна премія /премія до урочистих (святкових подій)</t>
  </si>
  <si>
    <t>Інтенсивність</t>
  </si>
  <si>
    <t>Матеріальна допомога на оздоровлення</t>
  </si>
  <si>
    <t>Матеріальна допомога на вирішення соц.-побутових питань</t>
  </si>
  <si>
    <t>Лікарняні</t>
  </si>
  <si>
    <t>Зар.плата за дні відрядження</t>
  </si>
  <si>
    <t>Індексація</t>
  </si>
  <si>
    <t>Відпускні</t>
  </si>
  <si>
    <t>Всього нараховано</t>
  </si>
  <si>
    <t>Всього утримано</t>
  </si>
  <si>
    <t xml:space="preserve">                                                                                                              Брацлавська селищна рада</t>
  </si>
  <si>
    <t>1.</t>
  </si>
  <si>
    <t>Брацлавський селищний голова</t>
  </si>
  <si>
    <t>2.</t>
  </si>
  <si>
    <t>Заступник селищного голови з питань діяльності виконавчих органів Брацлавської селищної ради</t>
  </si>
  <si>
    <t xml:space="preserve">                                                                                                                                             Фінансовий відділ Брацлавської селищної ради</t>
  </si>
  <si>
    <t>3.</t>
  </si>
  <si>
    <t>Начальник</t>
  </si>
  <si>
    <t xml:space="preserve">                                                                                                                                             Відділ освіти Брацлавської селищної ради</t>
  </si>
  <si>
    <t>4.</t>
  </si>
  <si>
    <t xml:space="preserve">                                                                                                                              Відділ "Служба у справах дітей" Брацлавської селищної ради</t>
  </si>
  <si>
    <t>5.</t>
  </si>
  <si>
    <t xml:space="preserve">                                                                                                              Комунальний заклад"Брацлавська публічна бібліотека Брацлавської селищної ради"</t>
  </si>
  <si>
    <t>6.</t>
  </si>
  <si>
    <t>Директор</t>
  </si>
  <si>
    <t>Брацлавська територіальна місцева пожежна команда</t>
  </si>
  <si>
    <t>7.</t>
  </si>
  <si>
    <t xml:space="preserve">                                                                                                          Комунальний заклад"Центр культури та дозвілля Брацлавської селищної ради"</t>
  </si>
  <si>
    <t>8.</t>
  </si>
  <si>
    <t xml:space="preserve">                                                                                                                              Комунальна установа"Центр надання соціальних послуг"</t>
  </si>
  <si>
    <t>9.</t>
  </si>
  <si>
    <t xml:space="preserve">                                                                                                                                              Брацлавський комбінат комунальних підприємств</t>
  </si>
  <si>
    <t>10.</t>
  </si>
  <si>
    <t xml:space="preserve">                                               Комунальне неприбуткове підприємство"Центр первинної медико-санітарної допомоги"Брацлавської селищної ради</t>
  </si>
  <si>
    <t>11.</t>
  </si>
  <si>
    <t xml:space="preserve">Комунальне неприбуткове підприємство "Медичний центр" </t>
  </si>
  <si>
    <t>12.</t>
  </si>
  <si>
    <t>Посада</t>
  </si>
  <si>
    <t>Оклад</t>
  </si>
  <si>
    <t>10%до окладу</t>
  </si>
  <si>
    <t>Інклюзія</t>
  </si>
  <si>
    <t>Премія</t>
  </si>
  <si>
    <t>Вислуга років</t>
  </si>
  <si>
    <t>Престижність</t>
  </si>
  <si>
    <t>Разом за директора</t>
  </si>
  <si>
    <t>Години</t>
  </si>
  <si>
    <t>За викладацьку роботу/ години</t>
  </si>
  <si>
    <t>Оздоровчі</t>
  </si>
  <si>
    <t>За складність і напруженість</t>
  </si>
  <si>
    <t>Заміна</t>
  </si>
  <si>
    <t>Перевірка зошитів</t>
  </si>
  <si>
    <t>За вихователя/педагога</t>
  </si>
  <si>
    <t>Пропуск</t>
  </si>
  <si>
    <t>Вислуга за престижність за викладацьку роботу</t>
  </si>
  <si>
    <t>Разом нараховано</t>
  </si>
  <si>
    <t>Утримано</t>
  </si>
  <si>
    <t>Вовчок гімназія</t>
  </si>
  <si>
    <t>Новоселівка гімназія</t>
  </si>
  <si>
    <t>Бугаків гімназія</t>
  </si>
  <si>
    <t>Вишківці гімназія</t>
  </si>
  <si>
    <t>Зяньківці гімназія</t>
  </si>
  <si>
    <t>Мистецька школа</t>
  </si>
  <si>
    <t>Брацлав ліцей №1</t>
  </si>
  <si>
    <t>Вовчок ЗДО"Дзвіночок"</t>
  </si>
  <si>
    <t>Бугаків ЗДО" Віночок"</t>
  </si>
  <si>
    <t>Вишківці ЗДО"Сонечко"</t>
  </si>
  <si>
    <t>Брацлав ЗДО"Ромашка"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</si>
</sst>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8"/>
      <name val="Arial Cyr"/>
      <charset val="204"/>
    </font>
    <font>
      <sz val="18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2" borderId="2" xfId="0" applyFont="1" applyFill="1" applyBorder="1" applyAlignment="1">
      <alignment horizontal="left" vertical="center" indent="6"/>
    </xf>
    <xf numFmtId="0" fontId="4" fillId="2" borderId="3" xfId="0" applyFont="1" applyFill="1" applyBorder="1" applyAlignment="1">
      <alignment horizontal="left" vertical="center" indent="6"/>
    </xf>
    <xf numFmtId="0" fontId="4" fillId="2" borderId="4" xfId="0" applyFont="1" applyFill="1" applyBorder="1" applyAlignment="1">
      <alignment horizontal="left" vertical="center" indent="6"/>
    </xf>
    <xf numFmtId="0" fontId="0" fillId="2" borderId="1" xfId="0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3" fillId="2" borderId="2" xfId="0" applyNumberFormat="1" applyFont="1" applyFill="1" applyBorder="1" applyAlignment="1">
      <alignment horizontal="left" indent="5"/>
    </xf>
    <xf numFmtId="4" fontId="3" fillId="2" borderId="3" xfId="0" applyNumberFormat="1" applyFont="1" applyFill="1" applyBorder="1" applyAlignment="1">
      <alignment horizontal="left" indent="5"/>
    </xf>
    <xf numFmtId="4" fontId="3" fillId="2" borderId="4" xfId="0" applyNumberFormat="1" applyFont="1" applyFill="1" applyBorder="1" applyAlignment="1">
      <alignment horizontal="left" indent="5"/>
    </xf>
    <xf numFmtId="4" fontId="5" fillId="2" borderId="1" xfId="0" applyNumberFormat="1" applyFont="1" applyFill="1" applyBorder="1"/>
    <xf numFmtId="4" fontId="5" fillId="0" borderId="1" xfId="0" applyNumberFormat="1" applyFont="1" applyBorder="1" applyAlignment="1">
      <alignment horizontal="right" indent="1"/>
    </xf>
    <xf numFmtId="4" fontId="3" fillId="2" borderId="5" xfId="0" applyNumberFormat="1" applyFont="1" applyFill="1" applyBorder="1" applyAlignment="1">
      <alignment horizontal="left" indent="4"/>
    </xf>
    <xf numFmtId="4" fontId="3" fillId="2" borderId="6" xfId="0" applyNumberFormat="1" applyFont="1" applyFill="1" applyBorder="1" applyAlignment="1">
      <alignment horizontal="left" indent="4"/>
    </xf>
    <xf numFmtId="4" fontId="3" fillId="2" borderId="7" xfId="0" applyNumberFormat="1" applyFont="1" applyFill="1" applyBorder="1" applyAlignment="1">
      <alignment horizontal="left" indent="4"/>
    </xf>
    <xf numFmtId="4" fontId="3" fillId="0" borderId="4" xfId="0" applyNumberFormat="1" applyFont="1" applyBorder="1"/>
    <xf numFmtId="4" fontId="5" fillId="0" borderId="1" xfId="0" applyNumberFormat="1" applyFont="1" applyBorder="1" applyAlignment="1">
      <alignment wrapText="1"/>
    </xf>
    <xf numFmtId="4" fontId="3" fillId="2" borderId="2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left" indent="4"/>
    </xf>
    <xf numFmtId="4" fontId="3" fillId="2" borderId="3" xfId="0" applyNumberFormat="1" applyFont="1" applyFill="1" applyBorder="1" applyAlignment="1">
      <alignment horizontal="left" indent="4"/>
    </xf>
    <xf numFmtId="4" fontId="3" fillId="2" borderId="4" xfId="0" applyNumberFormat="1" applyFont="1" applyFill="1" applyBorder="1" applyAlignment="1">
      <alignment horizontal="left" indent="4"/>
    </xf>
    <xf numFmtId="4" fontId="3" fillId="2" borderId="2" xfId="0" applyNumberFormat="1" applyFont="1" applyFill="1" applyBorder="1" applyAlignment="1"/>
    <xf numFmtId="4" fontId="3" fillId="2" borderId="3" xfId="0" applyNumberFormat="1" applyFont="1" applyFill="1" applyBorder="1" applyAlignment="1"/>
    <xf numFmtId="4" fontId="3" fillId="2" borderId="4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left" indent="9"/>
    </xf>
    <xf numFmtId="0" fontId="1" fillId="2" borderId="3" xfId="0" applyFont="1" applyFill="1" applyBorder="1" applyAlignment="1">
      <alignment horizontal="left" indent="9"/>
    </xf>
    <xf numFmtId="0" fontId="1" fillId="2" borderId="4" xfId="0" applyFont="1" applyFill="1" applyBorder="1" applyAlignment="1">
      <alignment horizontal="left" indent="9"/>
    </xf>
    <xf numFmtId="0" fontId="0" fillId="0" borderId="1" xfId="0" applyBorder="1"/>
    <xf numFmtId="0" fontId="3" fillId="0" borderId="1" xfId="0" applyFont="1" applyBorder="1"/>
    <xf numFmtId="4" fontId="0" fillId="0" borderId="1" xfId="0" applyNumberFormat="1" applyBorder="1"/>
    <xf numFmtId="0" fontId="0" fillId="0" borderId="1" xfId="0" applyNumberFormat="1" applyBorder="1"/>
    <xf numFmtId="4" fontId="7" fillId="0" borderId="1" xfId="0" applyNumberFormat="1" applyFont="1" applyBorder="1"/>
    <xf numFmtId="4" fontId="8" fillId="0" borderId="1" xfId="0" applyNumberFormat="1" applyFont="1" applyBorder="1"/>
    <xf numFmtId="4" fontId="1" fillId="2" borderId="2" xfId="0" applyNumberFormat="1" applyFont="1" applyFill="1" applyBorder="1" applyAlignment="1">
      <alignment horizontal="left" indent="9"/>
    </xf>
    <xf numFmtId="4" fontId="1" fillId="2" borderId="3" xfId="0" applyNumberFormat="1" applyFont="1" applyFill="1" applyBorder="1" applyAlignment="1">
      <alignment horizontal="left" indent="9"/>
    </xf>
    <xf numFmtId="4" fontId="1" fillId="2" borderId="4" xfId="0" applyNumberFormat="1" applyFont="1" applyFill="1" applyBorder="1" applyAlignment="1">
      <alignment horizontal="left" indent="9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workbookViewId="0">
      <selection sqref="A1:V49"/>
    </sheetView>
  </sheetViews>
  <sheetFormatPr defaultRowHeight="15" x14ac:dyDescent="0.25"/>
  <cols>
    <col min="1" max="1" width="5.28515625" customWidth="1"/>
    <col min="2" max="2" width="33.28515625" customWidth="1"/>
    <col min="3" max="3" width="13.85546875" customWidth="1"/>
    <col min="4" max="4" width="12.85546875" customWidth="1"/>
    <col min="5" max="5" width="14.28515625" customWidth="1"/>
    <col min="6" max="6" width="16.7109375" customWidth="1"/>
    <col min="7" max="7" width="15.140625" customWidth="1"/>
    <col min="8" max="8" width="14.140625" customWidth="1"/>
    <col min="9" max="9" width="17.85546875" customWidth="1"/>
    <col min="10" max="10" width="17.5703125" customWidth="1"/>
    <col min="11" max="11" width="12.28515625" customWidth="1"/>
    <col min="12" max="12" width="20.7109375" customWidth="1"/>
    <col min="13" max="13" width="12.42578125" customWidth="1"/>
    <col min="14" max="14" width="13.42578125" customWidth="1"/>
    <col min="15" max="15" width="19" customWidth="1"/>
    <col min="16" max="16" width="12.42578125" customWidth="1"/>
    <col min="17" max="18" width="17.140625" customWidth="1"/>
    <col min="19" max="19" width="13.5703125" customWidth="1"/>
    <col min="20" max="20" width="24.85546875" customWidth="1"/>
    <col min="21" max="21" width="16" customWidth="1"/>
    <col min="22" max="22" width="15.7109375" customWidth="1"/>
  </cols>
  <sheetData>
    <row r="1" spans="1:16" ht="23.25" x14ac:dyDescent="0.35">
      <c r="C1" s="1" t="s">
        <v>0</v>
      </c>
      <c r="D1" s="1"/>
      <c r="E1" s="1"/>
      <c r="F1" s="2"/>
      <c r="G1" s="2"/>
    </row>
    <row r="2" spans="1:16" ht="94.5" x14ac:dyDescent="0.2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4" t="s">
        <v>12</v>
      </c>
      <c r="M2" s="3" t="s">
        <v>13</v>
      </c>
      <c r="N2" s="3" t="s">
        <v>14</v>
      </c>
      <c r="O2" s="4" t="s">
        <v>15</v>
      </c>
      <c r="P2" s="4" t="s">
        <v>16</v>
      </c>
    </row>
    <row r="3" spans="1:16" ht="20.25" x14ac:dyDescent="0.25">
      <c r="A3" s="6" t="s">
        <v>17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9"/>
    </row>
    <row r="4" spans="1:16" ht="31.5" x14ac:dyDescent="0.25">
      <c r="A4" s="10" t="s">
        <v>18</v>
      </c>
      <c r="B4" s="11" t="s">
        <v>19</v>
      </c>
      <c r="C4" s="12">
        <v>18767</v>
      </c>
      <c r="D4" s="12">
        <v>600</v>
      </c>
      <c r="E4" s="12">
        <v>5810.1</v>
      </c>
      <c r="F4" s="12">
        <v>12588.55</v>
      </c>
      <c r="G4" s="12"/>
      <c r="H4" s="12"/>
      <c r="I4" s="12"/>
      <c r="J4" s="12"/>
      <c r="K4" s="12"/>
      <c r="L4" s="12"/>
      <c r="M4" s="12"/>
      <c r="N4" s="12"/>
      <c r="O4" s="10">
        <f>SUM(C4:N4)</f>
        <v>37765.649999999994</v>
      </c>
      <c r="P4" s="10">
        <v>7364.3</v>
      </c>
    </row>
    <row r="5" spans="1:16" ht="78.75" x14ac:dyDescent="0.25">
      <c r="A5" s="10" t="s">
        <v>20</v>
      </c>
      <c r="B5" s="11" t="s">
        <v>21</v>
      </c>
      <c r="C5" s="12">
        <v>17203</v>
      </c>
      <c r="D5" s="12">
        <v>500</v>
      </c>
      <c r="E5" s="12">
        <v>3540.6</v>
      </c>
      <c r="F5" s="12">
        <v>10621.8</v>
      </c>
      <c r="G5" s="12"/>
      <c r="H5" s="12"/>
      <c r="I5" s="12"/>
      <c r="J5" s="12"/>
      <c r="K5" s="12"/>
      <c r="L5" s="12"/>
      <c r="M5" s="12"/>
      <c r="N5" s="12"/>
      <c r="O5" s="10">
        <f>SUM(C5:N5)</f>
        <v>31865.399999999998</v>
      </c>
      <c r="P5" s="10">
        <v>6213.75</v>
      </c>
    </row>
    <row r="6" spans="1:16" ht="15.75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16"/>
    </row>
    <row r="7" spans="1:16" ht="15.75" x14ac:dyDescent="0.25">
      <c r="A7" s="10" t="s">
        <v>23</v>
      </c>
      <c r="B7" s="10" t="s">
        <v>24</v>
      </c>
      <c r="C7" s="12">
        <v>11416</v>
      </c>
      <c r="D7" s="12">
        <v>300</v>
      </c>
      <c r="E7" s="12"/>
      <c r="F7" s="12">
        <v>5858</v>
      </c>
      <c r="G7" s="12">
        <v>4280</v>
      </c>
      <c r="H7" s="12"/>
      <c r="I7" s="12"/>
      <c r="J7" s="12"/>
      <c r="K7" s="12"/>
      <c r="L7" s="12"/>
      <c r="M7" s="12"/>
      <c r="N7" s="12"/>
      <c r="O7" s="10">
        <f>SUM(C7:N7)</f>
        <v>21854</v>
      </c>
      <c r="P7" s="10">
        <v>4261.53</v>
      </c>
    </row>
    <row r="8" spans="1:16" ht="15.75" x14ac:dyDescent="0.25">
      <c r="A8" s="13" t="s">
        <v>25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6"/>
    </row>
    <row r="9" spans="1:16" ht="15.75" x14ac:dyDescent="0.25">
      <c r="A9" s="10" t="s">
        <v>26</v>
      </c>
      <c r="B9" s="10" t="s">
        <v>24</v>
      </c>
      <c r="C9" s="17">
        <v>5935.05</v>
      </c>
      <c r="D9" s="12">
        <v>192.5</v>
      </c>
      <c r="E9" s="12">
        <v>919.13</v>
      </c>
      <c r="F9" s="12">
        <v>3523.24</v>
      </c>
      <c r="G9" s="12"/>
      <c r="H9" s="12"/>
      <c r="I9" s="12">
        <v>13442.91</v>
      </c>
      <c r="J9" s="12"/>
      <c r="K9" s="12"/>
      <c r="L9" s="12"/>
      <c r="M9" s="12"/>
      <c r="N9" s="12">
        <v>13224.6</v>
      </c>
      <c r="O9" s="10">
        <f>SUM(C9:N9)</f>
        <v>37237.43</v>
      </c>
      <c r="P9" s="10">
        <v>7261.32</v>
      </c>
    </row>
    <row r="10" spans="1:16" ht="15.75" x14ac:dyDescent="0.25">
      <c r="A10" s="13" t="s">
        <v>27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6"/>
    </row>
    <row r="11" spans="1:16" ht="15.75" x14ac:dyDescent="0.25">
      <c r="A11" s="10" t="s">
        <v>28</v>
      </c>
      <c r="B11" s="10" t="s">
        <v>24</v>
      </c>
      <c r="C11" s="12">
        <v>10791</v>
      </c>
      <c r="D11" s="12">
        <v>500</v>
      </c>
      <c r="E11" s="12">
        <v>1129</v>
      </c>
      <c r="F11" s="12">
        <v>6210</v>
      </c>
      <c r="G11" s="12"/>
      <c r="H11" s="12"/>
      <c r="I11" s="12"/>
      <c r="J11" s="12"/>
      <c r="K11" s="12"/>
      <c r="L11" s="12"/>
      <c r="M11" s="12"/>
      <c r="N11" s="12"/>
      <c r="O11" s="10">
        <f>SUM(C11:N11)</f>
        <v>18630</v>
      </c>
      <c r="P11" s="10">
        <v>3632.85</v>
      </c>
    </row>
    <row r="12" spans="1:16" ht="15.75" x14ac:dyDescent="0.25">
      <c r="A12" s="18" t="s">
        <v>29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  <c r="P12" s="16"/>
    </row>
    <row r="13" spans="1:16" ht="15.75" x14ac:dyDescent="0.25">
      <c r="A13" s="10" t="s">
        <v>30</v>
      </c>
      <c r="B13" s="21" t="s">
        <v>31</v>
      </c>
      <c r="C13" s="12">
        <v>7253</v>
      </c>
      <c r="D13" s="12"/>
      <c r="E13" s="12">
        <v>2175.9</v>
      </c>
      <c r="F13" s="12"/>
      <c r="G13" s="12"/>
      <c r="H13" s="12">
        <v>3626.5</v>
      </c>
      <c r="I13" s="12"/>
      <c r="J13" s="12"/>
      <c r="K13" s="22"/>
      <c r="L13" s="12"/>
      <c r="M13" s="12"/>
      <c r="N13" s="12"/>
      <c r="O13" s="10">
        <f>SUM(C13:N13)</f>
        <v>13055.4</v>
      </c>
      <c r="P13" s="10">
        <v>2545.8000000000002</v>
      </c>
    </row>
    <row r="14" spans="1:16" ht="15.75" x14ac:dyDescent="0.25">
      <c r="A14" s="23" t="s">
        <v>32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1:16" ht="15.75" x14ac:dyDescent="0.25">
      <c r="A15" s="10" t="s">
        <v>33</v>
      </c>
      <c r="B15" s="10" t="s">
        <v>24</v>
      </c>
      <c r="C15" s="12">
        <v>7500</v>
      </c>
      <c r="D15" s="12"/>
      <c r="E15" s="12"/>
      <c r="F15" s="12"/>
      <c r="G15" s="12"/>
      <c r="H15" s="12">
        <v>3750</v>
      </c>
      <c r="I15" s="12"/>
      <c r="J15" s="12"/>
      <c r="K15" s="12"/>
      <c r="L15" s="12"/>
      <c r="M15" s="12"/>
      <c r="N15" s="12"/>
      <c r="O15" s="10">
        <f>SUM(C15:N15)</f>
        <v>11250</v>
      </c>
      <c r="P15" s="10">
        <v>2306.25</v>
      </c>
    </row>
    <row r="16" spans="1:16" ht="15.75" x14ac:dyDescent="0.25">
      <c r="A16" s="26" t="s">
        <v>34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16"/>
    </row>
    <row r="17" spans="1:22" ht="15.75" x14ac:dyDescent="0.25">
      <c r="A17" s="10" t="s">
        <v>35</v>
      </c>
      <c r="B17" s="10" t="s">
        <v>31</v>
      </c>
      <c r="C17" s="12">
        <v>1546.4</v>
      </c>
      <c r="D17" s="12"/>
      <c r="E17" s="12">
        <v>309.27999999999997</v>
      </c>
      <c r="F17" s="12">
        <v>773.2</v>
      </c>
      <c r="G17" s="12"/>
      <c r="H17" s="12"/>
      <c r="I17" s="12">
        <v>7732</v>
      </c>
      <c r="J17" s="12"/>
      <c r="K17" s="12"/>
      <c r="L17" s="12"/>
      <c r="M17" s="12"/>
      <c r="N17" s="12">
        <v>10464.36</v>
      </c>
      <c r="O17" s="10">
        <f>SUM(C17:N17)</f>
        <v>20825.240000000002</v>
      </c>
      <c r="P17" s="10">
        <v>4581.58</v>
      </c>
    </row>
    <row r="18" spans="1:22" ht="15.75" x14ac:dyDescent="0.25">
      <c r="A18" s="26" t="s">
        <v>36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8"/>
      <c r="P18" s="16"/>
    </row>
    <row r="19" spans="1:22" ht="15.75" x14ac:dyDescent="0.25">
      <c r="A19" s="10" t="s">
        <v>37</v>
      </c>
      <c r="B19" s="10" t="s">
        <v>31</v>
      </c>
      <c r="C19" s="12">
        <v>7732</v>
      </c>
      <c r="D19" s="12"/>
      <c r="E19" s="12">
        <v>773.2</v>
      </c>
      <c r="F19" s="12">
        <v>3866</v>
      </c>
      <c r="G19" s="12"/>
      <c r="H19" s="12"/>
      <c r="I19" s="12"/>
      <c r="J19" s="12"/>
      <c r="K19" s="12"/>
      <c r="L19" s="12"/>
      <c r="M19" s="12"/>
      <c r="N19" s="12"/>
      <c r="O19" s="10">
        <f>SUM(C19:N19)</f>
        <v>12371.2</v>
      </c>
      <c r="P19" s="10">
        <v>2412.39</v>
      </c>
    </row>
    <row r="20" spans="1:22" ht="15.75" x14ac:dyDescent="0.25">
      <c r="A20" s="29" t="s">
        <v>38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1"/>
      <c r="P20" s="16"/>
    </row>
    <row r="21" spans="1:22" ht="15.75" x14ac:dyDescent="0.25">
      <c r="A21" s="10" t="s">
        <v>39</v>
      </c>
      <c r="B21" s="10" t="s">
        <v>24</v>
      </c>
      <c r="C21" s="12">
        <v>17250</v>
      </c>
      <c r="D21" s="12"/>
      <c r="E21" s="12"/>
      <c r="F21" s="12"/>
      <c r="G21" s="12"/>
      <c r="H21" s="12">
        <v>6038</v>
      </c>
      <c r="I21" s="12"/>
      <c r="J21" s="12"/>
      <c r="K21" s="12"/>
      <c r="L21" s="12"/>
      <c r="M21" s="12"/>
      <c r="N21" s="12"/>
      <c r="O21" s="10">
        <f>SUM(C21:N21)</f>
        <v>23288</v>
      </c>
      <c r="P21" s="10">
        <v>4774.04</v>
      </c>
    </row>
    <row r="22" spans="1:22" ht="15.75" x14ac:dyDescent="0.25">
      <c r="A22" s="26" t="s">
        <v>40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/>
      <c r="P22" s="16"/>
    </row>
    <row r="23" spans="1:22" ht="15.75" x14ac:dyDescent="0.25">
      <c r="A23" s="10" t="s">
        <v>41</v>
      </c>
      <c r="B23" s="10" t="s">
        <v>31</v>
      </c>
      <c r="C23" s="12">
        <v>17850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0">
        <f>SUM(C23:N23)</f>
        <v>17850</v>
      </c>
      <c r="P23" s="10">
        <v>3927</v>
      </c>
    </row>
    <row r="24" spans="1:22" ht="15.75" x14ac:dyDescent="0.25">
      <c r="A24" s="23" t="s">
        <v>42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5"/>
      <c r="P24" s="16"/>
    </row>
    <row r="25" spans="1:22" ht="15.75" x14ac:dyDescent="0.25">
      <c r="A25" s="10" t="s">
        <v>43</v>
      </c>
      <c r="B25" s="10" t="s">
        <v>31</v>
      </c>
      <c r="C25" s="12">
        <v>10000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0">
        <f>SUM(C25:N25)</f>
        <v>10000</v>
      </c>
      <c r="P25" s="10">
        <v>1950</v>
      </c>
    </row>
    <row r="27" spans="1:22" ht="101.25" x14ac:dyDescent="0.25">
      <c r="A27" s="32" t="s">
        <v>1</v>
      </c>
      <c r="B27" s="33" t="s">
        <v>44</v>
      </c>
      <c r="C27" s="33" t="s">
        <v>45</v>
      </c>
      <c r="D27" s="34" t="s">
        <v>46</v>
      </c>
      <c r="E27" s="34" t="s">
        <v>47</v>
      </c>
      <c r="F27" s="34" t="s">
        <v>13</v>
      </c>
      <c r="G27" s="34" t="s">
        <v>48</v>
      </c>
      <c r="H27" s="34" t="s">
        <v>49</v>
      </c>
      <c r="I27" s="34" t="s">
        <v>50</v>
      </c>
      <c r="J27" s="34" t="s">
        <v>51</v>
      </c>
      <c r="K27" s="34" t="s">
        <v>52</v>
      </c>
      <c r="L27" s="34" t="s">
        <v>53</v>
      </c>
      <c r="M27" s="34" t="s">
        <v>14</v>
      </c>
      <c r="N27" s="34" t="s">
        <v>54</v>
      </c>
      <c r="O27" s="34" t="s">
        <v>55</v>
      </c>
      <c r="P27" s="34" t="s">
        <v>56</v>
      </c>
      <c r="Q27" s="34" t="s">
        <v>57</v>
      </c>
      <c r="R27" s="34" t="s">
        <v>58</v>
      </c>
      <c r="S27" s="34" t="s">
        <v>59</v>
      </c>
      <c r="T27" s="34" t="s">
        <v>60</v>
      </c>
      <c r="U27" s="34" t="s">
        <v>61</v>
      </c>
      <c r="V27" s="32" t="s">
        <v>62</v>
      </c>
    </row>
    <row r="28" spans="1:22" ht="23.25" x14ac:dyDescent="0.35">
      <c r="A28" s="35" t="s">
        <v>63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7"/>
    </row>
    <row r="29" spans="1:22" ht="18" x14ac:dyDescent="0.25">
      <c r="A29" s="38" t="s">
        <v>18</v>
      </c>
      <c r="B29" s="39" t="s">
        <v>31</v>
      </c>
      <c r="C29" s="40">
        <v>7732</v>
      </c>
      <c r="D29" s="40">
        <v>773.2</v>
      </c>
      <c r="E29" s="40"/>
      <c r="F29" s="40"/>
      <c r="G29" s="40"/>
      <c r="H29" s="40">
        <v>2551.56</v>
      </c>
      <c r="I29" s="40">
        <v>1701.04</v>
      </c>
      <c r="J29" s="10">
        <f>SUM(C29:I29)</f>
        <v>12757.8</v>
      </c>
      <c r="K29" s="41">
        <v>9.5</v>
      </c>
      <c r="L29" s="40">
        <v>4896.93</v>
      </c>
      <c r="M29" s="40"/>
      <c r="N29" s="40"/>
      <c r="O29" s="40"/>
      <c r="P29" s="40"/>
      <c r="Q29" s="40"/>
      <c r="R29" s="40"/>
      <c r="S29" s="40">
        <v>-11621.2</v>
      </c>
      <c r="T29" s="40">
        <v>1713.93</v>
      </c>
      <c r="U29" s="42">
        <f>J29+L29+S29+T29</f>
        <v>7747.4599999999991</v>
      </c>
      <c r="V29" s="43">
        <v>1510.75</v>
      </c>
    </row>
    <row r="30" spans="1:22" ht="23.25" x14ac:dyDescent="0.35">
      <c r="A30" s="35" t="s">
        <v>64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7"/>
    </row>
    <row r="31" spans="1:22" ht="18" x14ac:dyDescent="0.25">
      <c r="A31" s="38" t="s">
        <v>20</v>
      </c>
      <c r="B31" s="39" t="s">
        <v>31</v>
      </c>
      <c r="C31" s="40">
        <v>7145.97</v>
      </c>
      <c r="D31" s="40">
        <v>386.6</v>
      </c>
      <c r="E31" s="40"/>
      <c r="F31" s="40"/>
      <c r="G31" s="40"/>
      <c r="H31" s="40">
        <v>850.52</v>
      </c>
      <c r="I31" s="40">
        <v>850.52</v>
      </c>
      <c r="J31" s="10">
        <f>SUM(C31:I31)</f>
        <v>9233.61</v>
      </c>
      <c r="K31" s="40">
        <v>11.84</v>
      </c>
      <c r="L31" s="40"/>
      <c r="M31" s="40">
        <v>7803.22</v>
      </c>
      <c r="N31" s="40"/>
      <c r="O31" s="40"/>
      <c r="P31" s="40"/>
      <c r="Q31" s="40"/>
      <c r="R31" s="40"/>
      <c r="S31" s="40"/>
      <c r="T31" s="40"/>
      <c r="U31" s="42">
        <f>J31+M31</f>
        <v>17036.830000000002</v>
      </c>
      <c r="V31" s="43">
        <v>3322.18</v>
      </c>
    </row>
    <row r="32" spans="1:22" ht="23.25" x14ac:dyDescent="0.35">
      <c r="A32" s="35" t="s">
        <v>65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7"/>
    </row>
    <row r="33" spans="1:22" ht="18" x14ac:dyDescent="0.25">
      <c r="A33" s="38" t="s">
        <v>23</v>
      </c>
      <c r="B33" s="39" t="s">
        <v>31</v>
      </c>
      <c r="C33" s="40">
        <v>5799</v>
      </c>
      <c r="D33" s="40">
        <v>579.9</v>
      </c>
      <c r="E33" s="40">
        <v>1275.78</v>
      </c>
      <c r="F33" s="40"/>
      <c r="G33" s="40"/>
      <c r="H33" s="40">
        <v>1913.69</v>
      </c>
      <c r="I33" s="40">
        <v>1275.78</v>
      </c>
      <c r="J33" s="10">
        <f>SUM(C33:I33)</f>
        <v>10844.15</v>
      </c>
      <c r="K33" s="41">
        <v>12</v>
      </c>
      <c r="L33" s="40">
        <v>13513.22</v>
      </c>
      <c r="M33" s="40">
        <v>20115.38</v>
      </c>
      <c r="N33" s="40"/>
      <c r="O33" s="40"/>
      <c r="P33" s="40"/>
      <c r="Q33" s="40"/>
      <c r="R33" s="40"/>
      <c r="S33" s="40"/>
      <c r="T33" s="40"/>
      <c r="U33" s="42">
        <f>J33+L33+M33</f>
        <v>44472.75</v>
      </c>
      <c r="V33" s="43">
        <v>8672.19</v>
      </c>
    </row>
    <row r="34" spans="1:22" ht="23.25" x14ac:dyDescent="0.35">
      <c r="A34" s="35" t="s">
        <v>66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</row>
    <row r="35" spans="1:22" ht="18" x14ac:dyDescent="0.25">
      <c r="A35" s="38" t="s">
        <v>26</v>
      </c>
      <c r="B35" s="39" t="s">
        <v>31</v>
      </c>
      <c r="C35" s="40">
        <v>7732</v>
      </c>
      <c r="D35" s="40">
        <v>773.2</v>
      </c>
      <c r="E35" s="40"/>
      <c r="F35" s="40"/>
      <c r="G35" s="40"/>
      <c r="H35" s="40">
        <v>2551.56</v>
      </c>
      <c r="I35" s="40">
        <v>1701.04</v>
      </c>
      <c r="J35" s="10">
        <f>SUM(C35:I35)</f>
        <v>12757.8</v>
      </c>
      <c r="K35" s="40"/>
      <c r="L35" s="40"/>
      <c r="M35" s="40">
        <v>24866</v>
      </c>
      <c r="N35" s="40">
        <v>8505.2000000000007</v>
      </c>
      <c r="O35" s="40"/>
      <c r="P35" s="40"/>
      <c r="Q35" s="40"/>
      <c r="R35" s="40"/>
      <c r="S35" s="40"/>
      <c r="T35" s="40"/>
      <c r="U35" s="42">
        <f>SUM(J35:T35)</f>
        <v>46129</v>
      </c>
      <c r="V35" s="43">
        <v>8995.24</v>
      </c>
    </row>
    <row r="36" spans="1:22" ht="23.25" x14ac:dyDescent="0.35">
      <c r="A36" s="35" t="s">
        <v>67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7"/>
    </row>
    <row r="37" spans="1:22" ht="18" x14ac:dyDescent="0.25">
      <c r="A37" s="38" t="s">
        <v>28</v>
      </c>
      <c r="B37" s="39" t="s">
        <v>31</v>
      </c>
      <c r="C37" s="40">
        <v>5799</v>
      </c>
      <c r="D37" s="40">
        <v>579.9</v>
      </c>
      <c r="E37" s="40"/>
      <c r="F37" s="40"/>
      <c r="G37" s="40"/>
      <c r="H37" s="40">
        <v>2551.5500000000002</v>
      </c>
      <c r="I37" s="40">
        <v>1497.27</v>
      </c>
      <c r="J37" s="10">
        <f>SUM(C37:I37)</f>
        <v>10427.720000000001</v>
      </c>
      <c r="K37" s="41">
        <v>12.5</v>
      </c>
      <c r="L37" s="40">
        <v>4429.79</v>
      </c>
      <c r="M37" s="40">
        <v>4548.43</v>
      </c>
      <c r="N37" s="40"/>
      <c r="O37" s="40"/>
      <c r="P37" s="40"/>
      <c r="Q37" s="40">
        <v>336.66</v>
      </c>
      <c r="R37" s="40"/>
      <c r="S37" s="40"/>
      <c r="T37" s="40">
        <v>691.03</v>
      </c>
      <c r="U37" s="42">
        <f>J37+L37+M37+Q37+T37</f>
        <v>20433.63</v>
      </c>
      <c r="V37" s="10">
        <v>3984.56</v>
      </c>
    </row>
    <row r="38" spans="1:22" ht="23.25" x14ac:dyDescent="0.35">
      <c r="A38" s="35" t="s">
        <v>68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7"/>
    </row>
    <row r="39" spans="1:22" ht="18" x14ac:dyDescent="0.25">
      <c r="A39" s="38" t="s">
        <v>30</v>
      </c>
      <c r="B39" s="39" t="s">
        <v>31</v>
      </c>
      <c r="C39" s="40">
        <v>7253</v>
      </c>
      <c r="D39" s="40">
        <v>725</v>
      </c>
      <c r="E39" s="40"/>
      <c r="F39" s="40"/>
      <c r="G39" s="40"/>
      <c r="H39" s="40">
        <v>1595.66</v>
      </c>
      <c r="I39" s="40">
        <v>1595.66</v>
      </c>
      <c r="J39" s="10">
        <f>SUM(C39:I39)</f>
        <v>11169.32</v>
      </c>
      <c r="K39" s="40"/>
      <c r="L39" s="40"/>
      <c r="M39" s="40"/>
      <c r="N39" s="40"/>
      <c r="O39" s="40">
        <v>3989.15</v>
      </c>
      <c r="P39" s="40"/>
      <c r="Q39" s="40"/>
      <c r="R39" s="40"/>
      <c r="S39" s="40"/>
      <c r="T39" s="40"/>
      <c r="U39" s="42">
        <f>SUM(J39:T39)</f>
        <v>15158.47</v>
      </c>
      <c r="V39" s="10">
        <v>2955.9</v>
      </c>
    </row>
    <row r="40" spans="1:22" ht="23.25" x14ac:dyDescent="0.35">
      <c r="A40" s="35" t="s">
        <v>69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7"/>
    </row>
    <row r="41" spans="1:22" ht="18" x14ac:dyDescent="0.25">
      <c r="A41" s="38" t="s">
        <v>33</v>
      </c>
      <c r="B41" s="39" t="s">
        <v>31</v>
      </c>
      <c r="C41" s="40"/>
      <c r="D41" s="40"/>
      <c r="E41" s="40"/>
      <c r="F41" s="40"/>
      <c r="G41" s="40"/>
      <c r="H41" s="40"/>
      <c r="I41" s="40"/>
      <c r="J41" s="10">
        <f>SUM(C41:I41)</f>
        <v>0</v>
      </c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2">
        <f>SUM(J41:T41)</f>
        <v>0</v>
      </c>
      <c r="V41" s="10">
        <v>0</v>
      </c>
    </row>
    <row r="42" spans="1:22" ht="23.25" x14ac:dyDescent="0.35">
      <c r="A42" s="35" t="s">
        <v>70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7"/>
    </row>
    <row r="43" spans="1:22" ht="18" x14ac:dyDescent="0.25">
      <c r="A43" s="38" t="s">
        <v>35</v>
      </c>
      <c r="B43" s="39" t="s">
        <v>31</v>
      </c>
      <c r="C43" s="40">
        <v>7732</v>
      </c>
      <c r="D43" s="40">
        <v>773.2</v>
      </c>
      <c r="E43" s="40"/>
      <c r="F43" s="40"/>
      <c r="G43" s="40"/>
      <c r="H43" s="40">
        <v>2551.56</v>
      </c>
      <c r="I43" s="40">
        <v>425.26</v>
      </c>
      <c r="J43" s="10">
        <f>SUM(C43:I43)</f>
        <v>11482.02</v>
      </c>
      <c r="K43" s="40"/>
      <c r="L43" s="40"/>
      <c r="M43" s="40">
        <v>16265.64</v>
      </c>
      <c r="N43" s="40">
        <v>8505.2000000000007</v>
      </c>
      <c r="O43" s="40"/>
      <c r="P43" s="40"/>
      <c r="Q43" s="40"/>
      <c r="R43" s="40"/>
      <c r="S43" s="40">
        <v>4018.71</v>
      </c>
      <c r="T43" s="40"/>
      <c r="U43" s="42">
        <f>SUM(J43:T43)</f>
        <v>40271.57</v>
      </c>
      <c r="V43" s="10">
        <v>6285.66</v>
      </c>
    </row>
    <row r="44" spans="1:22" ht="23.25" x14ac:dyDescent="0.35">
      <c r="A44" s="35" t="s">
        <v>71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7"/>
    </row>
    <row r="45" spans="1:22" ht="18" x14ac:dyDescent="0.25">
      <c r="A45" s="38" t="s">
        <v>37</v>
      </c>
      <c r="B45" s="39" t="s">
        <v>31</v>
      </c>
      <c r="C45" s="40">
        <v>7732</v>
      </c>
      <c r="D45" s="40">
        <v>773.2</v>
      </c>
      <c r="E45" s="40"/>
      <c r="F45" s="40"/>
      <c r="G45" s="40"/>
      <c r="H45" s="40">
        <v>2551.56</v>
      </c>
      <c r="I45" s="40">
        <v>425.26</v>
      </c>
      <c r="J45" s="10">
        <f>SUM(C45:I45)</f>
        <v>11482.02</v>
      </c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2">
        <f>SUM(J45:T45)</f>
        <v>11482.02</v>
      </c>
      <c r="V45" s="10">
        <v>2238.9899999999998</v>
      </c>
    </row>
    <row r="46" spans="1:22" ht="23.25" x14ac:dyDescent="0.35">
      <c r="A46" s="35" t="s">
        <v>72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7"/>
    </row>
    <row r="47" spans="1:22" ht="18" x14ac:dyDescent="0.25">
      <c r="A47" s="40" t="s">
        <v>39</v>
      </c>
      <c r="B47" s="10" t="s">
        <v>31</v>
      </c>
      <c r="C47" s="40">
        <v>7732</v>
      </c>
      <c r="D47" s="40">
        <v>773.2</v>
      </c>
      <c r="E47" s="40"/>
      <c r="F47" s="40"/>
      <c r="G47" s="40"/>
      <c r="H47" s="40">
        <v>2551.56</v>
      </c>
      <c r="I47" s="40">
        <v>425.26</v>
      </c>
      <c r="J47" s="10">
        <f>SUM(C47:I47)</f>
        <v>11482.02</v>
      </c>
      <c r="K47" s="40"/>
      <c r="L47" s="40"/>
      <c r="M47" s="40">
        <v>16976</v>
      </c>
      <c r="N47" s="40">
        <v>8505.2000000000007</v>
      </c>
      <c r="O47" s="40"/>
      <c r="P47" s="40"/>
      <c r="Q47" s="40"/>
      <c r="R47" s="40"/>
      <c r="S47" s="40"/>
      <c r="T47" s="40"/>
      <c r="U47" s="42">
        <f>SUM(J47:T47)</f>
        <v>36963.22</v>
      </c>
      <c r="V47" s="10">
        <v>7207.81</v>
      </c>
    </row>
    <row r="48" spans="1:22" ht="23.25" x14ac:dyDescent="0.35">
      <c r="A48" s="44" t="s">
        <v>73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6"/>
    </row>
    <row r="49" spans="1:22" ht="18" x14ac:dyDescent="0.25">
      <c r="A49" s="40" t="s">
        <v>41</v>
      </c>
      <c r="B49" s="10" t="s">
        <v>31</v>
      </c>
      <c r="C49" s="40">
        <v>0</v>
      </c>
      <c r="D49" s="40"/>
      <c r="E49" s="40"/>
      <c r="F49" s="40"/>
      <c r="G49" s="40"/>
      <c r="H49" s="40"/>
      <c r="I49" s="40"/>
      <c r="J49" s="10">
        <f>SUM(C49:I49)</f>
        <v>0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2">
        <f>SUM(J49:T49)</f>
        <v>0</v>
      </c>
      <c r="V49" s="10"/>
    </row>
  </sheetData>
  <mergeCells count="22">
    <mergeCell ref="A42:V42"/>
    <mergeCell ref="A44:V44"/>
    <mergeCell ref="A46:V46"/>
    <mergeCell ref="A48:V48"/>
    <mergeCell ref="A30:V30"/>
    <mergeCell ref="A32:V32"/>
    <mergeCell ref="A34:V34"/>
    <mergeCell ref="A36:V36"/>
    <mergeCell ref="A38:V38"/>
    <mergeCell ref="A40:V40"/>
    <mergeCell ref="A16:O16"/>
    <mergeCell ref="A18:O18"/>
    <mergeCell ref="A20:O20"/>
    <mergeCell ref="A22:O22"/>
    <mergeCell ref="A24:O24"/>
    <mergeCell ref="A28:V28"/>
    <mergeCell ref="A3:O3"/>
    <mergeCell ref="A6:O6"/>
    <mergeCell ref="A8:O8"/>
    <mergeCell ref="A10:O10"/>
    <mergeCell ref="A12:O12"/>
    <mergeCell ref="A14:P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2024-12-13T12:34:14Z</dcterms:modified>
</cp:coreProperties>
</file>