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9" i="1" l="1"/>
  <c r="V49" i="1" s="1"/>
  <c r="J47" i="1"/>
  <c r="V47" i="1" s="1"/>
  <c r="J45" i="1"/>
  <c r="V45" i="1" s="1"/>
  <c r="J43" i="1"/>
  <c r="V43" i="1" s="1"/>
  <c r="J41" i="1"/>
  <c r="V41" i="1" s="1"/>
  <c r="J39" i="1"/>
  <c r="V39" i="1" s="1"/>
  <c r="J37" i="1"/>
  <c r="V37" i="1" s="1"/>
  <c r="J35" i="1"/>
  <c r="V35" i="1" s="1"/>
  <c r="J33" i="1"/>
  <c r="V33" i="1" s="1"/>
  <c r="J31" i="1"/>
  <c r="V31" i="1" s="1"/>
  <c r="J29" i="1"/>
  <c r="V29" i="1" s="1"/>
  <c r="Q25" i="1"/>
  <c r="Q23" i="1"/>
  <c r="Q21" i="1"/>
  <c r="Q19" i="1"/>
  <c r="Q17" i="1"/>
  <c r="Q15" i="1"/>
  <c r="Q13" i="1"/>
  <c r="Q11" i="1"/>
  <c r="Q9" i="1"/>
  <c r="Q7" i="1"/>
  <c r="Q5" i="1"/>
  <c r="Q4" i="1"/>
</calcChain>
</file>

<file path=xl/sharedStrings.xml><?xml version="1.0" encoding="utf-8"?>
<sst xmlns="http://schemas.openxmlformats.org/spreadsheetml/2006/main" count="110" uniqueCount="76">
  <si>
    <t>Листопад 2024 року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</si>
  <si>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</si>
  <si>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</si>
  <si>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</si>
  <si>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</si>
  <si>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</si>
  <si>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Надбавка за виконання особливо важливої роботи(50%)</t>
  </si>
  <si>
    <t>Щомісячна премія /премія до урочистих (святкових подій)</t>
  </si>
  <si>
    <t>Інтенсивність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</si>
  <si>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</si>
  <si>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</si>
  <si>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</si>
  <si>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Бух.довідка№7</t>
  </si>
  <si>
    <t>Бух.довідка№6</t>
  </si>
  <si>
    <t>Зар.плата за дні відрядження</t>
  </si>
  <si>
    <t>Індексація</t>
  </si>
  <si>
    <t>Відпускні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</si>
  <si>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</si>
  <si>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</si>
  <si>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</si>
  <si>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</si>
  <si>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</si>
  <si>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</si>
  <si>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</si>
  <si>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</si>
  <si>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</si>
  <si>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</si>
  <si>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 xml:space="preserve">                                                                                                                                             Відділ освіти Брацлавської селищної ради</t>
  </si>
  <si>
    <t>4.</t>
  </si>
  <si>
    <t xml:space="preserve">                                                                                                                              Відділ "Служба у справах дітей" Брацлавської селищної ради</t>
  </si>
  <si>
    <t>5.</t>
  </si>
  <si>
    <t xml:space="preserve">                                                                                                              Комунальний заклад"Брацлавська публічна бібліотека Брацлавської селищної ради"</t>
  </si>
  <si>
    <t>6.</t>
  </si>
  <si>
    <t>Директор</t>
  </si>
  <si>
    <t>Брацлавська територіальна місцева пожежна команда</t>
  </si>
  <si>
    <t>7.</t>
  </si>
  <si>
    <t xml:space="preserve">                                                                                                          Комунальний заклад"Центр культури та дозвілля Брацлавської селищної ради"</t>
  </si>
  <si>
    <t>8.</t>
  </si>
  <si>
    <t xml:space="preserve">                                                                                                                              Комунальна установа"Центр надання соціальних послуг"</t>
  </si>
  <si>
    <t>9.</t>
  </si>
  <si>
    <t xml:space="preserve">                                                                                                                                              Брацлавський комбінат комунальних підприємств</t>
  </si>
  <si>
    <t>10.</t>
  </si>
  <si>
    <t xml:space="preserve">                                               Комунальне неприбуткове підприємство"Центр первинної медико-санітарної допомоги"Брацлавської селищної ради</t>
  </si>
  <si>
    <t>11.</t>
  </si>
  <si>
    <t xml:space="preserve">Комунальне неприбуткове підприємство "Медичний центр" </t>
  </si>
  <si>
    <t>12.</t>
  </si>
  <si>
    <t>Посада</t>
  </si>
  <si>
    <t>Оклад</t>
  </si>
  <si>
    <t>10%до окладу</t>
  </si>
  <si>
    <t>Інклюзія</t>
  </si>
  <si>
    <t>Премія</t>
  </si>
  <si>
    <t>Вислуга років</t>
  </si>
  <si>
    <t>Престижність</t>
  </si>
  <si>
    <t>Разом за директора</t>
  </si>
  <si>
    <t>Години</t>
  </si>
  <si>
    <t>Доплата вихователю</t>
  </si>
  <si>
    <t>За викладацьку роботу/ години</t>
  </si>
  <si>
    <t>Оздоровчі</t>
  </si>
  <si>
    <t>За складність і напруженість</t>
  </si>
  <si>
    <t>Заміна</t>
  </si>
  <si>
    <t>За вихователя/педагога</t>
  </si>
  <si>
    <t>Перевірка зошитів</t>
  </si>
  <si>
    <t>Вислуга за престижність за викладацьку роботу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</si>
  <si>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</si>
  <si>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</si>
  <si>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</si>
  <si>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</si>
  <si>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</si>
  <si>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Вишківці гімназія</t>
  </si>
  <si>
    <t>Зяньківці гімназія</t>
  </si>
  <si>
    <t>Мистецька школа</t>
  </si>
  <si>
    <t>Брацлав ліцей №1</t>
  </si>
  <si>
    <t>Вовчок ЗДО"Дзвіночок"</t>
  </si>
  <si>
    <t>Бугаків ЗДО" Віночок"</t>
  </si>
  <si>
    <t>Вишківці ЗДО"Сонечко"</t>
  </si>
  <si>
    <t>Брацлав ЗДО"Ромашка"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</si>
</sst>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4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2" borderId="1" xfId="0" applyFill="1" applyBorder="1"/>
    <xf numFmtId="0" fontId="0" fillId="2" borderId="0" xfId="0" applyFill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4" fontId="2" fillId="0" borderId="0" xfId="0" applyNumberFormat="1" applyFont="1" applyBorder="1"/>
    <xf numFmtId="4" fontId="4" fillId="2" borderId="1" xfId="0" applyNumberFormat="1" applyFont="1" applyFill="1" applyBorder="1"/>
    <xf numFmtId="4" fontId="4" fillId="2" borderId="0" xfId="0" applyNumberFormat="1" applyFont="1" applyFill="1" applyBorder="1"/>
    <xf numFmtId="4" fontId="4" fillId="0" borderId="1" xfId="0" applyNumberFormat="1" applyFont="1" applyBorder="1" applyAlignment="1">
      <alignment horizontal="right" indent="1"/>
    </xf>
    <xf numFmtId="4" fontId="2" fillId="0" borderId="4" xfId="0" applyNumberFormat="1" applyFont="1" applyBorder="1"/>
    <xf numFmtId="4" fontId="4" fillId="0" borderId="1" xfId="0" applyNumberFormat="1" applyFont="1" applyBorder="1" applyAlignment="1">
      <alignment wrapText="1"/>
    </xf>
    <xf numFmtId="4" fontId="2" fillId="2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0" fillId="0" borderId="1" xfId="0" applyNumberFormat="1" applyBorder="1"/>
    <xf numFmtId="4" fontId="7" fillId="0" borderId="1" xfId="0" applyNumberFormat="1" applyFont="1" applyBorder="1"/>
    <xf numFmtId="4" fontId="8" fillId="0" borderId="1" xfId="0" applyNumberFormat="1" applyFont="1" applyBorder="1"/>
    <xf numFmtId="0" fontId="6" fillId="2" borderId="2" xfId="0" applyFont="1" applyFill="1" applyBorder="1" applyAlignment="1">
      <alignment horizontal="left" indent="9"/>
    </xf>
    <xf numFmtId="0" fontId="6" fillId="2" borderId="3" xfId="0" applyFont="1" applyFill="1" applyBorder="1" applyAlignment="1">
      <alignment horizontal="left" indent="9"/>
    </xf>
    <xf numFmtId="0" fontId="6" fillId="2" borderId="4" xfId="0" applyFont="1" applyFill="1" applyBorder="1" applyAlignment="1">
      <alignment horizontal="left" indent="9"/>
    </xf>
    <xf numFmtId="4" fontId="6" fillId="2" borderId="2" xfId="0" applyNumberFormat="1" applyFont="1" applyFill="1" applyBorder="1" applyAlignment="1">
      <alignment horizontal="left" indent="9"/>
    </xf>
    <xf numFmtId="4" fontId="6" fillId="2" borderId="3" xfId="0" applyNumberFormat="1" applyFont="1" applyFill="1" applyBorder="1" applyAlignment="1">
      <alignment horizontal="left" indent="9"/>
    </xf>
    <xf numFmtId="4" fontId="6" fillId="2" borderId="4" xfId="0" applyNumberFormat="1" applyFont="1" applyFill="1" applyBorder="1" applyAlignment="1">
      <alignment horizontal="left" indent="9"/>
    </xf>
    <xf numFmtId="4" fontId="2" fillId="2" borderId="2" xfId="0" applyNumberFormat="1" applyFont="1" applyFill="1" applyBorder="1" applyAlignment="1">
      <alignment horizontal="left" indent="4"/>
    </xf>
    <xf numFmtId="4" fontId="2" fillId="2" borderId="3" xfId="0" applyNumberFormat="1" applyFont="1" applyFill="1" applyBorder="1" applyAlignment="1">
      <alignment horizontal="left" indent="4"/>
    </xf>
    <xf numFmtId="4" fontId="2" fillId="2" borderId="4" xfId="0" applyNumberFormat="1" applyFont="1" applyFill="1" applyBorder="1" applyAlignment="1">
      <alignment horizontal="left" indent="4"/>
    </xf>
    <xf numFmtId="4" fontId="2" fillId="2" borderId="2" xfId="0" applyNumberFormat="1" applyFont="1" applyFill="1" applyBorder="1" applyAlignment="1"/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/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indent="6"/>
    </xf>
    <xf numFmtId="0" fontId="3" fillId="2" borderId="3" xfId="0" applyFont="1" applyFill="1" applyBorder="1" applyAlignment="1">
      <alignment horizontal="left" vertical="center" indent="6"/>
    </xf>
    <xf numFmtId="0" fontId="3" fillId="2" borderId="4" xfId="0" applyFont="1" applyFill="1" applyBorder="1" applyAlignment="1">
      <alignment horizontal="left" vertical="center" indent="6"/>
    </xf>
    <xf numFmtId="4" fontId="2" fillId="2" borderId="2" xfId="0" applyNumberFormat="1" applyFont="1" applyFill="1" applyBorder="1" applyAlignment="1">
      <alignment horizontal="left" indent="5"/>
    </xf>
    <xf numFmtId="4" fontId="2" fillId="2" borderId="3" xfId="0" applyNumberFormat="1" applyFont="1" applyFill="1" applyBorder="1" applyAlignment="1">
      <alignment horizontal="left" indent="5"/>
    </xf>
    <xf numFmtId="4" fontId="2" fillId="2" borderId="4" xfId="0" applyNumberFormat="1" applyFont="1" applyFill="1" applyBorder="1" applyAlignment="1">
      <alignment horizontal="left" indent="5"/>
    </xf>
    <xf numFmtId="4" fontId="2" fillId="2" borderId="5" xfId="0" applyNumberFormat="1" applyFont="1" applyFill="1" applyBorder="1" applyAlignment="1">
      <alignment horizontal="left" indent="4"/>
    </xf>
    <xf numFmtId="4" fontId="2" fillId="2" borderId="6" xfId="0" applyNumberFormat="1" applyFont="1" applyFill="1" applyBorder="1" applyAlignment="1">
      <alignment horizontal="left" indent="4"/>
    </xf>
    <xf numFmtId="4" fontId="2" fillId="2" borderId="7" xfId="0" applyNumberFormat="1" applyFont="1" applyFill="1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A25" zoomScale="69" zoomScaleNormal="69" workbookViewId="0">
      <selection activeCell="L27" sqref="L27"/>
    </sheetView>
  </sheetViews>
  <sheetFormatPr defaultRowHeight="15" x14ac:dyDescent="0.25"/>
  <cols>
    <col min="1" max="1" width="5.85546875" customWidth="1"/>
    <col min="2" max="2" width="23" customWidth="1"/>
    <col min="3" max="3" width="13.7109375" customWidth="1"/>
    <col min="4" max="4" width="12.140625" customWidth="1"/>
    <col min="5" max="5" width="12.85546875" customWidth="1"/>
    <col min="6" max="6" width="17.5703125" customWidth="1"/>
    <col min="7" max="7" width="17.28515625" customWidth="1"/>
    <col min="8" max="8" width="14" customWidth="1"/>
    <col min="9" max="9" width="14.28515625" customWidth="1"/>
    <col min="10" max="10" width="19.42578125" customWidth="1"/>
    <col min="11" max="11" width="13" customWidth="1"/>
    <col min="12" max="12" width="18" customWidth="1"/>
    <col min="13" max="13" width="19.140625" customWidth="1"/>
    <col min="14" max="14" width="21.140625" customWidth="1"/>
    <col min="15" max="15" width="15.140625" customWidth="1"/>
    <col min="16" max="16" width="13.28515625" customWidth="1"/>
    <col min="17" max="17" width="17.42578125" customWidth="1"/>
    <col min="18" max="19" width="14.140625" customWidth="1"/>
    <col min="20" max="20" width="14.28515625" customWidth="1"/>
    <col min="21" max="21" width="25" customWidth="1"/>
    <col min="22" max="22" width="20.7109375" customWidth="1"/>
    <col min="23" max="23" width="16.140625" customWidth="1"/>
  </cols>
  <sheetData>
    <row r="1" spans="1:19" ht="23.25" x14ac:dyDescent="0.35">
      <c r="B1" s="1" t="s">
        <v>0</v>
      </c>
    </row>
    <row r="2" spans="1:19" ht="94.5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 t="s">
        <v>11</v>
      </c>
      <c r="L2" s="4" t="s">
        <v>12</v>
      </c>
      <c r="M2" s="2" t="s">
        <v>13</v>
      </c>
      <c r="N2" s="4" t="s">
        <v>14</v>
      </c>
      <c r="O2" s="2" t="s">
        <v>15</v>
      </c>
      <c r="P2" s="2" t="s">
        <v>16</v>
      </c>
      <c r="Q2" s="4" t="s">
        <v>17</v>
      </c>
      <c r="R2" s="4" t="s">
        <v>18</v>
      </c>
      <c r="S2" s="5"/>
    </row>
    <row r="3" spans="1:19" ht="20.25" x14ac:dyDescent="0.25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/>
      <c r="R3" s="6"/>
      <c r="S3" s="7"/>
    </row>
    <row r="4" spans="1:19" ht="31.5" x14ac:dyDescent="0.25">
      <c r="A4" s="8" t="s">
        <v>20</v>
      </c>
      <c r="B4" s="9" t="s">
        <v>21</v>
      </c>
      <c r="C4" s="10">
        <v>15192.33</v>
      </c>
      <c r="D4" s="10">
        <v>485.71</v>
      </c>
      <c r="E4" s="10">
        <v>4703.41</v>
      </c>
      <c r="F4" s="10">
        <v>10190.73</v>
      </c>
      <c r="G4" s="10"/>
      <c r="H4" s="10"/>
      <c r="I4" s="10"/>
      <c r="J4" s="10"/>
      <c r="K4" s="10"/>
      <c r="L4" s="10"/>
      <c r="M4" s="10"/>
      <c r="N4" s="10">
        <v>7193.44</v>
      </c>
      <c r="O4" s="10">
        <v>107.85</v>
      </c>
      <c r="P4" s="10"/>
      <c r="Q4" s="8">
        <f>SUM(C4:P4)</f>
        <v>37873.469999999994</v>
      </c>
      <c r="R4" s="8">
        <v>7385.32</v>
      </c>
      <c r="S4" s="11"/>
    </row>
    <row r="5" spans="1:19" ht="126" x14ac:dyDescent="0.25">
      <c r="A5" s="8" t="s">
        <v>22</v>
      </c>
      <c r="B5" s="9" t="s">
        <v>23</v>
      </c>
      <c r="C5" s="10">
        <v>11468.67</v>
      </c>
      <c r="D5" s="10">
        <v>333.33</v>
      </c>
      <c r="E5" s="10">
        <v>2950.5</v>
      </c>
      <c r="F5" s="10">
        <v>7376.25</v>
      </c>
      <c r="G5" s="10"/>
      <c r="H5" s="10"/>
      <c r="I5" s="10"/>
      <c r="J5" s="10"/>
      <c r="K5" s="10"/>
      <c r="L5" s="10"/>
      <c r="M5" s="10"/>
      <c r="N5" s="10">
        <v>3094.8</v>
      </c>
      <c r="O5" s="10">
        <v>88.82</v>
      </c>
      <c r="P5" s="10">
        <v>5655.86</v>
      </c>
      <c r="Q5" s="8">
        <f>SUM(C5:P5)</f>
        <v>30968.23</v>
      </c>
      <c r="R5" s="8">
        <v>6038.8</v>
      </c>
      <c r="S5" s="11"/>
    </row>
    <row r="6" spans="1:19" ht="15.75" x14ac:dyDescent="0.25">
      <c r="A6" s="46" t="s">
        <v>24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  <c r="R6" s="12"/>
      <c r="S6" s="13"/>
    </row>
    <row r="7" spans="1:19" ht="15.75" x14ac:dyDescent="0.25">
      <c r="A7" s="8" t="s">
        <v>25</v>
      </c>
      <c r="B7" s="8" t="s">
        <v>26</v>
      </c>
      <c r="C7" s="10">
        <v>10328.76</v>
      </c>
      <c r="D7" s="10">
        <v>271.43</v>
      </c>
      <c r="E7" s="10"/>
      <c r="F7" s="10">
        <v>5300</v>
      </c>
      <c r="G7" s="10">
        <v>3872.38</v>
      </c>
      <c r="H7" s="10"/>
      <c r="I7" s="10"/>
      <c r="J7" s="10">
        <v>21543.919999999998</v>
      </c>
      <c r="K7" s="10"/>
      <c r="L7" s="10">
        <v>3190.07</v>
      </c>
      <c r="M7" s="10">
        <v>-1555.23</v>
      </c>
      <c r="N7" s="10">
        <v>2152.1999999999998</v>
      </c>
      <c r="O7" s="10"/>
      <c r="P7" s="10"/>
      <c r="Q7" s="8">
        <f>SUM(C7:P7)</f>
        <v>45103.529999999992</v>
      </c>
      <c r="R7" s="8">
        <v>8796.2000000000007</v>
      </c>
      <c r="S7" s="11"/>
    </row>
    <row r="8" spans="1:19" ht="15.75" x14ac:dyDescent="0.25">
      <c r="A8" s="46" t="s">
        <v>27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12"/>
      <c r="S8" s="13"/>
    </row>
    <row r="9" spans="1:19" ht="15.75" x14ac:dyDescent="0.25">
      <c r="A9" s="8" t="s">
        <v>28</v>
      </c>
      <c r="B9" s="8" t="s">
        <v>26</v>
      </c>
      <c r="C9" s="14">
        <v>10791</v>
      </c>
      <c r="D9" s="10">
        <v>350</v>
      </c>
      <c r="E9" s="10">
        <v>1671.15</v>
      </c>
      <c r="F9" s="10">
        <v>6406.08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8">
        <f>SUM(C9:P9)</f>
        <v>19218.23</v>
      </c>
      <c r="R9" s="8">
        <v>3747.57</v>
      </c>
      <c r="S9" s="11"/>
    </row>
    <row r="10" spans="1:19" ht="15.75" x14ac:dyDescent="0.25">
      <c r="A10" s="46" t="s">
        <v>29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2"/>
      <c r="S10" s="13"/>
    </row>
    <row r="11" spans="1:19" ht="15.75" x14ac:dyDescent="0.25">
      <c r="A11" s="8" t="s">
        <v>30</v>
      </c>
      <c r="B11" s="8" t="s">
        <v>26</v>
      </c>
      <c r="C11" s="10">
        <v>8221.7099999999991</v>
      </c>
      <c r="D11" s="10">
        <v>380.95</v>
      </c>
      <c r="E11" s="10">
        <v>860.17</v>
      </c>
      <c r="F11" s="10">
        <v>4731.42</v>
      </c>
      <c r="G11" s="10"/>
      <c r="H11" s="10"/>
      <c r="I11" s="10"/>
      <c r="J11" s="10"/>
      <c r="K11" s="10"/>
      <c r="L11" s="10"/>
      <c r="M11" s="10"/>
      <c r="N11" s="10"/>
      <c r="O11" s="10"/>
      <c r="P11" s="10">
        <v>4029.6</v>
      </c>
      <c r="Q11" s="8">
        <f>SUM(C11:P11)</f>
        <v>18223.849999999999</v>
      </c>
      <c r="R11" s="8">
        <v>3553.65</v>
      </c>
      <c r="S11" s="11"/>
    </row>
    <row r="12" spans="1:19" ht="15.75" x14ac:dyDescent="0.25">
      <c r="A12" s="49" t="s">
        <v>31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  <c r="R12" s="12"/>
      <c r="S12" s="13"/>
    </row>
    <row r="13" spans="1:19" ht="15.75" x14ac:dyDescent="0.25">
      <c r="A13" s="8" t="s">
        <v>32</v>
      </c>
      <c r="B13" s="15" t="s">
        <v>33</v>
      </c>
      <c r="C13" s="10">
        <v>7253</v>
      </c>
      <c r="D13" s="10"/>
      <c r="E13" s="10">
        <v>2175.9</v>
      </c>
      <c r="F13" s="10"/>
      <c r="G13" s="10"/>
      <c r="H13" s="10">
        <v>3626.5</v>
      </c>
      <c r="I13" s="10"/>
      <c r="J13" s="10"/>
      <c r="K13" s="16"/>
      <c r="L13" s="16"/>
      <c r="M13" s="16"/>
      <c r="N13" s="10"/>
      <c r="O13" s="10">
        <v>115.06</v>
      </c>
      <c r="P13" s="10"/>
      <c r="Q13" s="8">
        <f>SUM(C13:P13)</f>
        <v>13170.46</v>
      </c>
      <c r="R13" s="8">
        <v>2568.2399999999998</v>
      </c>
      <c r="S13" s="11"/>
    </row>
    <row r="14" spans="1:19" ht="15.75" x14ac:dyDescent="0.25">
      <c r="A14" s="40" t="s">
        <v>34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17"/>
    </row>
    <row r="15" spans="1:19" ht="15.75" x14ac:dyDescent="0.25">
      <c r="A15" s="8" t="s">
        <v>35</v>
      </c>
      <c r="B15" s="8" t="s">
        <v>26</v>
      </c>
      <c r="C15" s="10">
        <v>10000</v>
      </c>
      <c r="D15" s="10"/>
      <c r="E15" s="10"/>
      <c r="F15" s="10"/>
      <c r="G15" s="10"/>
      <c r="H15" s="10">
        <v>5000</v>
      </c>
      <c r="I15" s="10"/>
      <c r="J15" s="10"/>
      <c r="K15" s="10"/>
      <c r="L15" s="10"/>
      <c r="M15" s="10"/>
      <c r="N15" s="10"/>
      <c r="O15" s="10"/>
      <c r="P15" s="10"/>
      <c r="Q15" s="8">
        <f>SUM(C15:P15)</f>
        <v>15000</v>
      </c>
      <c r="R15" s="8">
        <v>3075</v>
      </c>
      <c r="S15" s="11"/>
    </row>
    <row r="16" spans="1:19" ht="15.75" x14ac:dyDescent="0.25">
      <c r="A16" s="34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12"/>
      <c r="S16" s="13"/>
    </row>
    <row r="17" spans="1:23" ht="15.75" x14ac:dyDescent="0.25">
      <c r="A17" s="8" t="s">
        <v>37</v>
      </c>
      <c r="B17" s="8" t="s">
        <v>33</v>
      </c>
      <c r="C17" s="10">
        <v>7732</v>
      </c>
      <c r="D17" s="10"/>
      <c r="E17" s="10">
        <v>1546.4</v>
      </c>
      <c r="F17" s="10">
        <v>3866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>
        <f>SUM(C17:P17)</f>
        <v>13144.4</v>
      </c>
      <c r="R17" s="8">
        <v>2891.77</v>
      </c>
      <c r="S17" s="11"/>
    </row>
    <row r="18" spans="1:23" ht="15.75" x14ac:dyDescent="0.25">
      <c r="A18" s="34" t="s">
        <v>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12"/>
      <c r="S18" s="13"/>
    </row>
    <row r="19" spans="1:23" ht="15.75" x14ac:dyDescent="0.25">
      <c r="A19" s="8" t="s">
        <v>39</v>
      </c>
      <c r="B19" s="8" t="s">
        <v>33</v>
      </c>
      <c r="C19" s="10">
        <v>7732</v>
      </c>
      <c r="D19" s="10"/>
      <c r="E19" s="10">
        <v>773.2</v>
      </c>
      <c r="F19" s="10">
        <v>3866</v>
      </c>
      <c r="G19" s="10">
        <v>3866</v>
      </c>
      <c r="H19" s="10"/>
      <c r="I19" s="10"/>
      <c r="J19" s="10"/>
      <c r="K19" s="10"/>
      <c r="L19" s="10"/>
      <c r="M19" s="10"/>
      <c r="N19" s="10"/>
      <c r="O19" s="10">
        <v>397.48</v>
      </c>
      <c r="P19" s="10"/>
      <c r="Q19" s="8">
        <f>SUM(C19:P19)</f>
        <v>16634.68</v>
      </c>
      <c r="R19" s="8">
        <v>3243.76</v>
      </c>
      <c r="S19" s="11"/>
    </row>
    <row r="20" spans="1:23" ht="15.75" x14ac:dyDescent="0.25">
      <c r="A20" s="37" t="s">
        <v>40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12"/>
      <c r="S20" s="13"/>
    </row>
    <row r="21" spans="1:23" ht="15.75" x14ac:dyDescent="0.25">
      <c r="A21" s="8" t="s">
        <v>41</v>
      </c>
      <c r="B21" s="8" t="s">
        <v>26</v>
      </c>
      <c r="C21" s="10">
        <v>17250</v>
      </c>
      <c r="D21" s="10"/>
      <c r="E21" s="10"/>
      <c r="F21" s="10"/>
      <c r="G21" s="10"/>
      <c r="H21" s="10">
        <v>6038</v>
      </c>
      <c r="I21" s="10"/>
      <c r="J21" s="10"/>
      <c r="K21" s="10"/>
      <c r="L21" s="10"/>
      <c r="M21" s="10"/>
      <c r="N21" s="10"/>
      <c r="O21" s="10"/>
      <c r="P21" s="10"/>
      <c r="Q21" s="8">
        <f>SUM(C21:P21)</f>
        <v>23288</v>
      </c>
      <c r="R21" s="8">
        <v>4774.04</v>
      </c>
      <c r="S21" s="11"/>
    </row>
    <row r="22" spans="1:23" ht="15.75" x14ac:dyDescent="0.25">
      <c r="A22" s="34" t="s">
        <v>42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12"/>
      <c r="S22" s="13"/>
    </row>
    <row r="23" spans="1:23" ht="15.75" x14ac:dyDescent="0.25">
      <c r="A23" s="8" t="s">
        <v>43</v>
      </c>
      <c r="B23" s="8" t="s">
        <v>33</v>
      </c>
      <c r="C23" s="10">
        <v>21000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8">
        <f>SUM(C23:P23)</f>
        <v>21000</v>
      </c>
      <c r="R23" s="8">
        <v>4620</v>
      </c>
      <c r="S23" s="11"/>
    </row>
    <row r="24" spans="1:23" ht="15.75" x14ac:dyDescent="0.25">
      <c r="A24" s="40" t="s">
        <v>44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12"/>
      <c r="S24" s="13"/>
    </row>
    <row r="25" spans="1:23" ht="15.75" x14ac:dyDescent="0.25">
      <c r="A25" s="8" t="s">
        <v>45</v>
      </c>
      <c r="B25" s="8" t="s">
        <v>33</v>
      </c>
      <c r="C25" s="10">
        <v>10000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65.099999999999994</v>
      </c>
      <c r="P25" s="10"/>
      <c r="Q25" s="8">
        <f>SUM(C25:P25)</f>
        <v>10065.1</v>
      </c>
      <c r="R25" s="8">
        <v>1962.69</v>
      </c>
      <c r="S25" s="11"/>
    </row>
    <row r="27" spans="1:23" ht="121.5" x14ac:dyDescent="0.25">
      <c r="A27" s="18" t="s">
        <v>1</v>
      </c>
      <c r="B27" s="19" t="s">
        <v>46</v>
      </c>
      <c r="C27" s="19" t="s">
        <v>47</v>
      </c>
      <c r="D27" s="20" t="s">
        <v>48</v>
      </c>
      <c r="E27" s="20" t="s">
        <v>49</v>
      </c>
      <c r="F27" s="20" t="s">
        <v>15</v>
      </c>
      <c r="G27" s="21" t="s">
        <v>50</v>
      </c>
      <c r="H27" s="20" t="s">
        <v>51</v>
      </c>
      <c r="I27" s="20" t="s">
        <v>52</v>
      </c>
      <c r="J27" s="20" t="s">
        <v>53</v>
      </c>
      <c r="K27" s="20" t="s">
        <v>54</v>
      </c>
      <c r="L27" s="20" t="s">
        <v>9</v>
      </c>
      <c r="M27" s="20" t="s">
        <v>55</v>
      </c>
      <c r="N27" s="20" t="s">
        <v>56</v>
      </c>
      <c r="O27" s="20" t="s">
        <v>16</v>
      </c>
      <c r="P27" s="20" t="s">
        <v>57</v>
      </c>
      <c r="Q27" s="20" t="s">
        <v>58</v>
      </c>
      <c r="R27" s="20" t="s">
        <v>59</v>
      </c>
      <c r="S27" s="20" t="s">
        <v>60</v>
      </c>
      <c r="T27" s="20" t="s">
        <v>61</v>
      </c>
      <c r="U27" s="20" t="s">
        <v>62</v>
      </c>
      <c r="V27" s="20" t="s">
        <v>63</v>
      </c>
      <c r="W27" s="18" t="s">
        <v>64</v>
      </c>
    </row>
    <row r="28" spans="1:23" ht="23.25" x14ac:dyDescent="0.35">
      <c r="A28" s="28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</row>
    <row r="29" spans="1:23" ht="18" x14ac:dyDescent="0.25">
      <c r="A29" s="22" t="s">
        <v>20</v>
      </c>
      <c r="B29" s="23" t="s">
        <v>33</v>
      </c>
      <c r="C29" s="24">
        <v>8243</v>
      </c>
      <c r="D29" s="24">
        <v>824.3</v>
      </c>
      <c r="E29" s="24"/>
      <c r="F29" s="24">
        <v>115.06</v>
      </c>
      <c r="G29" s="24"/>
      <c r="H29" s="24">
        <v>2720.19</v>
      </c>
      <c r="I29" s="24">
        <v>1813.46</v>
      </c>
      <c r="J29" s="8">
        <f>SUM(C29:I29)</f>
        <v>13716.009999999998</v>
      </c>
      <c r="K29" s="25">
        <v>12</v>
      </c>
      <c r="L29" s="25"/>
      <c r="M29" s="25"/>
      <c r="N29" s="24">
        <v>6185.6</v>
      </c>
      <c r="O29" s="24"/>
      <c r="P29" s="24"/>
      <c r="Q29" s="24"/>
      <c r="R29" s="24"/>
      <c r="S29" s="24"/>
      <c r="T29" s="24"/>
      <c r="U29" s="24">
        <v>2164.96</v>
      </c>
      <c r="V29" s="26">
        <f>J29+N29+R29+U29</f>
        <v>22066.57</v>
      </c>
      <c r="W29" s="27">
        <v>4302.9799999999996</v>
      </c>
    </row>
    <row r="30" spans="1:23" ht="23.25" x14ac:dyDescent="0.35">
      <c r="A30" s="28" t="s">
        <v>66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</row>
    <row r="31" spans="1:23" ht="18" x14ac:dyDescent="0.25">
      <c r="A31" s="22" t="s">
        <v>22</v>
      </c>
      <c r="B31" s="23" t="s">
        <v>33</v>
      </c>
      <c r="C31" s="24">
        <v>7732</v>
      </c>
      <c r="D31" s="24">
        <v>773.2</v>
      </c>
      <c r="E31" s="24"/>
      <c r="F31" s="24">
        <v>115.06</v>
      </c>
      <c r="G31" s="24"/>
      <c r="H31" s="24">
        <v>1701.04</v>
      </c>
      <c r="I31" s="24">
        <v>1701.04</v>
      </c>
      <c r="J31" s="8">
        <f>SUM(C31:I31)</f>
        <v>12022.34</v>
      </c>
      <c r="K31" s="24">
        <v>13.85</v>
      </c>
      <c r="L31" s="24">
        <v>8505.2000000000007</v>
      </c>
      <c r="M31" s="24"/>
      <c r="N31" s="24">
        <v>6138.86</v>
      </c>
      <c r="O31" s="24"/>
      <c r="P31" s="24"/>
      <c r="Q31" s="24"/>
      <c r="R31" s="24"/>
      <c r="S31" s="24"/>
      <c r="T31" s="24"/>
      <c r="U31" s="24">
        <v>1534.71</v>
      </c>
      <c r="V31" s="26">
        <f>J31+L31+U31+N31</f>
        <v>28201.11</v>
      </c>
      <c r="W31" s="27">
        <v>5499.22</v>
      </c>
    </row>
    <row r="32" spans="1:23" ht="23.25" x14ac:dyDescent="0.35">
      <c r="A32" s="28" t="s">
        <v>67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</row>
    <row r="33" spans="1:23" ht="18" x14ac:dyDescent="0.25">
      <c r="A33" s="22" t="s">
        <v>25</v>
      </c>
      <c r="B33" s="23" t="s">
        <v>33</v>
      </c>
      <c r="C33" s="24">
        <v>7732</v>
      </c>
      <c r="D33" s="24">
        <v>773.2</v>
      </c>
      <c r="E33" s="24">
        <v>1701.04</v>
      </c>
      <c r="F33" s="24">
        <v>115.06</v>
      </c>
      <c r="G33" s="24"/>
      <c r="H33" s="24">
        <v>2551.58</v>
      </c>
      <c r="I33" s="24">
        <v>1701.04</v>
      </c>
      <c r="J33" s="8">
        <f>SUM(C33:I33)</f>
        <v>14573.920000000002</v>
      </c>
      <c r="K33" s="25">
        <v>14</v>
      </c>
      <c r="L33" s="25"/>
      <c r="M33" s="25"/>
      <c r="N33" s="24">
        <v>9007.77</v>
      </c>
      <c r="O33" s="24"/>
      <c r="P33" s="24"/>
      <c r="Q33" s="24"/>
      <c r="R33" s="24"/>
      <c r="S33" s="24"/>
      <c r="T33" s="24"/>
      <c r="U33" s="24"/>
      <c r="V33" s="26">
        <f>J33+N33</f>
        <v>23581.690000000002</v>
      </c>
      <c r="W33" s="27">
        <v>4598.43</v>
      </c>
    </row>
    <row r="34" spans="1:23" ht="23.25" x14ac:dyDescent="0.35">
      <c r="A34" s="28" t="s">
        <v>68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</row>
    <row r="35" spans="1:23" ht="18" x14ac:dyDescent="0.25">
      <c r="A35" s="22" t="s">
        <v>28</v>
      </c>
      <c r="B35" s="23" t="s">
        <v>33</v>
      </c>
      <c r="C35" s="24">
        <v>7732</v>
      </c>
      <c r="D35" s="24">
        <v>773.2</v>
      </c>
      <c r="E35" s="24"/>
      <c r="F35" s="24">
        <v>115.06</v>
      </c>
      <c r="G35" s="24"/>
      <c r="H35" s="24">
        <v>2551.56</v>
      </c>
      <c r="I35" s="24"/>
      <c r="J35" s="8">
        <f>SUM(C35:I35)</f>
        <v>11171.82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6">
        <f>SUM(J35:U35)</f>
        <v>11171.82</v>
      </c>
      <c r="W35" s="27">
        <v>2178.5</v>
      </c>
    </row>
    <row r="36" spans="1:23" ht="23.25" x14ac:dyDescent="0.35">
      <c r="A36" s="28" t="s">
        <v>69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</row>
    <row r="37" spans="1:23" ht="18" x14ac:dyDescent="0.25">
      <c r="A37" s="22" t="s">
        <v>30</v>
      </c>
      <c r="B37" s="23" t="s">
        <v>33</v>
      </c>
      <c r="C37" s="24">
        <v>7732</v>
      </c>
      <c r="D37" s="24">
        <v>773.2</v>
      </c>
      <c r="E37" s="24"/>
      <c r="F37" s="24">
        <v>115.06</v>
      </c>
      <c r="G37" s="24"/>
      <c r="H37" s="24">
        <v>2551.56</v>
      </c>
      <c r="I37" s="24">
        <v>1701.04</v>
      </c>
      <c r="J37" s="8">
        <f>SUM(C37:I37)</f>
        <v>12872.86</v>
      </c>
      <c r="K37" s="25">
        <v>13.7</v>
      </c>
      <c r="L37" s="25">
        <v>8505.2000000000007</v>
      </c>
      <c r="M37" s="25"/>
      <c r="N37" s="24">
        <v>6473.4</v>
      </c>
      <c r="O37" s="24"/>
      <c r="P37" s="24"/>
      <c r="Q37" s="24"/>
      <c r="R37" s="24"/>
      <c r="S37" s="24"/>
      <c r="T37" s="24">
        <v>505.53</v>
      </c>
      <c r="U37" s="24">
        <v>2265.7399999999998</v>
      </c>
      <c r="V37" s="26">
        <f>J37+L37+N37+T37+U37</f>
        <v>30622.729999999996</v>
      </c>
      <c r="W37" s="8">
        <v>5971.43</v>
      </c>
    </row>
    <row r="38" spans="1:23" ht="23.25" x14ac:dyDescent="0.35">
      <c r="A38" s="28" t="s">
        <v>70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</row>
    <row r="39" spans="1:23" ht="18" x14ac:dyDescent="0.25">
      <c r="A39" s="22" t="s">
        <v>32</v>
      </c>
      <c r="B39" s="23" t="s">
        <v>33</v>
      </c>
      <c r="C39" s="24">
        <v>7253</v>
      </c>
      <c r="D39" s="24">
        <v>725</v>
      </c>
      <c r="E39" s="24"/>
      <c r="F39" s="24">
        <v>115.06</v>
      </c>
      <c r="G39" s="24"/>
      <c r="H39" s="24">
        <v>1595.66</v>
      </c>
      <c r="I39" s="24">
        <v>1595.66</v>
      </c>
      <c r="J39" s="8">
        <f>SUM(C39:I39)</f>
        <v>11284.380000000001</v>
      </c>
      <c r="K39" s="24"/>
      <c r="L39" s="24"/>
      <c r="M39" s="24"/>
      <c r="N39" s="24"/>
      <c r="O39" s="24"/>
      <c r="P39" s="24"/>
      <c r="Q39" s="24">
        <v>3989.15</v>
      </c>
      <c r="R39" s="24"/>
      <c r="S39" s="24"/>
      <c r="T39" s="24"/>
      <c r="U39" s="24"/>
      <c r="V39" s="26">
        <f>SUM(J39:U39)</f>
        <v>15273.53</v>
      </c>
      <c r="W39" s="8">
        <v>2978.34</v>
      </c>
    </row>
    <row r="40" spans="1:23" ht="23.25" x14ac:dyDescent="0.35">
      <c r="A40" s="28" t="s">
        <v>71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</row>
    <row r="41" spans="1:23" ht="18" x14ac:dyDescent="0.25">
      <c r="A41" s="22" t="s">
        <v>35</v>
      </c>
      <c r="B41" s="23" t="s">
        <v>33</v>
      </c>
      <c r="C41" s="24"/>
      <c r="D41" s="24"/>
      <c r="E41" s="24"/>
      <c r="F41" s="24"/>
      <c r="G41" s="24"/>
      <c r="H41" s="24"/>
      <c r="I41" s="24"/>
      <c r="J41" s="8">
        <f>SUM(C41:I41)</f>
        <v>0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6">
        <f>SUM(J41:U41)</f>
        <v>0</v>
      </c>
      <c r="W41" s="8"/>
    </row>
    <row r="42" spans="1:23" ht="23.25" x14ac:dyDescent="0.35">
      <c r="A42" s="28" t="s">
        <v>72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</row>
    <row r="43" spans="1:23" ht="18" x14ac:dyDescent="0.25">
      <c r="A43" s="22" t="s">
        <v>37</v>
      </c>
      <c r="B43" s="23" t="s">
        <v>33</v>
      </c>
      <c r="C43" s="24">
        <v>7732</v>
      </c>
      <c r="D43" s="24">
        <v>773.2</v>
      </c>
      <c r="E43" s="24"/>
      <c r="F43" s="24">
        <v>115.06</v>
      </c>
      <c r="G43" s="24"/>
      <c r="H43" s="24">
        <v>2551.56</v>
      </c>
      <c r="I43" s="24">
        <v>1701.04</v>
      </c>
      <c r="J43" s="8">
        <f>SUM(C43:I43)</f>
        <v>12872.86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6">
        <f>SUM(J43:U43)</f>
        <v>12872.86</v>
      </c>
      <c r="W43" s="8">
        <v>2510.21</v>
      </c>
    </row>
    <row r="44" spans="1:23" ht="23.25" x14ac:dyDescent="0.35">
      <c r="A44" s="28" t="s">
        <v>73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</row>
    <row r="45" spans="1:23" ht="18" x14ac:dyDescent="0.25">
      <c r="A45" s="22" t="s">
        <v>39</v>
      </c>
      <c r="B45" s="23" t="s">
        <v>33</v>
      </c>
      <c r="C45" s="24">
        <v>7732</v>
      </c>
      <c r="D45" s="24">
        <v>773.2</v>
      </c>
      <c r="E45" s="24"/>
      <c r="F45" s="24">
        <v>115.06</v>
      </c>
      <c r="G45" s="24"/>
      <c r="H45" s="24">
        <v>2551.56</v>
      </c>
      <c r="I45" s="24">
        <v>1701.04</v>
      </c>
      <c r="J45" s="8">
        <f>SUM(C45:I45)</f>
        <v>12872.86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6">
        <f>SUM(J45:U45)</f>
        <v>12872.86</v>
      </c>
      <c r="W45" s="8">
        <v>2510.1999999999998</v>
      </c>
    </row>
    <row r="46" spans="1:23" ht="23.25" x14ac:dyDescent="0.35">
      <c r="A46" s="28" t="s">
        <v>74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</row>
    <row r="47" spans="1:23" ht="18" x14ac:dyDescent="0.25">
      <c r="A47" s="24" t="s">
        <v>41</v>
      </c>
      <c r="B47" s="8" t="s">
        <v>33</v>
      </c>
      <c r="C47" s="24">
        <v>7732</v>
      </c>
      <c r="D47" s="24">
        <v>773.2</v>
      </c>
      <c r="E47" s="24"/>
      <c r="F47" s="24">
        <v>115.06</v>
      </c>
      <c r="G47" s="24"/>
      <c r="H47" s="24">
        <v>2551.56</v>
      </c>
      <c r="I47" s="24">
        <v>2073.5500000000002</v>
      </c>
      <c r="J47" s="8">
        <f>SUM(C47:I47)</f>
        <v>13245.369999999999</v>
      </c>
      <c r="K47" s="24"/>
      <c r="L47" s="24"/>
      <c r="M47" s="24">
        <v>2421.34</v>
      </c>
      <c r="N47" s="24"/>
      <c r="O47" s="24"/>
      <c r="P47" s="24"/>
      <c r="Q47" s="24"/>
      <c r="R47" s="24"/>
      <c r="S47" s="24"/>
      <c r="T47" s="24"/>
      <c r="U47" s="24"/>
      <c r="V47" s="26">
        <f>SUM(J47:U47)</f>
        <v>15666.71</v>
      </c>
      <c r="W47" s="8">
        <v>3055.01</v>
      </c>
    </row>
    <row r="48" spans="1:23" ht="23.25" x14ac:dyDescent="0.35">
      <c r="A48" s="31" t="s">
        <v>75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3"/>
    </row>
    <row r="49" spans="1:23" ht="18" x14ac:dyDescent="0.25">
      <c r="A49" s="24" t="s">
        <v>43</v>
      </c>
      <c r="B49" s="8" t="s">
        <v>33</v>
      </c>
      <c r="C49" s="24">
        <v>0</v>
      </c>
      <c r="D49" s="24"/>
      <c r="E49" s="24"/>
      <c r="F49" s="24"/>
      <c r="G49" s="24"/>
      <c r="H49" s="24"/>
      <c r="I49" s="24"/>
      <c r="J49" s="8">
        <f>SUM(C49:I49)</f>
        <v>0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6">
        <f>SUM(J49:U49)</f>
        <v>0</v>
      </c>
      <c r="W49" s="8"/>
    </row>
  </sheetData>
  <mergeCells count="22">
    <mergeCell ref="A28:W28"/>
    <mergeCell ref="A3:Q3"/>
    <mergeCell ref="A6:Q6"/>
    <mergeCell ref="A8:Q8"/>
    <mergeCell ref="A10:Q10"/>
    <mergeCell ref="A12:Q12"/>
    <mergeCell ref="A14:R14"/>
    <mergeCell ref="A16:Q16"/>
    <mergeCell ref="A18:Q18"/>
    <mergeCell ref="A20:Q20"/>
    <mergeCell ref="A22:Q22"/>
    <mergeCell ref="A24:Q24"/>
    <mergeCell ref="A42:W42"/>
    <mergeCell ref="A44:W44"/>
    <mergeCell ref="A46:W46"/>
    <mergeCell ref="A48:W48"/>
    <mergeCell ref="A30:W30"/>
    <mergeCell ref="A32:W32"/>
    <mergeCell ref="A34:W34"/>
    <mergeCell ref="A36:W36"/>
    <mergeCell ref="A38:W38"/>
    <mergeCell ref="A40:W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2024-12-24T13:05:04Z</dcterms:modified>
</cp:coreProperties>
</file>