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49" i="1" l="1"/>
  <c r="X49" i="1" s="1"/>
  <c r="L47" i="1"/>
  <c r="X47" i="1" s="1"/>
  <c r="L45" i="1"/>
  <c r="X45" i="1" s="1"/>
  <c r="L43" i="1"/>
  <c r="X43" i="1" s="1"/>
  <c r="L41" i="1"/>
  <c r="X41" i="1" s="1"/>
  <c r="L39" i="1"/>
  <c r="X39" i="1" s="1"/>
  <c r="L37" i="1"/>
  <c r="X37" i="1" s="1"/>
  <c r="L35" i="1"/>
  <c r="X35" i="1" s="1"/>
  <c r="L33" i="1"/>
  <c r="X33" i="1" s="1"/>
  <c r="L31" i="1"/>
  <c r="X31" i="1" s="1"/>
  <c r="L29" i="1"/>
  <c r="X29" i="1" s="1"/>
  <c r="R25" i="1"/>
  <c r="R23" i="1"/>
  <c r="R19" i="1"/>
  <c r="R17" i="1"/>
  <c r="R15" i="1"/>
  <c r="R13" i="1"/>
  <c r="R11" i="1"/>
  <c r="R9" i="1"/>
  <c r="R7" i="1"/>
  <c r="R5" i="1"/>
  <c r="R4" i="1"/>
</calcChain>
</file>

<file path=xl/sharedStrings.xml><?xml version="1.0" encoding="utf-8"?>
<sst xmlns="http://schemas.openxmlformats.org/spreadsheetml/2006/main" count="111" uniqueCount="78">
  <si>
    <t>Грудень 2023 року</t>
  </si>
  <si>
    <t>2024 року</t>
  </si>
  <si>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</si>
  <si>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</si>
  <si>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</si>
  <si>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</si>
  <si>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</si>
  <si>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Надбавка за виконання особливо важливої роботи(50%)</t>
  </si>
  <si>
    <t>Щомісячна премія /премія до урочистих (святкових подій)</t>
  </si>
  <si>
    <t>Інтенсивність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</si>
  <si>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</si>
  <si>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</si>
  <si>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</si>
  <si>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</si>
  <si>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Індексація</t>
  </si>
  <si>
    <t>Відпускні</t>
  </si>
  <si>
    <t>Бух.довідка</t>
  </si>
  <si>
    <t>Всього нараховано</t>
  </si>
  <si>
    <t>Всього утримано</t>
  </si>
  <si>
    <t xml:space="preserve">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</si>
  <si>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</si>
  <si>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</si>
  <si>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</si>
  <si>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</si>
  <si>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</si>
  <si>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</si>
  <si>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>Начальник</t>
  </si>
  <si>
    <t xml:space="preserve">                                                                                                                                             Відділ освіти Брацлавської селищної ради</t>
  </si>
  <si>
    <t>4.</t>
  </si>
  <si>
    <t xml:space="preserve">                                                                                                                              Відділ "Служба у справах дітей" Брацлавської селищної ради</t>
  </si>
  <si>
    <t>5.</t>
  </si>
  <si>
    <t xml:space="preserve">                                                                                                              Комунальний заклад"Брацлавська публічна бібліотека Брацлавської селищної ради"</t>
  </si>
  <si>
    <t>6.</t>
  </si>
  <si>
    <t>Директор</t>
  </si>
  <si>
    <t>Брацлавська територіальна місцева пожежна команда</t>
  </si>
  <si>
    <t>7.</t>
  </si>
  <si>
    <t xml:space="preserve">                                                                                                          Комунальний заклад"Центр культури та дозвілля Брацлавської селищної ради"</t>
  </si>
  <si>
    <t>8.</t>
  </si>
  <si>
    <t xml:space="preserve">                                                                                                                              Комунальна установа"Центр надання соціальних послуг"</t>
  </si>
  <si>
    <t>9.</t>
  </si>
  <si>
    <t xml:space="preserve">                                                                                                                                              Брацлавський комбінат комунальних підприємств</t>
  </si>
  <si>
    <t>10.</t>
  </si>
  <si>
    <t xml:space="preserve">                                               Комунальне неприбуткове підприємство"Центр первинної медико-санітарної допомоги"Брацлавської селищної ради</t>
  </si>
  <si>
    <t>11.</t>
  </si>
  <si>
    <t xml:space="preserve">Комунальне неприбуткове підприємство "Медичний центр" </t>
  </si>
  <si>
    <t>12.</t>
  </si>
  <si>
    <t>Посада</t>
  </si>
  <si>
    <t xml:space="preserve">По плану </t>
  </si>
  <si>
    <t>Оклад</t>
  </si>
  <si>
    <t>10%до окладу</t>
  </si>
  <si>
    <t>Інклюзія</t>
  </si>
  <si>
    <t>Премія</t>
  </si>
  <si>
    <t>Вислуга років</t>
  </si>
  <si>
    <t>Престижність</t>
  </si>
  <si>
    <t>Разом за директора</t>
  </si>
  <si>
    <t>Години</t>
  </si>
  <si>
    <t>За викладацьку роботу/ години</t>
  </si>
  <si>
    <t>Оздоровчі</t>
  </si>
  <si>
    <t>Винагорода</t>
  </si>
  <si>
    <t>За складність і напруженість</t>
  </si>
  <si>
    <t>Заміна</t>
  </si>
  <si>
    <t>Перевірка зошитів</t>
  </si>
  <si>
    <t>Доплата вихователя</t>
  </si>
  <si>
    <t>Мат.допомога</t>
  </si>
  <si>
    <t>Вислуга за престижність за викладацьку роботу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</si>
  <si>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</si>
  <si>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</si>
  <si>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</si>
  <si>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</si>
  <si>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</si>
  <si>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Вишківці гімназія</t>
  </si>
  <si>
    <t>Зяньківці гімназія</t>
  </si>
  <si>
    <t>Мистецька школа</t>
  </si>
  <si>
    <t>Брацлав ліцей №1</t>
  </si>
  <si>
    <t>Вовчок ЗДО"Дзвіночок"</t>
  </si>
  <si>
    <t>Бугаків ЗДО" Віночок"</t>
  </si>
  <si>
    <t>Вишківці ЗДО"Сонечко"</t>
  </si>
  <si>
    <t>Брацлав ЗДО"Ромашка"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</si>
</sst>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8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2" borderId="1" xfId="0" applyFill="1" applyBorder="1"/>
    <xf numFmtId="4" fontId="2" fillId="0" borderId="1" xfId="0" applyNumberFormat="1" applyFont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4" fontId="4" fillId="0" borderId="1" xfId="0" applyNumberFormat="1" applyFont="1" applyBorder="1" applyAlignment="1">
      <alignment horizontal="right" indent="1"/>
    </xf>
    <xf numFmtId="4" fontId="2" fillId="0" borderId="4" xfId="0" applyNumberFormat="1" applyFont="1" applyBorder="1"/>
    <xf numFmtId="4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4" fontId="7" fillId="0" borderId="1" xfId="0" applyNumberFormat="1" applyFont="1" applyBorder="1"/>
    <xf numFmtId="0" fontId="0" fillId="0" borderId="1" xfId="0" applyNumberFormat="1" applyBorder="1"/>
    <xf numFmtId="2" fontId="2" fillId="0" borderId="1" xfId="0" applyNumberFormat="1" applyFont="1" applyBorder="1"/>
    <xf numFmtId="2" fontId="0" fillId="0" borderId="1" xfId="0" applyNumberFormat="1" applyBorder="1"/>
    <xf numFmtId="2" fontId="7" fillId="0" borderId="1" xfId="0" applyNumberFormat="1" applyFont="1" applyBorder="1"/>
    <xf numFmtId="0" fontId="6" fillId="2" borderId="2" xfId="0" applyFont="1" applyFill="1" applyBorder="1" applyAlignment="1">
      <alignment horizontal="left" indent="11"/>
    </xf>
    <xf numFmtId="0" fontId="6" fillId="2" borderId="3" xfId="0" applyFont="1" applyFill="1" applyBorder="1" applyAlignment="1">
      <alignment horizontal="left" indent="11"/>
    </xf>
    <xf numFmtId="0" fontId="6" fillId="2" borderId="4" xfId="0" applyFont="1" applyFill="1" applyBorder="1" applyAlignment="1">
      <alignment horizontal="left" indent="1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4" fontId="2" fillId="2" borderId="5" xfId="0" applyNumberFormat="1" applyFont="1" applyFill="1" applyBorder="1" applyAlignment="1">
      <alignment horizontal="left" indent="4"/>
    </xf>
    <xf numFmtId="4" fontId="2" fillId="2" borderId="6" xfId="0" applyNumberFormat="1" applyFont="1" applyFill="1" applyBorder="1" applyAlignment="1">
      <alignment horizontal="left" indent="4"/>
    </xf>
    <xf numFmtId="4" fontId="2" fillId="2" borderId="7" xfId="0" applyNumberFormat="1" applyFont="1" applyFill="1" applyBorder="1" applyAlignment="1">
      <alignment horizontal="left" indent="4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4" fontId="2" fillId="2" borderId="3" xfId="0" applyNumberFormat="1" applyFont="1" applyFill="1" applyBorder="1" applyAlignment="1"/>
    <xf numFmtId="4" fontId="2" fillId="2" borderId="4" xfId="0" applyNumberFormat="1" applyFont="1" applyFill="1" applyBorder="1" applyAlignment="1"/>
    <xf numFmtId="4" fontId="2" fillId="2" borderId="2" xfId="0" applyNumberFormat="1" applyFont="1" applyFill="1" applyBorder="1" applyAlignment="1">
      <alignment horizontal="left" indent="4"/>
    </xf>
    <xf numFmtId="4" fontId="2" fillId="2" borderId="3" xfId="0" applyNumberFormat="1" applyFont="1" applyFill="1" applyBorder="1" applyAlignment="1">
      <alignment horizontal="left" indent="4"/>
    </xf>
    <xf numFmtId="4" fontId="2" fillId="2" borderId="4" xfId="0" applyNumberFormat="1" applyFont="1" applyFill="1" applyBorder="1" applyAlignment="1">
      <alignment horizontal="left" indent="4"/>
    </xf>
    <xf numFmtId="4" fontId="6" fillId="2" borderId="2" xfId="0" applyNumberFormat="1" applyFont="1" applyFill="1" applyBorder="1" applyAlignment="1">
      <alignment horizontal="left" indent="11"/>
    </xf>
    <xf numFmtId="4" fontId="6" fillId="2" borderId="3" xfId="0" applyNumberFormat="1" applyFont="1" applyFill="1" applyBorder="1" applyAlignment="1">
      <alignment horizontal="left" indent="11"/>
    </xf>
    <xf numFmtId="4" fontId="6" fillId="2" borderId="4" xfId="0" applyNumberFormat="1" applyFont="1" applyFill="1" applyBorder="1" applyAlignment="1">
      <alignment horizontal="left" indent="11"/>
    </xf>
    <xf numFmtId="0" fontId="3" fillId="2" borderId="2" xfId="0" applyFont="1" applyFill="1" applyBorder="1" applyAlignment="1">
      <alignment horizontal="left" vertical="center" indent="6"/>
    </xf>
    <xf numFmtId="0" fontId="3" fillId="2" borderId="3" xfId="0" applyFont="1" applyFill="1" applyBorder="1" applyAlignment="1">
      <alignment horizontal="left" vertical="center" indent="6"/>
    </xf>
    <xf numFmtId="0" fontId="3" fillId="2" borderId="4" xfId="0" applyFont="1" applyFill="1" applyBorder="1" applyAlignment="1">
      <alignment horizontal="left" vertical="center" indent="6"/>
    </xf>
    <xf numFmtId="4" fontId="2" fillId="2" borderId="2" xfId="0" applyNumberFormat="1" applyFont="1" applyFill="1" applyBorder="1" applyAlignment="1">
      <alignment horizontal="left" indent="5"/>
    </xf>
    <xf numFmtId="4" fontId="2" fillId="2" borderId="3" xfId="0" applyNumberFormat="1" applyFont="1" applyFill="1" applyBorder="1" applyAlignment="1">
      <alignment horizontal="left" indent="5"/>
    </xf>
    <xf numFmtId="4" fontId="2" fillId="2" borderId="4" xfId="0" applyNumberFormat="1" applyFont="1" applyFill="1" applyBorder="1" applyAlignment="1">
      <alignment horizontal="left" indent="5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topLeftCell="A7" zoomScale="75" zoomScaleNormal="75" workbookViewId="0">
      <selection activeCell="Q23" sqref="Q23"/>
    </sheetView>
  </sheetViews>
  <sheetFormatPr defaultRowHeight="15" x14ac:dyDescent="0.25"/>
  <cols>
    <col min="2" max="2" width="18.28515625" customWidth="1"/>
    <col min="3" max="3" width="11" customWidth="1"/>
    <col min="4" max="4" width="12.7109375" customWidth="1"/>
    <col min="5" max="5" width="13" customWidth="1"/>
    <col min="6" max="6" width="12" customWidth="1"/>
    <col min="7" max="7" width="11.5703125" customWidth="1"/>
    <col min="9" max="9" width="12.85546875" customWidth="1"/>
    <col min="10" max="10" width="14.42578125" customWidth="1"/>
    <col min="11" max="11" width="12.42578125" customWidth="1"/>
    <col min="12" max="12" width="17.28515625" customWidth="1"/>
    <col min="13" max="13" width="12" customWidth="1"/>
    <col min="14" max="14" width="12.140625" customWidth="1"/>
    <col min="15" max="15" width="12.85546875" customWidth="1"/>
    <col min="16" max="16" width="12.140625" customWidth="1"/>
    <col min="17" max="17" width="12" customWidth="1"/>
    <col min="18" max="18" width="11.42578125" customWidth="1"/>
    <col min="19" max="19" width="12.140625" customWidth="1"/>
    <col min="24" max="24" width="15" customWidth="1"/>
    <col min="25" max="25" width="17.28515625" customWidth="1"/>
  </cols>
  <sheetData>
    <row r="1" spans="1:19" ht="23.25" x14ac:dyDescent="0.35">
      <c r="E1" s="1" t="s">
        <v>0</v>
      </c>
      <c r="F1" s="1" t="s">
        <v>1</v>
      </c>
    </row>
    <row r="2" spans="1:19" ht="157.5" x14ac:dyDescent="0.25">
      <c r="A2" s="2" t="s">
        <v>2</v>
      </c>
      <c r="B2" s="27" t="s">
        <v>3</v>
      </c>
      <c r="C2" s="28"/>
      <c r="D2" s="3" t="s">
        <v>4</v>
      </c>
      <c r="E2" s="3" t="s">
        <v>5</v>
      </c>
      <c r="F2" s="3" t="s">
        <v>6</v>
      </c>
      <c r="G2" s="4" t="s">
        <v>7</v>
      </c>
      <c r="H2" s="4"/>
      <c r="I2" s="3" t="s">
        <v>8</v>
      </c>
      <c r="J2" s="3" t="s">
        <v>9</v>
      </c>
      <c r="K2" s="3" t="s">
        <v>10</v>
      </c>
      <c r="L2" s="3" t="s">
        <v>11</v>
      </c>
      <c r="M2" s="2" t="s">
        <v>12</v>
      </c>
      <c r="N2" s="3" t="s">
        <v>13</v>
      </c>
      <c r="O2" s="2" t="s">
        <v>14</v>
      </c>
      <c r="P2" s="2" t="s">
        <v>15</v>
      </c>
      <c r="Q2" s="3" t="s">
        <v>16</v>
      </c>
      <c r="R2" s="3" t="s">
        <v>17</v>
      </c>
      <c r="S2" s="3" t="s">
        <v>18</v>
      </c>
    </row>
    <row r="3" spans="1:19" ht="20.25" x14ac:dyDescent="0.25">
      <c r="A3" s="46" t="s">
        <v>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5"/>
    </row>
    <row r="4" spans="1:19" ht="47.25" customHeight="1" x14ac:dyDescent="0.25">
      <c r="A4" s="6" t="s">
        <v>20</v>
      </c>
      <c r="B4" s="29" t="s">
        <v>21</v>
      </c>
      <c r="C4" s="30"/>
      <c r="D4" s="7">
        <v>18767</v>
      </c>
      <c r="E4" s="7">
        <v>600</v>
      </c>
      <c r="F4" s="7">
        <v>5810.1</v>
      </c>
      <c r="G4" s="7">
        <v>12588.55</v>
      </c>
      <c r="H4" s="7"/>
      <c r="I4" s="7"/>
      <c r="J4" s="7"/>
      <c r="K4" s="7"/>
      <c r="L4" s="7">
        <v>32109.31</v>
      </c>
      <c r="M4" s="7"/>
      <c r="N4" s="7"/>
      <c r="O4" s="7">
        <v>133.22999999999999</v>
      </c>
      <c r="P4" s="7"/>
      <c r="Q4" s="7"/>
      <c r="R4" s="6">
        <f>SUM(D4:P4)</f>
        <v>70008.189999999988</v>
      </c>
      <c r="S4" s="6">
        <v>25101.88</v>
      </c>
    </row>
    <row r="5" spans="1:19" ht="157.5" customHeight="1" x14ac:dyDescent="0.25">
      <c r="A5" s="6" t="s">
        <v>22</v>
      </c>
      <c r="B5" s="29" t="s">
        <v>23</v>
      </c>
      <c r="C5" s="30"/>
      <c r="D5" s="7">
        <v>17203</v>
      </c>
      <c r="E5" s="7">
        <v>500</v>
      </c>
      <c r="F5" s="7">
        <v>4425.75</v>
      </c>
      <c r="G5" s="7">
        <v>11064.38</v>
      </c>
      <c r="H5" s="7"/>
      <c r="I5" s="7"/>
      <c r="J5" s="7"/>
      <c r="K5" s="7"/>
      <c r="L5" s="7">
        <v>27401.09</v>
      </c>
      <c r="M5" s="7"/>
      <c r="N5" s="7"/>
      <c r="O5" s="7">
        <v>133.22999999999999</v>
      </c>
      <c r="P5" s="7"/>
      <c r="Q5" s="7"/>
      <c r="R5" s="6">
        <f>SUM(D5:P5)</f>
        <v>60727.450000000004</v>
      </c>
      <c r="S5" s="6"/>
    </row>
    <row r="6" spans="1:19" ht="15.75" x14ac:dyDescent="0.25">
      <c r="A6" s="49" t="s">
        <v>24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  <c r="S6" s="8"/>
    </row>
    <row r="7" spans="1:19" ht="15.75" x14ac:dyDescent="0.25">
      <c r="A7" s="6" t="s">
        <v>25</v>
      </c>
      <c r="B7" s="6" t="s">
        <v>26</v>
      </c>
      <c r="C7" s="6"/>
      <c r="D7" s="7">
        <v>8821.4500000000007</v>
      </c>
      <c r="E7" s="7">
        <v>231.82</v>
      </c>
      <c r="F7" s="7">
        <v>0</v>
      </c>
      <c r="G7" s="7">
        <v>4526.6400000000003</v>
      </c>
      <c r="H7" s="7"/>
      <c r="I7" s="7">
        <v>11416</v>
      </c>
      <c r="J7" s="7"/>
      <c r="K7" s="7"/>
      <c r="L7" s="7"/>
      <c r="M7" s="7"/>
      <c r="N7" s="7">
        <v>5741.45</v>
      </c>
      <c r="O7" s="7">
        <v>133.22999999999999</v>
      </c>
      <c r="P7" s="7"/>
      <c r="Q7" s="7">
        <v>133.22999999999999</v>
      </c>
      <c r="R7" s="6">
        <f>SUM(D7:Q7)</f>
        <v>31003.82</v>
      </c>
      <c r="S7" s="6">
        <v>7130.88</v>
      </c>
    </row>
    <row r="8" spans="1:19" ht="15.75" x14ac:dyDescent="0.25">
      <c r="A8" s="49" t="s">
        <v>27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1"/>
      <c r="S8" s="8"/>
    </row>
    <row r="9" spans="1:19" ht="15.75" x14ac:dyDescent="0.25">
      <c r="A9" s="6" t="s">
        <v>28</v>
      </c>
      <c r="B9" s="6" t="s">
        <v>26</v>
      </c>
      <c r="C9" s="6"/>
      <c r="D9" s="9">
        <v>10791</v>
      </c>
      <c r="E9" s="7">
        <v>350</v>
      </c>
      <c r="F9" s="7">
        <v>2254.73</v>
      </c>
      <c r="G9" s="7">
        <v>6697.86</v>
      </c>
      <c r="H9" s="7"/>
      <c r="I9" s="7"/>
      <c r="J9" s="7"/>
      <c r="K9" s="7">
        <v>15790.98</v>
      </c>
      <c r="L9" s="7">
        <v>0</v>
      </c>
      <c r="M9" s="7"/>
      <c r="N9" s="7"/>
      <c r="O9" s="7">
        <v>266.45999999999998</v>
      </c>
      <c r="P9" s="7"/>
      <c r="Q9" s="7"/>
      <c r="R9" s="6">
        <f>SUM(D9:P9)</f>
        <v>36151.03</v>
      </c>
      <c r="S9" s="6">
        <v>12665.68</v>
      </c>
    </row>
    <row r="10" spans="1:19" ht="15.75" x14ac:dyDescent="0.25">
      <c r="A10" s="49" t="s">
        <v>29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1"/>
      <c r="S10" s="8"/>
    </row>
    <row r="11" spans="1:19" ht="15.75" x14ac:dyDescent="0.25">
      <c r="A11" s="6" t="s">
        <v>30</v>
      </c>
      <c r="B11" s="6" t="s">
        <v>26</v>
      </c>
      <c r="C11" s="6"/>
      <c r="D11" s="7"/>
      <c r="E11" s="7"/>
      <c r="F11" s="7"/>
      <c r="G11" s="7"/>
      <c r="H11" s="7"/>
      <c r="I11" s="7"/>
      <c r="J11" s="7"/>
      <c r="K11" s="7">
        <v>16189.1</v>
      </c>
      <c r="L11" s="7"/>
      <c r="M11" s="7"/>
      <c r="N11" s="7"/>
      <c r="O11" s="7">
        <v>101.51</v>
      </c>
      <c r="P11" s="7"/>
      <c r="Q11" s="7"/>
      <c r="R11" s="6">
        <f>SUM(D11:P11)</f>
        <v>16290.61</v>
      </c>
      <c r="S11" s="6">
        <v>3746.84</v>
      </c>
    </row>
    <row r="12" spans="1:19" ht="15.75" x14ac:dyDescent="0.25">
      <c r="A12" s="31" t="s">
        <v>31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8"/>
    </row>
    <row r="13" spans="1:19" ht="15.75" x14ac:dyDescent="0.25">
      <c r="A13" s="6" t="s">
        <v>32</v>
      </c>
      <c r="B13" s="10" t="s">
        <v>33</v>
      </c>
      <c r="C13" s="10"/>
      <c r="D13" s="7">
        <v>7253</v>
      </c>
      <c r="E13" s="7"/>
      <c r="F13" s="7">
        <v>2175.9</v>
      </c>
      <c r="G13" s="7"/>
      <c r="H13" s="7"/>
      <c r="I13" s="7"/>
      <c r="J13" s="7">
        <v>3626.5</v>
      </c>
      <c r="K13" s="7"/>
      <c r="L13" s="7"/>
      <c r="M13" s="11"/>
      <c r="N13" s="7"/>
      <c r="O13" s="7">
        <v>236.18</v>
      </c>
      <c r="P13" s="7"/>
      <c r="Q13" s="7"/>
      <c r="R13" s="6">
        <f>SUM(D13:P13)</f>
        <v>13291.58</v>
      </c>
      <c r="S13" s="6">
        <v>6684.06</v>
      </c>
    </row>
    <row r="14" spans="1:19" ht="15.75" x14ac:dyDescent="0.25">
      <c r="A14" s="34" t="s">
        <v>34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</row>
    <row r="15" spans="1:19" ht="15.75" x14ac:dyDescent="0.25">
      <c r="A15" s="6" t="s">
        <v>35</v>
      </c>
      <c r="B15" s="6" t="s">
        <v>26</v>
      </c>
      <c r="C15" s="6"/>
      <c r="D15" s="7">
        <v>10000</v>
      </c>
      <c r="E15" s="7"/>
      <c r="F15" s="7"/>
      <c r="G15" s="7"/>
      <c r="H15" s="7"/>
      <c r="I15" s="7"/>
      <c r="J15" s="7">
        <v>5000</v>
      </c>
      <c r="K15" s="7"/>
      <c r="L15" s="7"/>
      <c r="M15" s="7"/>
      <c r="N15" s="7"/>
      <c r="O15" s="7"/>
      <c r="P15" s="7"/>
      <c r="Q15" s="7"/>
      <c r="R15" s="6">
        <f>SUM(D15:P15)</f>
        <v>15000</v>
      </c>
      <c r="S15" s="6">
        <v>3600</v>
      </c>
    </row>
    <row r="16" spans="1:19" ht="15.75" x14ac:dyDescent="0.25">
      <c r="A16" s="40" t="s">
        <v>36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  <c r="S16" s="8"/>
    </row>
    <row r="17" spans="1:25" ht="15.75" x14ac:dyDescent="0.25">
      <c r="A17" s="6" t="s">
        <v>37</v>
      </c>
      <c r="B17" s="6" t="s">
        <v>33</v>
      </c>
      <c r="C17" s="6"/>
      <c r="D17" s="7">
        <v>7732</v>
      </c>
      <c r="E17" s="7"/>
      <c r="F17" s="7">
        <v>1546.4</v>
      </c>
      <c r="G17" s="7"/>
      <c r="H17" s="7"/>
      <c r="I17" s="7"/>
      <c r="J17" s="7">
        <v>3866</v>
      </c>
      <c r="K17" s="7">
        <v>7732</v>
      </c>
      <c r="L17" s="7"/>
      <c r="M17" s="7"/>
      <c r="N17" s="7"/>
      <c r="O17" s="7"/>
      <c r="P17" s="7"/>
      <c r="Q17" s="7"/>
      <c r="R17" s="6">
        <f>SUM(D17:P17)</f>
        <v>20876.400000000001</v>
      </c>
      <c r="S17" s="6">
        <v>4801.57</v>
      </c>
    </row>
    <row r="18" spans="1:25" ht="15.75" x14ac:dyDescent="0.25">
      <c r="A18" s="40" t="s">
        <v>38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/>
      <c r="S18" s="8"/>
    </row>
    <row r="19" spans="1:25" ht="15.75" x14ac:dyDescent="0.25">
      <c r="A19" s="6" t="s">
        <v>39</v>
      </c>
      <c r="B19" s="6" t="s">
        <v>33</v>
      </c>
      <c r="C19" s="6"/>
      <c r="D19" s="7">
        <v>7732</v>
      </c>
      <c r="E19" s="7"/>
      <c r="F19" s="7">
        <v>773.2</v>
      </c>
      <c r="G19" s="7"/>
      <c r="H19" s="7"/>
      <c r="I19" s="7">
        <v>3866</v>
      </c>
      <c r="J19" s="7">
        <v>3866</v>
      </c>
      <c r="K19" s="7"/>
      <c r="L19" s="7">
        <v>7732</v>
      </c>
      <c r="M19" s="7"/>
      <c r="N19" s="7"/>
      <c r="O19" s="7"/>
      <c r="P19" s="7"/>
      <c r="Q19" s="7"/>
      <c r="R19" s="6">
        <f>SUM(D19:P19)</f>
        <v>23969.200000000001</v>
      </c>
      <c r="S19" s="6">
        <v>5512.92</v>
      </c>
    </row>
    <row r="20" spans="1:25" ht="15.75" x14ac:dyDescent="0.25">
      <c r="A20" s="37" t="s">
        <v>40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8"/>
    </row>
    <row r="21" spans="1:25" ht="15.75" x14ac:dyDescent="0.25">
      <c r="A21" s="6" t="s">
        <v>41</v>
      </c>
      <c r="B21" s="6" t="s">
        <v>26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6"/>
      <c r="S21" s="6"/>
    </row>
    <row r="22" spans="1:25" ht="15.75" x14ac:dyDescent="0.25">
      <c r="A22" s="40" t="s">
        <v>42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  <c r="S22" s="8"/>
    </row>
    <row r="23" spans="1:25" ht="15.75" x14ac:dyDescent="0.25">
      <c r="A23" s="6" t="s">
        <v>43</v>
      </c>
      <c r="B23" s="6" t="s">
        <v>33</v>
      </c>
      <c r="C23" s="6"/>
      <c r="D23" s="7">
        <v>21000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6">
        <f>SUM(D23:P23)</f>
        <v>21000</v>
      </c>
      <c r="S23" s="6">
        <v>4620</v>
      </c>
    </row>
    <row r="24" spans="1:25" ht="15.75" x14ac:dyDescent="0.25">
      <c r="A24" s="34" t="s">
        <v>44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8"/>
    </row>
    <row r="25" spans="1:25" ht="15.75" x14ac:dyDescent="0.25">
      <c r="A25" s="6" t="s">
        <v>45</v>
      </c>
      <c r="B25" s="6" t="s">
        <v>33</v>
      </c>
      <c r="C25" s="6"/>
      <c r="D25" s="7">
        <v>8181.82</v>
      </c>
      <c r="E25" s="7"/>
      <c r="F25" s="7"/>
      <c r="G25" s="7"/>
      <c r="H25" s="7"/>
      <c r="I25" s="7"/>
      <c r="J25" s="7"/>
      <c r="K25" s="7">
        <v>10000</v>
      </c>
      <c r="L25" s="7"/>
      <c r="M25" s="7"/>
      <c r="N25" s="7"/>
      <c r="O25" s="7">
        <v>104.03</v>
      </c>
      <c r="P25" s="7">
        <v>1978.96</v>
      </c>
      <c r="Q25" s="7"/>
      <c r="R25" s="6">
        <f>SUM(D25:P25)</f>
        <v>20264.809999999998</v>
      </c>
      <c r="S25" s="6">
        <v>4660.91</v>
      </c>
    </row>
    <row r="27" spans="1:25" ht="243" x14ac:dyDescent="0.25">
      <c r="A27" s="12" t="s">
        <v>2</v>
      </c>
      <c r="B27" s="13" t="s">
        <v>46</v>
      </c>
      <c r="C27" s="13" t="s">
        <v>47</v>
      </c>
      <c r="D27" s="13" t="s">
        <v>48</v>
      </c>
      <c r="E27" s="14" t="s">
        <v>49</v>
      </c>
      <c r="F27" s="14" t="s">
        <v>50</v>
      </c>
      <c r="G27" s="14" t="s">
        <v>14</v>
      </c>
      <c r="H27" s="14"/>
      <c r="I27" s="15" t="s">
        <v>51</v>
      </c>
      <c r="J27" s="14" t="s">
        <v>52</v>
      </c>
      <c r="K27" s="14" t="s">
        <v>53</v>
      </c>
      <c r="L27" s="14" t="s">
        <v>54</v>
      </c>
      <c r="M27" s="14" t="s">
        <v>55</v>
      </c>
      <c r="N27" s="14" t="s">
        <v>56</v>
      </c>
      <c r="O27" s="14" t="s">
        <v>15</v>
      </c>
      <c r="P27" s="14" t="s">
        <v>57</v>
      </c>
      <c r="Q27" s="14" t="s">
        <v>58</v>
      </c>
      <c r="R27" s="14" t="s">
        <v>59</v>
      </c>
      <c r="S27" s="14" t="s">
        <v>60</v>
      </c>
      <c r="T27" s="14" t="s">
        <v>61</v>
      </c>
      <c r="U27" s="14" t="s">
        <v>62</v>
      </c>
      <c r="V27" s="14" t="s">
        <v>63</v>
      </c>
      <c r="W27" s="14" t="s">
        <v>64</v>
      </c>
      <c r="X27" s="14" t="s">
        <v>65</v>
      </c>
      <c r="Y27" s="12" t="s">
        <v>66</v>
      </c>
    </row>
    <row r="28" spans="1:25" ht="23.25" x14ac:dyDescent="0.35">
      <c r="A28" s="24" t="s">
        <v>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6"/>
    </row>
    <row r="29" spans="1:25" ht="18" x14ac:dyDescent="0.25">
      <c r="A29" s="16" t="s">
        <v>20</v>
      </c>
      <c r="B29" s="17" t="s">
        <v>33</v>
      </c>
      <c r="C29" s="17"/>
      <c r="D29" s="18">
        <v>8243</v>
      </c>
      <c r="E29" s="18">
        <v>824.3</v>
      </c>
      <c r="F29" s="18"/>
      <c r="G29" s="18">
        <v>236.18</v>
      </c>
      <c r="H29" s="18"/>
      <c r="I29" s="18">
        <v>9067.2999999999993</v>
      </c>
      <c r="J29" s="18">
        <v>2720.19</v>
      </c>
      <c r="K29" s="18">
        <v>1813.46</v>
      </c>
      <c r="L29" s="19">
        <f>SUM(D29:K29)</f>
        <v>22904.429999999997</v>
      </c>
      <c r="M29" s="20">
        <v>12</v>
      </c>
      <c r="N29" s="18">
        <v>6185.6</v>
      </c>
      <c r="O29" s="18"/>
      <c r="P29" s="18"/>
      <c r="Q29" s="18"/>
      <c r="R29" s="18"/>
      <c r="S29" s="18"/>
      <c r="T29" s="18"/>
      <c r="U29" s="18"/>
      <c r="V29" s="18"/>
      <c r="W29" s="18">
        <v>2164.96</v>
      </c>
      <c r="X29" s="19">
        <f>L29+N29+S29+W29</f>
        <v>31254.989999999998</v>
      </c>
      <c r="Y29" s="6">
        <v>7188.65</v>
      </c>
    </row>
    <row r="30" spans="1:25" ht="23.25" x14ac:dyDescent="0.35">
      <c r="A30" s="24" t="s">
        <v>68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6"/>
    </row>
    <row r="31" spans="1:25" ht="18" x14ac:dyDescent="0.25">
      <c r="A31" s="16" t="s">
        <v>22</v>
      </c>
      <c r="B31" s="17" t="s">
        <v>33</v>
      </c>
      <c r="C31" s="17"/>
      <c r="D31" s="18">
        <v>7732</v>
      </c>
      <c r="E31" s="18">
        <v>773.2</v>
      </c>
      <c r="F31" s="18"/>
      <c r="G31" s="18">
        <v>236.18</v>
      </c>
      <c r="H31" s="18"/>
      <c r="I31" s="18">
        <v>8505.2000000000007</v>
      </c>
      <c r="J31" s="18">
        <v>1701.04</v>
      </c>
      <c r="K31" s="18">
        <v>1701.04</v>
      </c>
      <c r="L31" s="19">
        <f>SUM(D31:K31)</f>
        <v>20648.660000000003</v>
      </c>
      <c r="M31" s="18">
        <v>13.85</v>
      </c>
      <c r="N31" s="18">
        <v>6138.86</v>
      </c>
      <c r="O31" s="18"/>
      <c r="P31" s="18"/>
      <c r="Q31" s="18"/>
      <c r="R31" s="18"/>
      <c r="S31" s="18"/>
      <c r="T31" s="18"/>
      <c r="U31" s="18"/>
      <c r="V31" s="18"/>
      <c r="W31" s="18">
        <v>1534.71</v>
      </c>
      <c r="X31" s="19">
        <f>L31+N31+W31</f>
        <v>28322.230000000003</v>
      </c>
      <c r="Y31" s="6">
        <v>6514.11</v>
      </c>
    </row>
    <row r="32" spans="1:25" ht="23.25" x14ac:dyDescent="0.35">
      <c r="A32" s="24" t="s">
        <v>69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6"/>
    </row>
    <row r="33" spans="1:25" ht="18" x14ac:dyDescent="0.25">
      <c r="A33" s="16" t="s">
        <v>25</v>
      </c>
      <c r="B33" s="17" t="s">
        <v>33</v>
      </c>
      <c r="C33" s="17"/>
      <c r="D33" s="18">
        <v>7732</v>
      </c>
      <c r="E33" s="18">
        <v>773.2</v>
      </c>
      <c r="F33" s="18">
        <v>850.52</v>
      </c>
      <c r="G33" s="18">
        <v>236.18</v>
      </c>
      <c r="H33" s="18"/>
      <c r="I33" s="18">
        <v>8505.2000000000007</v>
      </c>
      <c r="J33" s="18">
        <v>2551.56</v>
      </c>
      <c r="K33" s="18">
        <v>1701.04</v>
      </c>
      <c r="L33" s="19">
        <f>SUM(C33:K33)</f>
        <v>22349.700000000004</v>
      </c>
      <c r="M33" s="20">
        <v>14</v>
      </c>
      <c r="N33" s="18">
        <v>9858.2900000000009</v>
      </c>
      <c r="O33" s="18"/>
      <c r="P33" s="18"/>
      <c r="Q33" s="18"/>
      <c r="R33" s="18"/>
      <c r="S33" s="18"/>
      <c r="T33" s="18"/>
      <c r="U33" s="18"/>
      <c r="V33" s="18"/>
      <c r="W33" s="18"/>
      <c r="X33" s="19">
        <f>L33+N33</f>
        <v>32207.990000000005</v>
      </c>
      <c r="Y33" s="6">
        <v>7407.85</v>
      </c>
    </row>
    <row r="34" spans="1:25" ht="23.25" x14ac:dyDescent="0.35">
      <c r="A34" s="24" t="s">
        <v>70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6"/>
    </row>
    <row r="35" spans="1:25" ht="18" x14ac:dyDescent="0.25">
      <c r="A35" s="16" t="s">
        <v>28</v>
      </c>
      <c r="B35" s="17" t="s">
        <v>33</v>
      </c>
      <c r="C35" s="17"/>
      <c r="D35" s="18">
        <v>7732</v>
      </c>
      <c r="E35" s="18">
        <v>773.2</v>
      </c>
      <c r="F35" s="18"/>
      <c r="G35" s="18">
        <v>236.18</v>
      </c>
      <c r="H35" s="18"/>
      <c r="I35" s="18">
        <v>11171.82</v>
      </c>
      <c r="J35" s="18">
        <v>2551.56</v>
      </c>
      <c r="K35" s="18"/>
      <c r="L35" s="19">
        <f>SUM(D35:K35)</f>
        <v>22464.760000000002</v>
      </c>
      <c r="M35" s="18"/>
      <c r="N35" s="18"/>
      <c r="O35" s="18">
        <v>11838.09</v>
      </c>
      <c r="P35" s="18"/>
      <c r="Q35" s="18"/>
      <c r="R35" s="18"/>
      <c r="S35" s="18"/>
      <c r="T35" s="18"/>
      <c r="U35" s="18"/>
      <c r="V35" s="18"/>
      <c r="W35" s="18"/>
      <c r="X35" s="19">
        <f>SUM(L35:W35)</f>
        <v>34302.850000000006</v>
      </c>
      <c r="Y35" s="6">
        <v>7889.66</v>
      </c>
    </row>
    <row r="36" spans="1:25" ht="23.25" x14ac:dyDescent="0.35">
      <c r="A36" s="24" t="s">
        <v>71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/>
    </row>
    <row r="37" spans="1:25" ht="18" x14ac:dyDescent="0.25">
      <c r="A37" s="16" t="s">
        <v>30</v>
      </c>
      <c r="B37" s="17" t="s">
        <v>33</v>
      </c>
      <c r="C37" s="17"/>
      <c r="D37" s="18">
        <v>7732</v>
      </c>
      <c r="E37" s="18">
        <v>773.2</v>
      </c>
      <c r="F37" s="18"/>
      <c r="G37" s="18">
        <v>236.18</v>
      </c>
      <c r="H37" s="18"/>
      <c r="I37" s="18">
        <v>8505.2000000000007</v>
      </c>
      <c r="J37" s="18">
        <v>2551.56</v>
      </c>
      <c r="K37" s="18">
        <v>1701.04</v>
      </c>
      <c r="L37" s="19">
        <f>SUM(C37:K37)</f>
        <v>21499.180000000004</v>
      </c>
      <c r="M37" s="20">
        <v>13.7</v>
      </c>
      <c r="N37" s="18">
        <v>6473.4</v>
      </c>
      <c r="O37" s="18"/>
      <c r="P37" s="18"/>
      <c r="Q37" s="18"/>
      <c r="R37" s="18"/>
      <c r="S37" s="18"/>
      <c r="T37" s="18">
        <v>505.58</v>
      </c>
      <c r="U37" s="18"/>
      <c r="V37" s="18"/>
      <c r="W37" s="18">
        <v>2265.7399999999998</v>
      </c>
      <c r="X37" s="19">
        <f>L37+N37+T37+W37</f>
        <v>30743.9</v>
      </c>
      <c r="Y37" s="6">
        <v>7071.09</v>
      </c>
    </row>
    <row r="38" spans="1:25" ht="23.25" x14ac:dyDescent="0.35">
      <c r="A38" s="2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6"/>
    </row>
    <row r="39" spans="1:25" ht="18" x14ac:dyDescent="0.25">
      <c r="A39" s="16" t="s">
        <v>32</v>
      </c>
      <c r="B39" s="17" t="s">
        <v>33</v>
      </c>
      <c r="C39" s="17"/>
      <c r="D39" s="18">
        <v>7253</v>
      </c>
      <c r="E39" s="18">
        <v>725</v>
      </c>
      <c r="F39" s="18"/>
      <c r="G39" s="18">
        <v>686.18</v>
      </c>
      <c r="H39" s="18"/>
      <c r="I39" s="18">
        <v>7978</v>
      </c>
      <c r="J39" s="18">
        <v>1595.66</v>
      </c>
      <c r="K39" s="18">
        <v>1595.66</v>
      </c>
      <c r="L39" s="19">
        <f>SUM(D39:K39)</f>
        <v>19833.5</v>
      </c>
      <c r="M39" s="18"/>
      <c r="N39" s="18"/>
      <c r="O39" s="18"/>
      <c r="P39" s="18"/>
      <c r="Q39" s="18"/>
      <c r="R39" s="18">
        <v>3989.2</v>
      </c>
      <c r="S39" s="18"/>
      <c r="T39" s="18"/>
      <c r="U39" s="18"/>
      <c r="V39" s="18"/>
      <c r="W39" s="18"/>
      <c r="X39" s="19">
        <f>SUM(L39:W39)</f>
        <v>23822.7</v>
      </c>
      <c r="Y39" s="6">
        <v>5479.29</v>
      </c>
    </row>
    <row r="40" spans="1:25" ht="23.25" x14ac:dyDescent="0.35">
      <c r="A40" s="24" t="s">
        <v>73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</row>
    <row r="41" spans="1:25" ht="18" x14ac:dyDescent="0.25">
      <c r="A41" s="16" t="s">
        <v>35</v>
      </c>
      <c r="B41" s="17" t="s">
        <v>33</v>
      </c>
      <c r="C41" s="17"/>
      <c r="D41" s="18"/>
      <c r="E41" s="18"/>
      <c r="F41" s="18"/>
      <c r="G41" s="18"/>
      <c r="H41" s="18"/>
      <c r="I41" s="18"/>
      <c r="J41" s="18"/>
      <c r="K41" s="18"/>
      <c r="L41" s="19">
        <f>SUM(D41:K41)</f>
        <v>0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9">
        <f>SUM(L41:W41)</f>
        <v>0</v>
      </c>
      <c r="Y41" s="6"/>
    </row>
    <row r="42" spans="1:25" ht="23.25" x14ac:dyDescent="0.35">
      <c r="A42" s="24" t="s">
        <v>74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</row>
    <row r="43" spans="1:25" ht="18" x14ac:dyDescent="0.25">
      <c r="A43" s="16" t="s">
        <v>37</v>
      </c>
      <c r="B43" s="17" t="s">
        <v>33</v>
      </c>
      <c r="C43" s="17"/>
      <c r="D43" s="18">
        <v>7732</v>
      </c>
      <c r="E43" s="18">
        <v>773.2</v>
      </c>
      <c r="F43" s="18"/>
      <c r="G43" s="18">
        <v>236.18</v>
      </c>
      <c r="H43" s="18"/>
      <c r="I43" s="18">
        <v>1000</v>
      </c>
      <c r="J43" s="18">
        <v>2551.56</v>
      </c>
      <c r="K43" s="18">
        <v>1701.04</v>
      </c>
      <c r="L43" s="19">
        <f>SUM(C43:K43)</f>
        <v>13993.98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9">
        <f>SUM(L43:W43)</f>
        <v>13993.98</v>
      </c>
      <c r="Y43" s="6">
        <v>3218.62</v>
      </c>
    </row>
    <row r="44" spans="1:25" ht="23.25" x14ac:dyDescent="0.35">
      <c r="A44" s="24" t="s">
        <v>75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6"/>
    </row>
    <row r="45" spans="1:25" ht="18" x14ac:dyDescent="0.25">
      <c r="A45" s="16" t="s">
        <v>39</v>
      </c>
      <c r="B45" s="17" t="s">
        <v>33</v>
      </c>
      <c r="C45" s="21">
        <v>7732</v>
      </c>
      <c r="D45" s="22">
        <v>773.2</v>
      </c>
      <c r="E45" s="22"/>
      <c r="F45" s="22"/>
      <c r="G45" s="22">
        <v>236.18</v>
      </c>
      <c r="H45" s="22"/>
      <c r="I45" s="22"/>
      <c r="J45" s="22">
        <v>2551.56</v>
      </c>
      <c r="K45" s="22">
        <v>1701.04</v>
      </c>
      <c r="L45" s="23">
        <f>SUM(C45:K45)</f>
        <v>12993.98</v>
      </c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3">
        <f>SUM(L45:W45)</f>
        <v>12993.98</v>
      </c>
      <c r="Y45" s="21">
        <v>2988.62</v>
      </c>
    </row>
    <row r="46" spans="1:25" ht="23.25" x14ac:dyDescent="0.35">
      <c r="A46" s="24" t="s">
        <v>76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6"/>
    </row>
    <row r="47" spans="1:25" ht="18" x14ac:dyDescent="0.25">
      <c r="A47" s="18" t="s">
        <v>41</v>
      </c>
      <c r="B47" s="6" t="s">
        <v>33</v>
      </c>
      <c r="C47" s="6"/>
      <c r="D47" s="18">
        <v>7732</v>
      </c>
      <c r="E47" s="18">
        <v>773.2</v>
      </c>
      <c r="F47" s="18"/>
      <c r="G47" s="18">
        <v>236.18</v>
      </c>
      <c r="H47" s="18"/>
      <c r="I47" s="18"/>
      <c r="J47" s="18">
        <v>2551.56</v>
      </c>
      <c r="K47" s="18">
        <v>2073.5500000000002</v>
      </c>
      <c r="L47" s="19">
        <f>SUM(D47:K47)</f>
        <v>13366.490000000002</v>
      </c>
      <c r="M47" s="18"/>
      <c r="N47" s="18"/>
      <c r="O47" s="18"/>
      <c r="P47" s="18"/>
      <c r="Q47" s="18"/>
      <c r="R47" s="18"/>
      <c r="S47" s="18"/>
      <c r="T47" s="18"/>
      <c r="U47" s="18">
        <v>2421.34</v>
      </c>
      <c r="V47" s="18"/>
      <c r="W47" s="18"/>
      <c r="X47" s="19">
        <f>SUM(L47:W47)</f>
        <v>15787.830000000002</v>
      </c>
      <c r="Y47" s="6">
        <v>3631.2</v>
      </c>
    </row>
    <row r="48" spans="1:25" ht="23.25" x14ac:dyDescent="0.35">
      <c r="A48" s="43" t="s">
        <v>77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5"/>
    </row>
    <row r="49" spans="1:25" ht="18" x14ac:dyDescent="0.25">
      <c r="A49" s="18" t="s">
        <v>43</v>
      </c>
      <c r="B49" s="6" t="s">
        <v>33</v>
      </c>
      <c r="C49" s="6"/>
      <c r="D49" s="18"/>
      <c r="E49" s="18"/>
      <c r="F49" s="18"/>
      <c r="G49" s="18"/>
      <c r="H49" s="18"/>
      <c r="I49" s="18"/>
      <c r="J49" s="18"/>
      <c r="K49" s="18"/>
      <c r="L49" s="19">
        <f>SUM(D49:K49)</f>
        <v>0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9">
        <f>SUM(L49:W49)</f>
        <v>0</v>
      </c>
      <c r="Y49" s="6"/>
    </row>
  </sheetData>
  <mergeCells count="25">
    <mergeCell ref="A28:Y28"/>
    <mergeCell ref="A46:Y46"/>
    <mergeCell ref="A48:Y48"/>
    <mergeCell ref="A30:Y30"/>
    <mergeCell ref="A32:Y32"/>
    <mergeCell ref="A34:Y34"/>
    <mergeCell ref="A36:Y36"/>
    <mergeCell ref="A38:Y38"/>
    <mergeCell ref="A40:Y40"/>
    <mergeCell ref="A42:Y42"/>
    <mergeCell ref="A44:Y44"/>
    <mergeCell ref="B2:C2"/>
    <mergeCell ref="B4:C4"/>
    <mergeCell ref="B5:C5"/>
    <mergeCell ref="A12:R12"/>
    <mergeCell ref="A14:S14"/>
    <mergeCell ref="A20:R20"/>
    <mergeCell ref="A22:R22"/>
    <mergeCell ref="A16:R16"/>
    <mergeCell ref="A18:R18"/>
    <mergeCell ref="A3:R3"/>
    <mergeCell ref="A6:R6"/>
    <mergeCell ref="A8:R8"/>
    <mergeCell ref="A10:R10"/>
    <mergeCell ref="A24:R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2025-01-15T13:16:44Z</dcterms:modified>
</cp:coreProperties>
</file>