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виконком\виконком 2025\11 виконком 2025\"/>
    </mc:Choice>
  </mc:AlternateContent>
  <xr:revisionPtr revIDLastSave="0" documentId="13_ncr:1_{7777B81D-112F-4A0B-BFBB-0134248D8F7D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2 черга" sheetId="1" r:id="rId1"/>
    <sheet name="черга 1" sheetId="2" r:id="rId2"/>
    <sheet name="Аркуш1" sheetId="3" r:id="rId3"/>
  </sheets>
  <definedNames>
    <definedName name="_xlnm.Print_Titles" localSheetId="0">'2 черга'!$3:$3</definedName>
    <definedName name="_xlnm.Print_Area" localSheetId="0">'2 черга'!$A$1:$N$46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F16" i="1"/>
  <c r="N16" i="1"/>
  <c r="N11" i="1"/>
  <c r="F18" i="3" l="1"/>
  <c r="E18" i="3"/>
  <c r="D18" i="3"/>
  <c r="C18" i="3"/>
  <c r="F17" i="3"/>
  <c r="F16" i="3"/>
  <c r="F12" i="3"/>
  <c r="E12" i="3"/>
  <c r="D12" i="3"/>
  <c r="C12" i="3"/>
  <c r="F33" i="2" l="1"/>
  <c r="L32" i="2"/>
  <c r="K32" i="2"/>
  <c r="J32" i="2"/>
  <c r="I32" i="2"/>
  <c r="H32" i="2"/>
  <c r="G32" i="2"/>
  <c r="N31" i="2"/>
  <c r="M31" i="2"/>
  <c r="F31" i="2"/>
  <c r="F32" i="2" s="1"/>
  <c r="N30" i="2"/>
  <c r="N32" i="2" s="1"/>
  <c r="M30" i="2"/>
  <c r="M32" i="2" s="1"/>
  <c r="N28" i="2"/>
  <c r="M28" i="2"/>
  <c r="L28" i="2"/>
  <c r="L33" i="2" s="1"/>
  <c r="K28" i="2"/>
  <c r="K33" i="2" s="1"/>
  <c r="J28" i="2"/>
  <c r="J33" i="2" s="1"/>
  <c r="I28" i="2"/>
  <c r="H28" i="2"/>
  <c r="G28" i="2"/>
  <c r="F28" i="2"/>
  <c r="N27" i="2"/>
  <c r="M27" i="2"/>
  <c r="L25" i="2"/>
  <c r="K25" i="2"/>
  <c r="J25" i="2"/>
  <c r="I25" i="2"/>
  <c r="H25" i="2"/>
  <c r="G25" i="2"/>
  <c r="F25" i="2"/>
  <c r="N24" i="2"/>
  <c r="M24" i="2"/>
  <c r="N23" i="2"/>
  <c r="M23" i="2"/>
  <c r="N22" i="2"/>
  <c r="M22" i="2"/>
  <c r="M25" i="2" s="1"/>
  <c r="N21" i="2"/>
  <c r="N25" i="2" s="1"/>
  <c r="M21" i="2"/>
  <c r="N20" i="2"/>
  <c r="M20" i="2"/>
  <c r="N19" i="2"/>
  <c r="M19" i="2"/>
  <c r="N18" i="2"/>
  <c r="M18" i="2"/>
  <c r="N16" i="2"/>
  <c r="M16" i="2"/>
  <c r="L16" i="2"/>
  <c r="K16" i="2"/>
  <c r="J16" i="2"/>
  <c r="I16" i="2"/>
  <c r="I33" i="2" s="1"/>
  <c r="H16" i="2"/>
  <c r="F16" i="2"/>
  <c r="N15" i="2"/>
  <c r="M15" i="2"/>
  <c r="L13" i="2"/>
  <c r="K13" i="2"/>
  <c r="J13" i="2"/>
  <c r="I13" i="2"/>
  <c r="H13" i="2"/>
  <c r="H33" i="2" s="1"/>
  <c r="G13" i="2"/>
  <c r="G33" i="2" s="1"/>
  <c r="F13" i="2"/>
  <c r="N12" i="2"/>
  <c r="M12" i="2"/>
  <c r="N11" i="2"/>
  <c r="M11" i="2"/>
  <c r="N10" i="2"/>
  <c r="M10" i="2"/>
  <c r="N9" i="2"/>
  <c r="M9" i="2"/>
  <c r="N8" i="2"/>
  <c r="N13" i="2" s="1"/>
  <c r="M8" i="2"/>
  <c r="M13" i="2" s="1"/>
  <c r="M33" i="2" l="1"/>
  <c r="N33" i="2"/>
  <c r="M43" i="1" l="1"/>
  <c r="L43" i="1"/>
  <c r="K43" i="1"/>
  <c r="J43" i="1"/>
  <c r="I43" i="1"/>
  <c r="H43" i="1"/>
  <c r="G43" i="1"/>
  <c r="F43" i="1"/>
  <c r="N42" i="1"/>
  <c r="N43" i="1" s="1"/>
  <c r="M40" i="1"/>
  <c r="L40" i="1"/>
  <c r="K40" i="1"/>
  <c r="J40" i="1"/>
  <c r="I40" i="1"/>
  <c r="H40" i="1"/>
  <c r="G40" i="1"/>
  <c r="F40" i="1"/>
  <c r="M23" i="1"/>
  <c r="L23" i="1"/>
  <c r="K23" i="1"/>
  <c r="J23" i="1"/>
  <c r="I23" i="1"/>
  <c r="H23" i="1"/>
  <c r="G23" i="1"/>
  <c r="F23" i="1"/>
  <c r="M19" i="1"/>
  <c r="L19" i="1"/>
  <c r="K19" i="1"/>
  <c r="J19" i="1"/>
  <c r="I19" i="1"/>
  <c r="H19" i="1"/>
  <c r="G19" i="1"/>
  <c r="F19" i="1"/>
  <c r="M45" i="1"/>
  <c r="L45" i="1"/>
  <c r="K45" i="1"/>
  <c r="I45" i="1" l="1"/>
  <c r="G45" i="1"/>
  <c r="H45" i="1"/>
  <c r="F45" i="1"/>
  <c r="J45" i="1"/>
  <c r="N30" i="1"/>
  <c r="N6" i="1" l="1"/>
  <c r="N26" i="1" l="1"/>
  <c r="N27" i="1"/>
  <c r="N28" i="1"/>
  <c r="N29" i="1"/>
  <c r="N31" i="1"/>
  <c r="N32" i="1"/>
  <c r="N33" i="1"/>
  <c r="N34" i="1"/>
  <c r="N35" i="1"/>
  <c r="N36" i="1"/>
  <c r="N37" i="1"/>
  <c r="N38" i="1"/>
  <c r="N39" i="1"/>
  <c r="N25" i="1"/>
  <c r="N40" i="1" l="1"/>
  <c r="N9" i="1"/>
  <c r="N8" i="1"/>
  <c r="N14" i="1"/>
  <c r="N13" i="1"/>
  <c r="N15" i="1" l="1"/>
  <c r="N12" i="1" l="1"/>
  <c r="N10" i="1"/>
  <c r="N19" i="1" l="1"/>
  <c r="N21" i="1"/>
  <c r="N22" i="1"/>
  <c r="N7" i="1"/>
  <c r="N23" i="1" l="1"/>
  <c r="N45" i="1" s="1"/>
</calcChain>
</file>

<file path=xl/sharedStrings.xml><?xml version="1.0" encoding="utf-8"?>
<sst xmlns="http://schemas.openxmlformats.org/spreadsheetml/2006/main" count="215" uniqueCount="123">
  <si>
    <t>Галузь (сектор)</t>
  </si>
  <si>
    <t>Граничний розподіл на 2026 рік</t>
  </si>
  <si>
    <t>Граничний розподіл на 2027 рік</t>
  </si>
  <si>
    <t>Граничний розподіл на 2028 рік</t>
  </si>
  <si>
    <t>Граничний розподіл на середньостроковий період</t>
  </si>
  <si>
    <t>Освіта і наука</t>
  </si>
  <si>
    <t>Транспорт</t>
  </si>
  <si>
    <t>Розвиток мережі закладів первинної медико санітарної допомоги та створення умов доступу до медичних послуг</t>
  </si>
  <si>
    <t>Охорона здоров"я</t>
  </si>
  <si>
    <t>Підсектор</t>
  </si>
  <si>
    <t>назва проекту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</si>
  <si>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</si>
  <si>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Шкільна освіта</t>
  </si>
  <si>
    <t>Муніципальна інфраструктура</t>
  </si>
  <si>
    <t>Водопостачання та водовідведення</t>
  </si>
  <si>
    <t>Автомобільний транспорт та дорожнє господарство</t>
  </si>
  <si>
    <t>Розбудова та відновлення інфраструктури автомобільних доріг загального користування</t>
  </si>
  <si>
    <t>Напрям</t>
  </si>
  <si>
    <t>кошти місцевого бюджету</t>
  </si>
  <si>
    <t>Найменування документа Стратегічного планування</t>
  </si>
  <si>
    <t>Брацлавська селищна рада</t>
  </si>
  <si>
    <t>Прибудова з реконструкцією лікувального корпусу Брацлавської номерної лікарні. Коригування 2 (для розміщення Центру надання адміністративних послуг)</t>
  </si>
  <si>
    <t>План на поточний рік (2025)</t>
  </si>
  <si>
    <t>Реконструкція мереж водогону в смт. Брацлав Немирівського району, Вінницької області</t>
  </si>
  <si>
    <t>Розробка документації та підтримка проектів по встановленню централізованої системи водопостачання, водовідведення, будівництво водогонів</t>
  </si>
  <si>
    <t>Капітальний ремонт покрівлі, Будівлі КНП "ЦПМСД Брацлавської селищної ради"</t>
  </si>
  <si>
    <t>Первина медична допомога</t>
  </si>
  <si>
    <t>Капітальний ремонт системи опалення, Будівлі КНП "ЦПМСД Брацлавської селищної ради" із заміною твердопаливного котла</t>
  </si>
  <si>
    <t>Закупівля ТЗ для КНП "ЦПМСД Брацлавської селищної ради" ( сец.автомобіль легковий)</t>
  </si>
  <si>
    <t xml:space="preserve">Капітальний ремонт (утеплення фасаду) будівлі Брацлавського будинку культури  </t>
  </si>
  <si>
    <t>Капітальний ремонт покрівлі, Будівлі Брацлавського будинку культури"</t>
  </si>
  <si>
    <t>Капітальний ремонт покрівлі, Будівлі Вовчоцького будинку культури"</t>
  </si>
  <si>
    <t>Капітальний ремонт покрівлі, Будівлі Монастирського будинку культури"</t>
  </si>
  <si>
    <t>Капітальний ремонт покрівлі, Будівлі Вишковецького будинку культури"</t>
  </si>
  <si>
    <t xml:space="preserve">Капітальний ремонт (утеплення фасаду) будівлі Монастирського будинку культури  </t>
  </si>
  <si>
    <t xml:space="preserve">Капітальний ремонт (утеплення фасаду) будівлі Вишковецького будинку культури  </t>
  </si>
  <si>
    <t xml:space="preserve">Капітальний ремонт (утеплення фасаду) будівлі Вовчоцького будинку культури  </t>
  </si>
  <si>
    <t xml:space="preserve">Облаштування доступу до будівлі Брацлавського будинку культури (пандусу) </t>
  </si>
  <si>
    <t>Комунальний заклад "Центр культури та дозвілля Брацлавської селищної ради"</t>
  </si>
  <si>
    <t>КНП "ЦПМСД Брацлавської селищної ради"</t>
  </si>
  <si>
    <t>КНП "Медичний центр" Брацлавської селищної ради</t>
  </si>
  <si>
    <t>Модернізація ренгенапарату (переоснащення  до цифрового)</t>
  </si>
  <si>
    <t>Відділ освіти Брацлавської селищної ради</t>
  </si>
  <si>
    <t xml:space="preserve">Капітальний ремонт (утеплення фасаду) будівлі спортивної зали Брацлавського ліцею №1  </t>
  </si>
  <si>
    <t xml:space="preserve">Капітальний ремонт харчоблоку Брацлавського ліцею №1  </t>
  </si>
  <si>
    <t>Капітальний ремонт укриття, під майстернею на 49 учнів, Брацлавського ліцею №1</t>
  </si>
  <si>
    <t xml:space="preserve">Капітальний ремонт харчоблоку Брацлавського ЗДО (ясла-садок) "Ромашка" №1  </t>
  </si>
  <si>
    <t>Облаштування безпечного укриття Брацлавського ЗДО (ясла-садок) "Ромашка" №1</t>
  </si>
  <si>
    <t xml:space="preserve">Шкільна та дошкільна освіта </t>
  </si>
  <si>
    <t xml:space="preserve">Реконструкція та капітальний ремонт закладів освіти </t>
  </si>
  <si>
    <t>Будівництво системи водовідведення в смт. Брацлав Немирівського району, Вінницької області</t>
  </si>
  <si>
    <t>Каапітальний та поточний ремонт доріг місцевого значення в населених пунктах громади</t>
  </si>
  <si>
    <t>\</t>
  </si>
  <si>
    <t>Тис. грн.</t>
  </si>
  <si>
    <t>Придбання службового  легкового автомобілля</t>
  </si>
  <si>
    <t>Середньостроковий план  (1 черга ) пріоритетних публічних інвестицій Брацлавської селищної територіальної громади на 2026-2028 роки</t>
  </si>
  <si>
    <t>Забезпечення закладів загальної середньої освіти транспортом програма  "Шкільний автобус"</t>
  </si>
  <si>
    <t>Придбання шкільного автобуса</t>
  </si>
  <si>
    <t>Середньостроковий план (2 черга) пріоритетних публічних інвестицій Брацлавської селищної територіальної громади на 2026-2028 роки</t>
  </si>
  <si>
    <t>Капітальний ремонт дорожнього покриття проїзду до кладовища (віл перехр. З вул. Незалежності до перехр. З вул. Данила Нечая ) в смт. Брацлав, Вінницької області</t>
  </si>
  <si>
    <t>Капітальний ремонт дорожнього покриття по вул. Кармелюка (віл перехр. з вул. Незалежності до перехр. з вул. Стуса) в смт. Брацлав, Вінницької області</t>
  </si>
  <si>
    <t>Побудова водогонів по населених пунктах громади (села Бугаків, Вишківці, Забужжя, Новоселівка</t>
  </si>
  <si>
    <t xml:space="preserve">Освітлення </t>
  </si>
  <si>
    <t>Розробка документації та підтримка проектів по освітленню</t>
  </si>
  <si>
    <t>Освітлення населених пунктів громади (села Бугаків, Монастирське, Скрицьке, Грабівці)</t>
  </si>
  <si>
    <t>Стратегія розвитку Брацлавської селищної територіальної громади до 2027 року</t>
  </si>
  <si>
    <t>Капітальний ремонт Будівлі Грабовецького будинку культури"</t>
  </si>
  <si>
    <t>Капітальний ремонт  Будівлі Новоселівського будинку культури"</t>
  </si>
  <si>
    <t>Капітальний ремонт Будівлі Зяньківецького будинку культури"</t>
  </si>
  <si>
    <t>Капітальний ремонт Будівлі Бугаківського будинку культури"</t>
  </si>
  <si>
    <t>Капітальний ремонт Будівлі Забужанського будинку культури"</t>
  </si>
  <si>
    <t>Державний бюджет</t>
  </si>
  <si>
    <t>Місцевий бюджет</t>
  </si>
  <si>
    <t>Державне управління</t>
  </si>
  <si>
    <t>Муніципальна інфраструктура та послуги</t>
  </si>
  <si>
    <t>Публічні послуги і повʼязана з ними цифровізація</t>
  </si>
  <si>
    <t>Культура та інформація</t>
  </si>
  <si>
    <t>Покращення умов надання базових культурних послуг шляхом модернізації матеріально-технічної бази та приведення закладів культури у належний стан, у тому числі з метою подолання наслідків збройної агресії російської федерації</t>
  </si>
  <si>
    <t xml:space="preserve">Культурні послуги  </t>
  </si>
  <si>
    <t>Забезпечення медичних закладів сучасним обладнанням та медичними виробами</t>
  </si>
  <si>
    <t>Лікарські засоби, медичні вироби, засоби реабілітації</t>
  </si>
  <si>
    <t xml:space="preserve">Забезпечення 
доступу до якісної 
медичної допомоги 
шляхом розбудови й модернізації 
об'єктів медичної 
інфраструктури </t>
  </si>
  <si>
    <t>Розвиток первиної медецини</t>
  </si>
  <si>
    <t>Державні 
адміністративні 
послуги</t>
  </si>
  <si>
    <t xml:space="preserve">Розвиток та трансформація мережі 
центрів надання адміністративних 
послуг з високим рівнем цифрової 
зрілості, доступності, інклюзивності 
та зручності для суб’єктів звернень </t>
  </si>
  <si>
    <t xml:space="preserve">Придбання обладнанням для надання 
послуг з видачі паспорта 
громадянина України для 
виїзду за кордон з 
електронним носієм або 
паспорта громадянина у 
формі картки </t>
  </si>
  <si>
    <t xml:space="preserve">Збереження 
природно
заповідного фонду  </t>
  </si>
  <si>
    <t>Створення інфраструктури для 
безбар’єрного природного туризму та 
реабілітації у національних 
природних парках</t>
  </si>
  <si>
    <t>Створення рекреаційнної зони для туризму та реабілітації мешканців громади в тому числі ВПО, ветеранів війни  та членів їх сімей</t>
  </si>
  <si>
    <t>Капітальний ремонт кабінету образотворчого мистецтва - з метою оновлення навчального простору для розвитку творчих здібностей учнів та забезпечення освітнього процесу відповідно до вимог НУШ</t>
  </si>
  <si>
    <t xml:space="preserve">Шкільна  освіта </t>
  </si>
  <si>
    <t>Бюджет громади</t>
  </si>
  <si>
    <t>Інші джерела фінансування</t>
  </si>
  <si>
    <t>Публічні послуги і повязана з ним цифровізація</t>
  </si>
  <si>
    <t>Державні адміністративні послуги</t>
  </si>
  <si>
    <t>Розвиток та трансформація мережі
центрів надання адміністративних
послуг з високим рівнем цифрової
зрілості, доступності, інклюзивності
та зручності для суб’єктів звернень</t>
  </si>
  <si>
    <t xml:space="preserve">Стратегії розвитку Брацлавської селищної територіальної громади Вінницької області до 2027 року </t>
  </si>
  <si>
    <t>Містобудування,благоустрій</t>
  </si>
  <si>
    <t>Оновлення генерального плану Брацлава.</t>
  </si>
  <si>
    <t>Розроблення містобудівної документації Брацлавської селищної ради</t>
  </si>
  <si>
    <t>Благоустрій</t>
  </si>
  <si>
    <t>Будівництво громадської вбиральні</t>
  </si>
  <si>
    <t>Будівництво громадської вбиральні в с-щі Брацлав</t>
  </si>
  <si>
    <t>Розбудова та відновлення інфраструктури автомобільних доріг</t>
  </si>
  <si>
    <t>Забезпечення безпеки дорожнього руху</t>
  </si>
  <si>
    <t>Придбання та встановлення камери автоматичної фотофіксації швидкості на вїзді в селище Брацлав</t>
  </si>
  <si>
    <t>Охорона здоров'я</t>
  </si>
  <si>
    <t>Модернізація та відбудова
інфраструктури закладів загальної
середньої освіти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</si>
  <si>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</si>
  <si>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Облаштування захисних споруд цивільного захисту (укриттів) у закладах загальної середньої освіти</t>
  </si>
  <si>
    <t>Облаштування у закладах дошкільної
освіти захисних споруд цивільного
захисту (укриттів) та забезпечення їх
доступності для всіх учасників
освітнього процесу</t>
  </si>
  <si>
    <t>КУ "Центр культури та дозвілля"</t>
  </si>
  <si>
    <t>Культурна спадщина та національна пам'ять</t>
  </si>
  <si>
    <t>Створення, реконструкція та капітальний ремонт об’єктів музейної інфраструктури з метою збереження, популяризації та доступності культурної спадщини</t>
  </si>
  <si>
    <t>Капітальний ремонт приміщення "Будинок Шойхета" з метою збереження та розвитку культурної спадщини регіону</t>
  </si>
  <si>
    <t>КУ "Центр надання соціальних послуг"</t>
  </si>
  <si>
    <t>Соціальна сфера</t>
  </si>
  <si>
    <t>Соціальні послуги</t>
  </si>
  <si>
    <t>Розширення надання соціальних послуг</t>
  </si>
  <si>
    <t>Реконструкція приміщення в с. Вишківці під  пансіонат на 50 осіб (послуга догляд стаціонарний)</t>
  </si>
  <si>
    <t>Ветерани</t>
  </si>
  <si>
    <t>Розвиток мережі державних ветеранських просторів</t>
  </si>
  <si>
    <t>Реконструкція приміщення під ветеранський простір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</si>
</sst>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₴"/>
    <numFmt numFmtId="165" formatCode="0.0"/>
    <numFmt numFmtId="166" formatCode="#,##0.0"/>
  </numFmts>
  <fonts count="2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i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2" borderId="0" xfId="0" applyFill="1"/>
    <xf numFmtId="0" fontId="11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/>
    </xf>
    <xf numFmtId="165" fontId="20" fillId="0" borderId="1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65" fontId="15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5" fontId="24" fillId="0" borderId="4" xfId="0" applyNumberFormat="1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65" fontId="20" fillId="0" borderId="1" xfId="0" applyNumberFormat="1" applyFont="1" applyBorder="1" applyAlignment="1">
      <alignment vertical="center"/>
    </xf>
    <xf numFmtId="0" fontId="20" fillId="0" borderId="4" xfId="0" applyFont="1" applyBorder="1" applyAlignment="1">
      <alignment vertical="center" wrapText="1"/>
    </xf>
    <xf numFmtId="165" fontId="20" fillId="0" borderId="4" xfId="0" applyNumberFormat="1" applyFont="1" applyBorder="1" applyAlignment="1">
      <alignment vertical="center"/>
    </xf>
    <xf numFmtId="0" fontId="24" fillId="0" borderId="4" xfId="0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65" fontId="20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165" fontId="20" fillId="0" borderId="2" xfId="0" applyNumberFormat="1" applyFont="1" applyBorder="1" applyAlignment="1">
      <alignment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26" fillId="0" borderId="4" xfId="0" applyNumberFormat="1" applyFont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27" fillId="0" borderId="1" xfId="0" applyNumberFormat="1" applyFont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165" fontId="27" fillId="2" borderId="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view="pageBreakPreview" zoomScale="70" zoomScaleNormal="70" zoomScaleSheetLayoutView="70" workbookViewId="0">
      <pane ySplit="3" topLeftCell="A15" activePane="bottomLeft" state="frozen"/>
      <selection pane="bottomLeft" activeCell="F16" sqref="F16:M16"/>
    </sheetView>
  </sheetViews>
  <sheetFormatPr defaultRowHeight="18" x14ac:dyDescent="0.3"/>
  <cols>
    <col min="1" max="1" width="25.88671875" style="6" customWidth="1"/>
    <col min="2" max="2" width="35.6640625" style="6" customWidth="1"/>
    <col min="3" max="3" width="49.33203125" style="6" customWidth="1"/>
    <col min="4" max="4" width="39.44140625" style="6" customWidth="1"/>
    <col min="5" max="5" width="35.109375" style="7" customWidth="1"/>
    <col min="6" max="6" width="18.44140625" style="7" customWidth="1"/>
    <col min="7" max="7" width="16.33203125" style="7" customWidth="1"/>
    <col min="8" max="8" width="16" style="7" customWidth="1"/>
    <col min="9" max="9" width="15" style="6" customWidth="1"/>
    <col min="10" max="10" width="14.6640625" style="6" customWidth="1"/>
    <col min="11" max="13" width="17.33203125" style="6" customWidth="1"/>
    <col min="14" max="14" width="23.33203125" style="6" customWidth="1"/>
  </cols>
  <sheetData>
    <row r="1" spans="1:17" ht="63" customHeight="1" x14ac:dyDescent="0.3">
      <c r="A1" s="124" t="s">
        <v>58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Q1" s="122"/>
    </row>
    <row r="2" spans="1:17" ht="35.4" customHeight="1" x14ac:dyDescent="0.3">
      <c r="A2" s="30" t="s">
        <v>18</v>
      </c>
      <c r="B2" s="31"/>
      <c r="Q2" s="123"/>
    </row>
    <row r="3" spans="1:17" ht="72" x14ac:dyDescent="0.3">
      <c r="A3" s="1" t="s">
        <v>0</v>
      </c>
      <c r="B3" s="1" t="s">
        <v>9</v>
      </c>
      <c r="C3" s="1" t="s">
        <v>17</v>
      </c>
      <c r="D3" s="1" t="s">
        <v>19</v>
      </c>
      <c r="E3" s="4" t="s">
        <v>10</v>
      </c>
      <c r="F3" s="136" t="s">
        <v>22</v>
      </c>
      <c r="G3" s="137"/>
      <c r="H3" s="120" t="s">
        <v>1</v>
      </c>
      <c r="I3" s="121"/>
      <c r="J3" s="120" t="s">
        <v>2</v>
      </c>
      <c r="K3" s="121"/>
      <c r="L3" s="120" t="s">
        <v>3</v>
      </c>
      <c r="M3" s="121"/>
      <c r="N3" s="1" t="s">
        <v>4</v>
      </c>
    </row>
    <row r="4" spans="1:17" ht="36" x14ac:dyDescent="0.3">
      <c r="A4" s="46"/>
      <c r="B4" s="47"/>
      <c r="C4" s="47"/>
      <c r="D4" s="47"/>
      <c r="E4" s="48"/>
      <c r="F4" s="51" t="s">
        <v>71</v>
      </c>
      <c r="G4" s="49" t="s">
        <v>72</v>
      </c>
      <c r="H4" s="51" t="s">
        <v>71</v>
      </c>
      <c r="I4" s="49" t="s">
        <v>72</v>
      </c>
      <c r="J4" s="51" t="s">
        <v>71</v>
      </c>
      <c r="K4" s="49" t="s">
        <v>72</v>
      </c>
      <c r="L4" s="51" t="s">
        <v>71</v>
      </c>
      <c r="M4" s="49" t="s">
        <v>72</v>
      </c>
      <c r="N4" s="50"/>
    </row>
    <row r="5" spans="1:17" ht="24.6" x14ac:dyDescent="0.3">
      <c r="A5" s="128" t="s">
        <v>20</v>
      </c>
      <c r="B5" s="129"/>
      <c r="C5" s="129"/>
      <c r="D5" s="129"/>
      <c r="E5" s="130"/>
      <c r="F5" s="43"/>
      <c r="G5" s="131" t="s">
        <v>53</v>
      </c>
      <c r="H5" s="132"/>
      <c r="I5" s="132"/>
      <c r="J5" s="132"/>
      <c r="K5" s="132"/>
      <c r="L5" s="132"/>
      <c r="M5" s="132"/>
      <c r="N5" s="133"/>
    </row>
    <row r="6" spans="1:17" ht="148.19999999999999" customHeight="1" x14ac:dyDescent="0.3">
      <c r="A6" s="62" t="s">
        <v>75</v>
      </c>
      <c r="B6" s="10" t="s">
        <v>83</v>
      </c>
      <c r="C6" s="10" t="s">
        <v>84</v>
      </c>
      <c r="D6" s="18" t="s">
        <v>65</v>
      </c>
      <c r="E6" s="66" t="s">
        <v>85</v>
      </c>
      <c r="F6" s="28"/>
      <c r="G6" s="71"/>
      <c r="H6" s="71"/>
      <c r="I6" s="71"/>
      <c r="J6" s="71">
        <v>800</v>
      </c>
      <c r="K6" s="72">
        <v>200</v>
      </c>
      <c r="L6" s="72"/>
      <c r="M6" s="70"/>
      <c r="N6" s="42">
        <f t="shared" ref="N6" si="0">SUM(I6:M6)</f>
        <v>1000</v>
      </c>
    </row>
    <row r="7" spans="1:17" ht="67.2" x14ac:dyDescent="0.35">
      <c r="A7" s="138" t="s">
        <v>74</v>
      </c>
      <c r="B7" s="10" t="s">
        <v>14</v>
      </c>
      <c r="C7" s="10" t="s">
        <v>24</v>
      </c>
      <c r="D7" s="18" t="s">
        <v>65</v>
      </c>
      <c r="E7" s="67" t="s">
        <v>23</v>
      </c>
      <c r="F7" s="54"/>
      <c r="G7" s="73"/>
      <c r="H7" s="73"/>
      <c r="I7" s="74"/>
      <c r="J7" s="74"/>
      <c r="K7" s="75">
        <v>623.59100000000001</v>
      </c>
      <c r="L7" s="75"/>
      <c r="M7" s="74"/>
      <c r="N7" s="74">
        <f>SUM(I7:M7)</f>
        <v>623.59100000000001</v>
      </c>
    </row>
    <row r="8" spans="1:17" ht="90" customHeight="1" x14ac:dyDescent="0.35">
      <c r="A8" s="138"/>
      <c r="B8" s="10" t="s">
        <v>14</v>
      </c>
      <c r="C8" s="10" t="s">
        <v>24</v>
      </c>
      <c r="D8" s="18" t="s">
        <v>65</v>
      </c>
      <c r="E8" s="67" t="s">
        <v>61</v>
      </c>
      <c r="F8" s="54"/>
      <c r="G8" s="73"/>
      <c r="H8" s="73"/>
      <c r="I8" s="74"/>
      <c r="J8" s="74"/>
      <c r="K8" s="76">
        <v>3000</v>
      </c>
      <c r="L8" s="76"/>
      <c r="M8" s="42">
        <v>5000</v>
      </c>
      <c r="N8" s="42">
        <f t="shared" ref="N8:N9" si="1">SUM(I8:M8)</f>
        <v>8000</v>
      </c>
    </row>
    <row r="9" spans="1:17" ht="67.2" x14ac:dyDescent="0.35">
      <c r="A9" s="138"/>
      <c r="B9" s="10" t="s">
        <v>62</v>
      </c>
      <c r="C9" s="10" t="s">
        <v>63</v>
      </c>
      <c r="D9" s="18" t="s">
        <v>65</v>
      </c>
      <c r="E9" s="67" t="s">
        <v>64</v>
      </c>
      <c r="F9" s="54"/>
      <c r="G9" s="73"/>
      <c r="H9" s="73"/>
      <c r="I9" s="42">
        <v>100</v>
      </c>
      <c r="J9" s="70"/>
      <c r="K9" s="72">
        <v>100</v>
      </c>
      <c r="L9" s="72"/>
      <c r="M9" s="70">
        <v>100</v>
      </c>
      <c r="N9" s="42">
        <f t="shared" si="1"/>
        <v>300</v>
      </c>
    </row>
    <row r="10" spans="1:17" ht="67.2" x14ac:dyDescent="0.3">
      <c r="A10" s="138"/>
      <c r="B10" s="10" t="s">
        <v>14</v>
      </c>
      <c r="C10" s="10" t="s">
        <v>24</v>
      </c>
      <c r="D10" s="18" t="s">
        <v>65</v>
      </c>
      <c r="E10" s="67" t="s">
        <v>50</v>
      </c>
      <c r="F10" s="54"/>
      <c r="G10" s="74"/>
      <c r="H10" s="74"/>
      <c r="I10" s="74"/>
      <c r="J10" s="71"/>
      <c r="K10" s="72">
        <v>3000</v>
      </c>
      <c r="L10" s="72"/>
      <c r="M10" s="72">
        <v>3000</v>
      </c>
      <c r="N10" s="42">
        <f>SUM(I10:M10)</f>
        <v>6000</v>
      </c>
    </row>
    <row r="11" spans="1:17" ht="78" x14ac:dyDescent="0.3">
      <c r="A11" s="139"/>
      <c r="B11" s="8" t="s">
        <v>86</v>
      </c>
      <c r="C11" s="99" t="s">
        <v>87</v>
      </c>
      <c r="D11" s="94" t="s">
        <v>65</v>
      </c>
      <c r="E11" s="54" t="s">
        <v>88</v>
      </c>
      <c r="F11" s="54"/>
      <c r="G11" s="74"/>
      <c r="H11" s="74"/>
      <c r="I11" s="82"/>
      <c r="J11" s="82"/>
      <c r="K11" s="82"/>
      <c r="L11" s="74">
        <v>800</v>
      </c>
      <c r="M11" s="82">
        <v>200</v>
      </c>
      <c r="N11" s="98">
        <f t="shared" ref="N11" si="2">SUM(G11:M11)</f>
        <v>1000</v>
      </c>
    </row>
    <row r="12" spans="1:17" ht="68.400000000000006" customHeight="1" x14ac:dyDescent="0.3">
      <c r="A12" s="55" t="s">
        <v>6</v>
      </c>
      <c r="B12" s="9" t="s">
        <v>15</v>
      </c>
      <c r="C12" s="18" t="s">
        <v>16</v>
      </c>
      <c r="D12" s="18" t="s">
        <v>65</v>
      </c>
      <c r="E12" s="67" t="s">
        <v>51</v>
      </c>
      <c r="F12" s="54"/>
      <c r="G12" s="77"/>
      <c r="H12" s="77"/>
      <c r="I12" s="78">
        <v>500</v>
      </c>
      <c r="J12" s="78"/>
      <c r="K12" s="78">
        <v>700</v>
      </c>
      <c r="L12" s="78"/>
      <c r="M12" s="78">
        <v>1000</v>
      </c>
      <c r="N12" s="42">
        <f>SUM(I12:M12)</f>
        <v>2200</v>
      </c>
    </row>
    <row r="13" spans="1:17" ht="103.95" customHeight="1" x14ac:dyDescent="0.3">
      <c r="A13" s="55" t="s">
        <v>6</v>
      </c>
      <c r="B13" s="9" t="s">
        <v>15</v>
      </c>
      <c r="C13" s="18" t="s">
        <v>16</v>
      </c>
      <c r="D13" s="18" t="s">
        <v>65</v>
      </c>
      <c r="E13" s="67" t="s">
        <v>59</v>
      </c>
      <c r="F13" s="28"/>
      <c r="G13" s="79"/>
      <c r="H13" s="79"/>
      <c r="I13" s="80"/>
      <c r="J13" s="80"/>
      <c r="K13" s="80"/>
      <c r="L13" s="80"/>
      <c r="M13" s="80">
        <v>10000</v>
      </c>
      <c r="N13" s="42">
        <f>SUM(I13:M13)</f>
        <v>10000</v>
      </c>
    </row>
    <row r="14" spans="1:17" ht="110.4" customHeight="1" x14ac:dyDescent="0.3">
      <c r="A14" s="55" t="s">
        <v>6</v>
      </c>
      <c r="B14" s="9" t="s">
        <v>15</v>
      </c>
      <c r="C14" s="18" t="s">
        <v>16</v>
      </c>
      <c r="D14" s="18" t="s">
        <v>65</v>
      </c>
      <c r="E14" s="67" t="s">
        <v>60</v>
      </c>
      <c r="F14" s="28"/>
      <c r="G14" s="79"/>
      <c r="H14" s="79"/>
      <c r="I14" s="80"/>
      <c r="J14" s="80"/>
      <c r="K14" s="80">
        <v>2000</v>
      </c>
      <c r="L14" s="80"/>
      <c r="M14" s="80"/>
      <c r="N14" s="42">
        <f>SUM(I14:M14)</f>
        <v>2000</v>
      </c>
    </row>
    <row r="15" spans="1:17" ht="43.95" customHeight="1" x14ac:dyDescent="0.3">
      <c r="A15" s="55" t="s">
        <v>6</v>
      </c>
      <c r="B15" s="9" t="s">
        <v>73</v>
      </c>
      <c r="C15" s="18" t="s">
        <v>13</v>
      </c>
      <c r="D15" s="18" t="s">
        <v>65</v>
      </c>
      <c r="E15" s="66" t="s">
        <v>54</v>
      </c>
      <c r="F15" s="28"/>
      <c r="G15" s="71"/>
      <c r="H15" s="71"/>
      <c r="I15" s="71"/>
      <c r="J15" s="71"/>
      <c r="K15" s="72">
        <v>1000</v>
      </c>
      <c r="L15" s="72"/>
      <c r="M15" s="71"/>
      <c r="N15" s="42">
        <f>SUM(I15:M15)</f>
        <v>1000</v>
      </c>
    </row>
    <row r="16" spans="1:17" ht="43.95" customHeight="1" x14ac:dyDescent="0.3">
      <c r="A16" s="9"/>
      <c r="B16" s="17"/>
      <c r="C16" s="10"/>
      <c r="D16" s="18"/>
      <c r="E16" s="24"/>
      <c r="F16" s="42">
        <f t="shared" ref="F16:M16" si="3">SUM(F6:F15)</f>
        <v>0</v>
      </c>
      <c r="G16" s="42">
        <f t="shared" si="3"/>
        <v>0</v>
      </c>
      <c r="H16" s="42">
        <f t="shared" si="3"/>
        <v>0</v>
      </c>
      <c r="I16" s="42">
        <f t="shared" si="3"/>
        <v>600</v>
      </c>
      <c r="J16" s="42">
        <f t="shared" si="3"/>
        <v>800</v>
      </c>
      <c r="K16" s="42">
        <f t="shared" si="3"/>
        <v>10623.591</v>
      </c>
      <c r="L16" s="42">
        <f t="shared" si="3"/>
        <v>800</v>
      </c>
      <c r="M16" s="42">
        <f t="shared" si="3"/>
        <v>19300</v>
      </c>
      <c r="N16" s="42">
        <f>SUM(N6:N15)</f>
        <v>32123.591</v>
      </c>
    </row>
    <row r="17" spans="1:14" ht="24.6" customHeight="1" x14ac:dyDescent="0.3">
      <c r="A17" s="134" t="s">
        <v>40</v>
      </c>
      <c r="B17" s="135"/>
      <c r="C17" s="135"/>
      <c r="D17" s="126"/>
      <c r="E17" s="127"/>
      <c r="F17" s="58"/>
      <c r="G17" s="71"/>
      <c r="H17" s="71"/>
      <c r="I17" s="71"/>
      <c r="J17" s="71"/>
      <c r="K17" s="81"/>
      <c r="L17" s="81"/>
      <c r="M17" s="71"/>
      <c r="N17" s="71"/>
    </row>
    <row r="18" spans="1:14" ht="50.4" x14ac:dyDescent="0.3">
      <c r="A18" s="23" t="s">
        <v>8</v>
      </c>
      <c r="B18" s="65" t="s">
        <v>80</v>
      </c>
      <c r="C18" s="65" t="s">
        <v>79</v>
      </c>
      <c r="D18" s="63" t="s">
        <v>65</v>
      </c>
      <c r="E18" s="68" t="s">
        <v>41</v>
      </c>
      <c r="F18" s="53"/>
      <c r="G18" s="71"/>
      <c r="H18" s="71">
        <v>784</v>
      </c>
      <c r="I18" s="70">
        <v>196</v>
      </c>
      <c r="J18" s="70"/>
      <c r="K18" s="70"/>
      <c r="L18" s="70"/>
      <c r="M18" s="70"/>
      <c r="N18" s="70">
        <v>980</v>
      </c>
    </row>
    <row r="19" spans="1:14" ht="20.399999999999999" x14ac:dyDescent="0.3">
      <c r="A19" s="64"/>
      <c r="B19" s="17"/>
      <c r="C19" s="24"/>
      <c r="D19" s="18"/>
      <c r="E19" s="17"/>
      <c r="F19" s="70">
        <f t="shared" ref="F19:M19" si="4">SUM(F18)</f>
        <v>0</v>
      </c>
      <c r="G19" s="70">
        <f t="shared" si="4"/>
        <v>0</v>
      </c>
      <c r="H19" s="70">
        <f t="shared" si="4"/>
        <v>784</v>
      </c>
      <c r="I19" s="70">
        <f t="shared" si="4"/>
        <v>196</v>
      </c>
      <c r="J19" s="70">
        <f t="shared" si="4"/>
        <v>0</v>
      </c>
      <c r="K19" s="70">
        <f t="shared" si="4"/>
        <v>0</v>
      </c>
      <c r="L19" s="70">
        <f t="shared" si="4"/>
        <v>0</v>
      </c>
      <c r="M19" s="70">
        <f t="shared" si="4"/>
        <v>0</v>
      </c>
      <c r="N19" s="70">
        <f>SUM(N18)</f>
        <v>980</v>
      </c>
    </row>
    <row r="20" spans="1:14" ht="24.6" customHeight="1" x14ac:dyDescent="0.3">
      <c r="A20" s="125" t="s">
        <v>39</v>
      </c>
      <c r="B20" s="126"/>
      <c r="C20" s="126"/>
      <c r="D20" s="126"/>
      <c r="E20" s="127"/>
      <c r="F20" s="58"/>
      <c r="G20" s="71"/>
      <c r="H20" s="71"/>
      <c r="I20" s="71"/>
      <c r="J20" s="71"/>
      <c r="K20" s="71"/>
      <c r="L20" s="71"/>
      <c r="M20" s="71"/>
      <c r="N20" s="71"/>
    </row>
    <row r="21" spans="1:14" ht="93.6" x14ac:dyDescent="0.3">
      <c r="A21" s="138" t="s">
        <v>8</v>
      </c>
      <c r="B21" s="17" t="s">
        <v>82</v>
      </c>
      <c r="C21" s="18" t="s">
        <v>81</v>
      </c>
      <c r="D21" s="18" t="s">
        <v>65</v>
      </c>
      <c r="E21" s="67" t="s">
        <v>27</v>
      </c>
      <c r="F21" s="54"/>
      <c r="G21" s="42"/>
      <c r="H21" s="42"/>
      <c r="I21" s="76">
        <v>50</v>
      </c>
      <c r="J21" s="76"/>
      <c r="K21" s="76">
        <v>1500</v>
      </c>
      <c r="L21" s="76"/>
      <c r="M21" s="76"/>
      <c r="N21" s="42">
        <f t="shared" ref="N21:N39" si="5">SUM(G21:M21)</f>
        <v>1550</v>
      </c>
    </row>
    <row r="22" spans="1:14" ht="67.2" x14ac:dyDescent="0.3">
      <c r="A22" s="139"/>
      <c r="B22" s="65" t="s">
        <v>80</v>
      </c>
      <c r="C22" s="65" t="s">
        <v>79</v>
      </c>
      <c r="D22" s="18" t="s">
        <v>65</v>
      </c>
      <c r="E22" s="67" t="s">
        <v>28</v>
      </c>
      <c r="F22" s="54"/>
      <c r="G22" s="42"/>
      <c r="H22" s="42"/>
      <c r="I22" s="76"/>
      <c r="J22" s="76"/>
      <c r="K22" s="76"/>
      <c r="L22" s="74">
        <v>1240</v>
      </c>
      <c r="M22" s="82">
        <v>310</v>
      </c>
      <c r="N22" s="42">
        <f t="shared" si="5"/>
        <v>1550</v>
      </c>
    </row>
    <row r="23" spans="1:14" ht="20.399999999999999" x14ac:dyDescent="0.3">
      <c r="A23" s="9"/>
      <c r="B23" s="10"/>
      <c r="C23" s="18"/>
      <c r="D23" s="18"/>
      <c r="E23" s="59"/>
      <c r="F23" s="71">
        <f t="shared" ref="F23:M23" si="6">SUM(F21:F22)</f>
        <v>0</v>
      </c>
      <c r="G23" s="71">
        <f t="shared" si="6"/>
        <v>0</v>
      </c>
      <c r="H23" s="71">
        <f t="shared" si="6"/>
        <v>0</v>
      </c>
      <c r="I23" s="71">
        <f t="shared" si="6"/>
        <v>50</v>
      </c>
      <c r="J23" s="71">
        <f t="shared" si="6"/>
        <v>0</v>
      </c>
      <c r="K23" s="71">
        <f t="shared" si="6"/>
        <v>1500</v>
      </c>
      <c r="L23" s="71">
        <f t="shared" si="6"/>
        <v>1240</v>
      </c>
      <c r="M23" s="71">
        <f t="shared" si="6"/>
        <v>310</v>
      </c>
      <c r="N23" s="71">
        <f>SUM(N21:N22)</f>
        <v>3100</v>
      </c>
    </row>
    <row r="24" spans="1:14" s="22" customFormat="1" ht="24.6" customHeight="1" x14ac:dyDescent="0.3">
      <c r="A24" s="125" t="s">
        <v>38</v>
      </c>
      <c r="B24" s="126"/>
      <c r="C24" s="126"/>
      <c r="D24" s="126"/>
      <c r="E24" s="127"/>
      <c r="F24" s="58"/>
      <c r="G24" s="83"/>
      <c r="H24" s="83"/>
      <c r="I24" s="84"/>
      <c r="J24" s="84"/>
      <c r="K24" s="84"/>
      <c r="L24" s="84"/>
      <c r="M24" s="84"/>
      <c r="N24" s="83"/>
    </row>
    <row r="25" spans="1:14" ht="53.4" customHeight="1" x14ac:dyDescent="0.35">
      <c r="A25" s="140" t="s">
        <v>76</v>
      </c>
      <c r="B25" s="140" t="s">
        <v>78</v>
      </c>
      <c r="C25" s="142" t="s">
        <v>77</v>
      </c>
      <c r="D25" s="18" t="s">
        <v>65</v>
      </c>
      <c r="E25" s="29" t="s">
        <v>29</v>
      </c>
      <c r="F25" s="54"/>
      <c r="G25" s="74"/>
      <c r="H25" s="74">
        <v>1240</v>
      </c>
      <c r="I25" s="82">
        <v>310</v>
      </c>
      <c r="J25" s="82"/>
      <c r="K25" s="85"/>
      <c r="L25" s="85"/>
      <c r="M25" s="82"/>
      <c r="N25" s="42">
        <f t="shared" si="5"/>
        <v>1550</v>
      </c>
    </row>
    <row r="26" spans="1:14" ht="53.4" customHeight="1" x14ac:dyDescent="0.3">
      <c r="A26" s="141"/>
      <c r="B26" s="141"/>
      <c r="C26" s="143"/>
      <c r="D26" s="18" t="s">
        <v>65</v>
      </c>
      <c r="E26" s="29" t="s">
        <v>30</v>
      </c>
      <c r="F26" s="54"/>
      <c r="G26" s="74"/>
      <c r="H26" s="74"/>
      <c r="I26" s="82">
        <v>2050</v>
      </c>
      <c r="J26" s="82"/>
      <c r="K26" s="82"/>
      <c r="L26" s="82"/>
      <c r="M26" s="82"/>
      <c r="N26" s="42">
        <f t="shared" si="5"/>
        <v>2050</v>
      </c>
    </row>
    <row r="27" spans="1:14" ht="53.4" customHeight="1" x14ac:dyDescent="0.3">
      <c r="A27" s="141"/>
      <c r="B27" s="141"/>
      <c r="C27" s="143"/>
      <c r="D27" s="18" t="s">
        <v>65</v>
      </c>
      <c r="E27" s="29" t="s">
        <v>31</v>
      </c>
      <c r="F27" s="54"/>
      <c r="G27" s="74"/>
      <c r="H27" s="74"/>
      <c r="I27" s="82"/>
      <c r="J27" s="74">
        <v>1240</v>
      </c>
      <c r="K27" s="82">
        <v>310</v>
      </c>
      <c r="L27" s="82"/>
      <c r="M27" s="82"/>
      <c r="N27" s="42">
        <f t="shared" si="5"/>
        <v>1550</v>
      </c>
    </row>
    <row r="28" spans="1:14" ht="53.4" customHeight="1" x14ac:dyDescent="0.3">
      <c r="A28" s="141"/>
      <c r="B28" s="141"/>
      <c r="C28" s="143"/>
      <c r="D28" s="18" t="s">
        <v>65</v>
      </c>
      <c r="E28" s="29" t="s">
        <v>32</v>
      </c>
      <c r="F28" s="54"/>
      <c r="G28" s="74"/>
      <c r="H28" s="74"/>
      <c r="I28" s="82"/>
      <c r="J28" s="74">
        <v>1240</v>
      </c>
      <c r="K28" s="82">
        <v>310</v>
      </c>
      <c r="L28" s="82"/>
      <c r="M28" s="82"/>
      <c r="N28" s="42">
        <f t="shared" si="5"/>
        <v>1550</v>
      </c>
    </row>
    <row r="29" spans="1:14" ht="53.4" customHeight="1" x14ac:dyDescent="0.3">
      <c r="A29" s="141"/>
      <c r="B29" s="141"/>
      <c r="C29" s="143"/>
      <c r="D29" s="18" t="s">
        <v>65</v>
      </c>
      <c r="E29" s="29" t="s">
        <v>33</v>
      </c>
      <c r="F29" s="54"/>
      <c r="G29" s="74"/>
      <c r="H29" s="74"/>
      <c r="I29" s="82"/>
      <c r="J29" s="74">
        <v>1240</v>
      </c>
      <c r="K29" s="82">
        <v>310</v>
      </c>
      <c r="L29" s="82"/>
      <c r="M29" s="82"/>
      <c r="N29" s="42">
        <f t="shared" si="5"/>
        <v>1550</v>
      </c>
    </row>
    <row r="30" spans="1:14" ht="53.4" customHeight="1" x14ac:dyDescent="0.3">
      <c r="A30" s="141"/>
      <c r="B30" s="141"/>
      <c r="C30" s="143"/>
      <c r="D30" s="18" t="s">
        <v>65</v>
      </c>
      <c r="E30" s="29" t="s">
        <v>34</v>
      </c>
      <c r="F30" s="54"/>
      <c r="G30" s="74"/>
      <c r="H30" s="74"/>
      <c r="I30" s="82"/>
      <c r="J30" s="82"/>
      <c r="K30" s="82"/>
      <c r="L30" s="74">
        <v>1240</v>
      </c>
      <c r="M30" s="82">
        <v>310</v>
      </c>
      <c r="N30" s="42">
        <f>SUM(G30:M30)</f>
        <v>1550</v>
      </c>
    </row>
    <row r="31" spans="1:14" ht="53.4" customHeight="1" x14ac:dyDescent="0.3">
      <c r="A31" s="141"/>
      <c r="B31" s="141"/>
      <c r="C31" s="143"/>
      <c r="D31" s="18" t="s">
        <v>65</v>
      </c>
      <c r="E31" s="29" t="s">
        <v>35</v>
      </c>
      <c r="F31" s="54"/>
      <c r="G31" s="74"/>
      <c r="H31" s="74"/>
      <c r="I31" s="82"/>
      <c r="J31" s="82"/>
      <c r="K31" s="82"/>
      <c r="L31" s="74">
        <v>1240</v>
      </c>
      <c r="M31" s="82">
        <v>310</v>
      </c>
      <c r="N31" s="42">
        <f t="shared" si="5"/>
        <v>1550</v>
      </c>
    </row>
    <row r="32" spans="1:14" ht="53.4" customHeight="1" x14ac:dyDescent="0.3">
      <c r="A32" s="141"/>
      <c r="B32" s="141"/>
      <c r="C32" s="143"/>
      <c r="D32" s="18" t="s">
        <v>65</v>
      </c>
      <c r="E32" s="29" t="s">
        <v>36</v>
      </c>
      <c r="F32" s="54"/>
      <c r="G32" s="74"/>
      <c r="H32" s="74"/>
      <c r="I32" s="82"/>
      <c r="J32" s="82"/>
      <c r="K32" s="82"/>
      <c r="L32" s="74">
        <v>1240</v>
      </c>
      <c r="M32" s="82">
        <v>310</v>
      </c>
      <c r="N32" s="42">
        <f t="shared" si="5"/>
        <v>1550</v>
      </c>
    </row>
    <row r="33" spans="1:14" ht="53.4" customHeight="1" x14ac:dyDescent="0.3">
      <c r="A33" s="141"/>
      <c r="B33" s="141"/>
      <c r="C33" s="143"/>
      <c r="D33" s="18" t="s">
        <v>65</v>
      </c>
      <c r="E33" s="29" t="s">
        <v>37</v>
      </c>
      <c r="F33" s="54"/>
      <c r="G33" s="74"/>
      <c r="H33" s="74"/>
      <c r="I33" s="82">
        <v>80</v>
      </c>
      <c r="J33" s="82">
        <v>20</v>
      </c>
      <c r="K33" s="82"/>
      <c r="L33" s="82"/>
      <c r="M33" s="82"/>
      <c r="N33" s="42">
        <f t="shared" si="5"/>
        <v>100</v>
      </c>
    </row>
    <row r="34" spans="1:14" ht="53.4" customHeight="1" x14ac:dyDescent="0.3">
      <c r="A34" s="141"/>
      <c r="B34" s="141"/>
      <c r="C34" s="143"/>
      <c r="D34" s="18" t="s">
        <v>65</v>
      </c>
      <c r="E34" s="29" t="s">
        <v>66</v>
      </c>
      <c r="F34" s="54"/>
      <c r="G34" s="74"/>
      <c r="H34" s="74"/>
      <c r="I34" s="82"/>
      <c r="J34" s="82"/>
      <c r="K34" s="82"/>
      <c r="L34" s="74">
        <v>1240</v>
      </c>
      <c r="M34" s="82">
        <v>310</v>
      </c>
      <c r="N34" s="42">
        <f t="shared" si="5"/>
        <v>1550</v>
      </c>
    </row>
    <row r="35" spans="1:14" ht="53.4" customHeight="1" x14ac:dyDescent="0.3">
      <c r="A35" s="141"/>
      <c r="B35" s="141"/>
      <c r="C35" s="143"/>
      <c r="D35" s="18" t="s">
        <v>65</v>
      </c>
      <c r="E35" s="29" t="s">
        <v>67</v>
      </c>
      <c r="F35" s="54"/>
      <c r="G35" s="74"/>
      <c r="H35" s="74"/>
      <c r="I35" s="82"/>
      <c r="J35" s="82"/>
      <c r="K35" s="82"/>
      <c r="L35" s="74">
        <v>1240</v>
      </c>
      <c r="M35" s="82">
        <v>310</v>
      </c>
      <c r="N35" s="42">
        <f t="shared" si="5"/>
        <v>1550</v>
      </c>
    </row>
    <row r="36" spans="1:14" ht="53.4" customHeight="1" x14ac:dyDescent="0.3">
      <c r="A36" s="141"/>
      <c r="B36" s="141"/>
      <c r="C36" s="143"/>
      <c r="D36" s="18" t="s">
        <v>65</v>
      </c>
      <c r="E36" s="29" t="s">
        <v>68</v>
      </c>
      <c r="F36" s="54"/>
      <c r="G36" s="74"/>
      <c r="H36" s="74"/>
      <c r="I36" s="82"/>
      <c r="J36" s="82"/>
      <c r="K36" s="82"/>
      <c r="L36" s="74">
        <v>1240</v>
      </c>
      <c r="M36" s="82">
        <v>310</v>
      </c>
      <c r="N36" s="42">
        <f t="shared" si="5"/>
        <v>1550</v>
      </c>
    </row>
    <row r="37" spans="1:14" ht="53.4" customHeight="1" x14ac:dyDescent="0.3">
      <c r="A37" s="141"/>
      <c r="B37" s="141"/>
      <c r="C37" s="143"/>
      <c r="D37" s="18" t="s">
        <v>65</v>
      </c>
      <c r="E37" s="29" t="s">
        <v>69</v>
      </c>
      <c r="F37" s="54"/>
      <c r="G37" s="74"/>
      <c r="H37" s="74"/>
      <c r="I37" s="82"/>
      <c r="J37" s="82"/>
      <c r="K37" s="82"/>
      <c r="L37" s="74">
        <v>1240</v>
      </c>
      <c r="M37" s="82">
        <v>310</v>
      </c>
      <c r="N37" s="42">
        <f t="shared" si="5"/>
        <v>1550</v>
      </c>
    </row>
    <row r="38" spans="1:14" ht="53.4" customHeight="1" x14ac:dyDescent="0.3">
      <c r="A38" s="141"/>
      <c r="B38" s="141"/>
      <c r="C38" s="143"/>
      <c r="D38" s="18" t="s">
        <v>65</v>
      </c>
      <c r="E38" s="29" t="s">
        <v>69</v>
      </c>
      <c r="F38" s="54"/>
      <c r="G38" s="74"/>
      <c r="H38" s="74"/>
      <c r="I38" s="82"/>
      <c r="J38" s="82"/>
      <c r="K38" s="82"/>
      <c r="L38" s="74">
        <v>1240</v>
      </c>
      <c r="M38" s="82">
        <v>310</v>
      </c>
      <c r="N38" s="42">
        <f t="shared" si="5"/>
        <v>1550</v>
      </c>
    </row>
    <row r="39" spans="1:14" ht="53.4" customHeight="1" x14ac:dyDescent="0.3">
      <c r="A39" s="141"/>
      <c r="B39" s="141"/>
      <c r="C39" s="143"/>
      <c r="D39" s="94" t="s">
        <v>65</v>
      </c>
      <c r="E39" s="29" t="s">
        <v>70</v>
      </c>
      <c r="F39" s="95"/>
      <c r="G39" s="96"/>
      <c r="H39" s="96"/>
      <c r="I39" s="97"/>
      <c r="J39" s="97"/>
      <c r="K39" s="97"/>
      <c r="L39" s="96">
        <v>1240</v>
      </c>
      <c r="M39" s="97">
        <v>310</v>
      </c>
      <c r="N39" s="98">
        <f t="shared" si="5"/>
        <v>1550</v>
      </c>
    </row>
    <row r="40" spans="1:14" ht="15.6" x14ac:dyDescent="0.3">
      <c r="A40" s="9"/>
      <c r="B40" s="10"/>
      <c r="C40" s="59"/>
      <c r="D40" s="18"/>
      <c r="E40" s="54"/>
      <c r="F40" s="45">
        <f t="shared" ref="F40:M40" si="7">SUM(F25:F39)</f>
        <v>0</v>
      </c>
      <c r="G40" s="45">
        <f t="shared" si="7"/>
        <v>0</v>
      </c>
      <c r="H40" s="45">
        <f t="shared" si="7"/>
        <v>1240</v>
      </c>
      <c r="I40" s="45">
        <f t="shared" si="7"/>
        <v>2440</v>
      </c>
      <c r="J40" s="45">
        <f t="shared" si="7"/>
        <v>3740</v>
      </c>
      <c r="K40" s="45">
        <f t="shared" si="7"/>
        <v>930</v>
      </c>
      <c r="L40" s="45">
        <f t="shared" si="7"/>
        <v>11160</v>
      </c>
      <c r="M40" s="45">
        <f t="shared" si="7"/>
        <v>2790</v>
      </c>
      <c r="N40" s="45">
        <f>SUM(N25:N39)</f>
        <v>22300</v>
      </c>
    </row>
    <row r="41" spans="1:14" ht="24.6" x14ac:dyDescent="0.3">
      <c r="A41" s="44"/>
      <c r="B41" s="128" t="s">
        <v>42</v>
      </c>
      <c r="C41" s="129"/>
      <c r="D41" s="129"/>
      <c r="E41" s="129"/>
      <c r="F41" s="130"/>
      <c r="G41" s="4"/>
      <c r="H41" s="15"/>
      <c r="I41" s="21"/>
      <c r="J41" s="21"/>
      <c r="K41" s="90"/>
      <c r="L41" s="57"/>
      <c r="M41" s="57"/>
      <c r="N41" s="40"/>
    </row>
    <row r="42" spans="1:14" ht="124.8" x14ac:dyDescent="0.3">
      <c r="A42" s="90"/>
      <c r="B42" s="17" t="s">
        <v>90</v>
      </c>
      <c r="C42" s="59" t="s">
        <v>49</v>
      </c>
      <c r="D42" s="18" t="s">
        <v>65</v>
      </c>
      <c r="E42" s="101" t="s">
        <v>89</v>
      </c>
      <c r="F42" s="59"/>
      <c r="G42" s="19"/>
      <c r="H42" s="52"/>
      <c r="I42" s="57"/>
      <c r="J42" s="57"/>
      <c r="K42" s="100">
        <v>50</v>
      </c>
      <c r="L42" s="100">
        <v>100</v>
      </c>
      <c r="M42" s="100">
        <v>400</v>
      </c>
      <c r="N42" s="98">
        <f t="shared" ref="N42" si="8">SUM(G42:M42)</f>
        <v>550</v>
      </c>
    </row>
    <row r="43" spans="1:14" ht="15.6" x14ac:dyDescent="0.3">
      <c r="A43" s="90"/>
      <c r="B43" s="17"/>
      <c r="C43" s="59"/>
      <c r="D43" s="18"/>
      <c r="E43" s="59"/>
      <c r="F43" s="40">
        <f t="shared" ref="F43:M43" si="9">SUM(F42)</f>
        <v>0</v>
      </c>
      <c r="G43" s="40">
        <f t="shared" si="9"/>
        <v>0</v>
      </c>
      <c r="H43" s="40">
        <f t="shared" si="9"/>
        <v>0</v>
      </c>
      <c r="I43" s="40">
        <f t="shared" si="9"/>
        <v>0</v>
      </c>
      <c r="J43" s="40">
        <f t="shared" si="9"/>
        <v>0</v>
      </c>
      <c r="K43" s="40">
        <f t="shared" si="9"/>
        <v>50</v>
      </c>
      <c r="L43" s="40">
        <f t="shared" si="9"/>
        <v>100</v>
      </c>
      <c r="M43" s="40">
        <f t="shared" si="9"/>
        <v>400</v>
      </c>
      <c r="N43" s="40">
        <f>SUM(N42)</f>
        <v>550</v>
      </c>
    </row>
    <row r="44" spans="1:14" ht="17.399999999999999" x14ac:dyDescent="0.3">
      <c r="A44" s="9"/>
      <c r="B44" s="17"/>
      <c r="C44" s="18"/>
      <c r="D44" s="18"/>
      <c r="E44" s="10"/>
      <c r="F44" s="25"/>
      <c r="G44" s="25"/>
      <c r="H44" s="69"/>
      <c r="I44" s="69"/>
      <c r="J44" s="69"/>
      <c r="K44" s="69"/>
      <c r="L44" s="69"/>
      <c r="M44" s="69"/>
      <c r="N44" s="44"/>
    </row>
    <row r="45" spans="1:14" ht="20.399999999999999" x14ac:dyDescent="0.3">
      <c r="A45" s="9"/>
      <c r="B45" s="9"/>
      <c r="C45" s="9"/>
      <c r="D45" s="9"/>
      <c r="E45" s="19"/>
      <c r="F45" s="42">
        <f t="shared" ref="F45:M45" si="10">F23+F16+F19+F40+F43</f>
        <v>0</v>
      </c>
      <c r="G45" s="42">
        <f t="shared" si="10"/>
        <v>0</v>
      </c>
      <c r="H45" s="114">
        <f t="shared" si="10"/>
        <v>2024</v>
      </c>
      <c r="I45" s="42">
        <f t="shared" si="10"/>
        <v>3286</v>
      </c>
      <c r="J45" s="114">
        <f t="shared" si="10"/>
        <v>4540</v>
      </c>
      <c r="K45" s="42">
        <f t="shared" si="10"/>
        <v>13103.591</v>
      </c>
      <c r="L45" s="114">
        <f t="shared" si="10"/>
        <v>13300</v>
      </c>
      <c r="M45" s="42">
        <f t="shared" si="10"/>
        <v>22800</v>
      </c>
      <c r="N45" s="42">
        <f>N23+N16+N19+N40+N43</f>
        <v>59053.591</v>
      </c>
    </row>
    <row r="46" spans="1:14" ht="15.6" x14ac:dyDescent="0.3">
      <c r="A46" s="60"/>
      <c r="B46" s="60"/>
      <c r="C46" s="60"/>
      <c r="D46" s="60"/>
      <c r="E46" s="56"/>
      <c r="F46" s="56"/>
      <c r="G46" s="45"/>
      <c r="H46" s="45"/>
      <c r="I46" s="45"/>
      <c r="J46" s="45"/>
      <c r="K46" s="45"/>
      <c r="L46" s="45"/>
      <c r="M46" s="45"/>
      <c r="N46" s="61"/>
    </row>
    <row r="47" spans="1:14" ht="24.6" x14ac:dyDescent="0.3">
      <c r="A47" s="2"/>
      <c r="B47" s="2"/>
      <c r="C47" s="2"/>
      <c r="D47" s="2"/>
      <c r="E47" s="5"/>
      <c r="F47" s="5"/>
      <c r="G47" s="5"/>
      <c r="H47" s="5"/>
      <c r="I47" s="2"/>
      <c r="J47" s="2"/>
      <c r="K47" s="2"/>
      <c r="L47" s="2"/>
      <c r="M47" s="2"/>
      <c r="N47" s="41"/>
    </row>
    <row r="48" spans="1:14" x14ac:dyDescent="0.3">
      <c r="A48" s="2"/>
      <c r="B48" s="2"/>
      <c r="C48" s="2"/>
      <c r="D48" s="2"/>
      <c r="E48" s="5"/>
      <c r="F48" s="5"/>
      <c r="G48" s="5"/>
      <c r="H48" s="5"/>
      <c r="I48" s="2"/>
      <c r="J48" s="2"/>
      <c r="K48" s="2"/>
      <c r="L48" s="2"/>
      <c r="M48" s="2"/>
      <c r="N48" s="2" t="s">
        <v>52</v>
      </c>
    </row>
    <row r="49" spans="1:14" ht="27" customHeight="1" x14ac:dyDescent="0.3">
      <c r="A49" s="2"/>
      <c r="B49" s="2"/>
      <c r="C49" s="2"/>
      <c r="D49" s="2"/>
      <c r="E49" s="5"/>
      <c r="F49" s="5"/>
      <c r="G49" s="5"/>
      <c r="H49" s="5"/>
      <c r="I49" s="2"/>
      <c r="J49" s="2"/>
      <c r="K49" s="2"/>
      <c r="L49" s="2"/>
      <c r="M49" s="2"/>
      <c r="N49" s="2"/>
    </row>
    <row r="50" spans="1:14" x14ac:dyDescent="0.3">
      <c r="A50" s="2"/>
      <c r="B50" s="2"/>
      <c r="C50" s="2"/>
      <c r="D50" s="2"/>
      <c r="E50" s="5"/>
      <c r="F50" s="5"/>
      <c r="G50" s="5"/>
      <c r="H50" s="5"/>
      <c r="I50" s="2"/>
      <c r="J50" s="2"/>
      <c r="K50" s="2"/>
      <c r="L50" s="2"/>
      <c r="M50" s="2"/>
      <c r="N50" s="2"/>
    </row>
    <row r="52" spans="1:14" ht="12" customHeight="1" x14ac:dyDescent="0.3"/>
  </sheetData>
  <mergeCells count="17">
    <mergeCell ref="B25:B39"/>
    <mergeCell ref="B41:F41"/>
    <mergeCell ref="C25:C39"/>
    <mergeCell ref="A21:A22"/>
    <mergeCell ref="A25:A39"/>
    <mergeCell ref="A24:E24"/>
    <mergeCell ref="L3:M3"/>
    <mergeCell ref="Q1:Q2"/>
    <mergeCell ref="A1:N1"/>
    <mergeCell ref="A20:E20"/>
    <mergeCell ref="A5:E5"/>
    <mergeCell ref="G5:N5"/>
    <mergeCell ref="A17:E17"/>
    <mergeCell ref="F3:G3"/>
    <mergeCell ref="H3:I3"/>
    <mergeCell ref="J3:K3"/>
    <mergeCell ref="A7:A11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38" fitToHeight="2" orientation="landscape" r:id="rId1"/>
  <rowBreaks count="1" manualBreakCount="1">
    <brk id="1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34"/>
  <sheetViews>
    <sheetView tabSelected="1" view="pageBreakPreview" zoomScale="60" zoomScaleNormal="70" workbookViewId="0">
      <pane ySplit="1" topLeftCell="A2" activePane="bottomLeft" state="frozen"/>
      <selection pane="bottomLeft" activeCell="L33" sqref="L33"/>
    </sheetView>
  </sheetViews>
  <sheetFormatPr defaultRowHeight="18" x14ac:dyDescent="0.3"/>
  <cols>
    <col min="1" max="1" width="23.33203125" style="6" customWidth="1"/>
    <col min="2" max="2" width="35.6640625" style="6" customWidth="1"/>
    <col min="3" max="3" width="45.77734375" style="6" customWidth="1"/>
    <col min="4" max="4" width="39.44140625" style="6" customWidth="1"/>
    <col min="5" max="5" width="35.109375" style="7" customWidth="1"/>
    <col min="6" max="6" width="17.6640625" style="7" customWidth="1"/>
    <col min="7" max="7" width="14.5546875" style="6" customWidth="1"/>
    <col min="8" max="8" width="18.5546875" style="6" customWidth="1"/>
    <col min="9" max="9" width="15.109375" style="6" customWidth="1"/>
    <col min="10" max="10" width="17.44140625" style="6" customWidth="1"/>
    <col min="11" max="11" width="12.6640625" customWidth="1"/>
    <col min="12" max="12" width="18.77734375" customWidth="1"/>
    <col min="13" max="13" width="11.109375" customWidth="1"/>
    <col min="14" max="14" width="14.5546875" customWidth="1"/>
  </cols>
  <sheetData>
    <row r="3" spans="1:14" ht="30" x14ac:dyDescent="0.3">
      <c r="A3" s="124" t="s">
        <v>55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21" x14ac:dyDescent="0.3">
      <c r="A4" s="30" t="s">
        <v>18</v>
      </c>
      <c r="B4" s="31"/>
      <c r="G4" s="7"/>
      <c r="K4" s="6"/>
      <c r="L4" s="6"/>
      <c r="M4" s="6"/>
      <c r="N4" s="6"/>
    </row>
    <row r="5" spans="1:14" ht="54" x14ac:dyDescent="0.3">
      <c r="A5" s="1" t="s">
        <v>0</v>
      </c>
      <c r="B5" s="1" t="s">
        <v>9</v>
      </c>
      <c r="C5" s="1" t="s">
        <v>17</v>
      </c>
      <c r="D5" s="1" t="s">
        <v>19</v>
      </c>
      <c r="E5" s="4" t="s">
        <v>10</v>
      </c>
      <c r="F5" s="4" t="s">
        <v>22</v>
      </c>
      <c r="G5" s="136" t="s">
        <v>1</v>
      </c>
      <c r="H5" s="144"/>
      <c r="I5" s="136" t="s">
        <v>2</v>
      </c>
      <c r="J5" s="144"/>
      <c r="K5" s="136" t="s">
        <v>3</v>
      </c>
      <c r="L5" s="144"/>
      <c r="M5" s="136" t="s">
        <v>4</v>
      </c>
      <c r="N5" s="137"/>
    </row>
    <row r="6" spans="1:14" ht="71.400000000000006" customHeight="1" x14ac:dyDescent="0.3">
      <c r="A6" s="86"/>
      <c r="B6" s="47"/>
      <c r="C6" s="47"/>
      <c r="D6" s="47"/>
      <c r="E6" s="93"/>
      <c r="F6" s="92"/>
      <c r="G6" s="4" t="s">
        <v>91</v>
      </c>
      <c r="H6" s="4" t="s">
        <v>92</v>
      </c>
      <c r="I6" s="4" t="s">
        <v>91</v>
      </c>
      <c r="J6" s="4" t="s">
        <v>92</v>
      </c>
      <c r="K6" s="4" t="s">
        <v>91</v>
      </c>
      <c r="L6" s="4" t="s">
        <v>92</v>
      </c>
      <c r="M6" s="4" t="s">
        <v>91</v>
      </c>
      <c r="N6" s="4" t="s">
        <v>92</v>
      </c>
    </row>
    <row r="7" spans="1:14" ht="24.6" x14ac:dyDescent="0.3">
      <c r="A7" s="128" t="s">
        <v>20</v>
      </c>
      <c r="B7" s="129"/>
      <c r="C7" s="129"/>
      <c r="D7" s="129"/>
      <c r="E7" s="130"/>
      <c r="F7" s="87" t="s">
        <v>53</v>
      </c>
      <c r="G7" s="88"/>
      <c r="H7" s="88"/>
      <c r="I7" s="88"/>
      <c r="J7" s="88"/>
      <c r="K7" s="88"/>
      <c r="L7" s="88"/>
      <c r="M7" s="88"/>
      <c r="N7" s="89"/>
    </row>
    <row r="8" spans="1:14" ht="139.19999999999999" x14ac:dyDescent="0.3">
      <c r="A8" s="32" t="s">
        <v>93</v>
      </c>
      <c r="B8" s="1" t="s">
        <v>94</v>
      </c>
      <c r="C8" s="102" t="s">
        <v>95</v>
      </c>
      <c r="D8" s="13" t="s">
        <v>96</v>
      </c>
      <c r="E8" s="27" t="s">
        <v>21</v>
      </c>
      <c r="F8" s="34">
        <v>806.87800000000004</v>
      </c>
      <c r="G8" s="34">
        <v>200</v>
      </c>
      <c r="H8" s="34">
        <v>1000</v>
      </c>
      <c r="I8" s="34">
        <v>1750</v>
      </c>
      <c r="J8" s="34">
        <v>8750</v>
      </c>
      <c r="K8" s="34">
        <v>1000</v>
      </c>
      <c r="L8" s="34">
        <v>5000</v>
      </c>
      <c r="M8" s="103">
        <f t="shared" ref="M8:N8" si="0">K8+I8+G8</f>
        <v>2950</v>
      </c>
      <c r="N8" s="34">
        <f t="shared" si="0"/>
        <v>14750</v>
      </c>
    </row>
    <row r="9" spans="1:14" ht="52.2" x14ac:dyDescent="0.3">
      <c r="A9" s="140" t="s">
        <v>13</v>
      </c>
      <c r="B9" s="1" t="s">
        <v>97</v>
      </c>
      <c r="C9" s="12" t="s">
        <v>98</v>
      </c>
      <c r="D9" s="13" t="s">
        <v>96</v>
      </c>
      <c r="E9" s="26" t="s">
        <v>99</v>
      </c>
      <c r="F9" s="1">
        <v>207.5</v>
      </c>
      <c r="G9" s="8"/>
      <c r="H9" s="33">
        <v>191.5</v>
      </c>
      <c r="I9" s="33">
        <v>3.4710000000000001</v>
      </c>
      <c r="J9" s="1">
        <v>195.3</v>
      </c>
      <c r="K9" s="1">
        <v>497.3</v>
      </c>
      <c r="L9" s="1">
        <v>445.8</v>
      </c>
      <c r="M9" s="103">
        <f>K9+I9+G9</f>
        <v>500.77100000000002</v>
      </c>
      <c r="N9" s="34">
        <f>L9+J9+H9</f>
        <v>832.6</v>
      </c>
    </row>
    <row r="10" spans="1:14" ht="39.6" x14ac:dyDescent="0.3">
      <c r="A10" s="146"/>
      <c r="B10" s="1" t="s">
        <v>100</v>
      </c>
      <c r="C10" s="12" t="s">
        <v>101</v>
      </c>
      <c r="D10" s="13" t="s">
        <v>96</v>
      </c>
      <c r="E10" s="26" t="s">
        <v>102</v>
      </c>
      <c r="F10" s="8"/>
      <c r="G10" s="8"/>
      <c r="H10" s="33"/>
      <c r="I10" s="33">
        <v>50</v>
      </c>
      <c r="J10" s="34">
        <v>500</v>
      </c>
      <c r="K10" s="34">
        <v>300</v>
      </c>
      <c r="L10" s="34">
        <v>3000</v>
      </c>
      <c r="M10" s="103">
        <f t="shared" ref="M10:N12" si="1">K10+I10+G10</f>
        <v>350</v>
      </c>
      <c r="N10" s="34">
        <f t="shared" si="1"/>
        <v>3500</v>
      </c>
    </row>
    <row r="11" spans="1:14" ht="69.599999999999994" x14ac:dyDescent="0.3">
      <c r="A11" s="141" t="s">
        <v>6</v>
      </c>
      <c r="B11" s="140" t="s">
        <v>15</v>
      </c>
      <c r="C11" s="104" t="s">
        <v>103</v>
      </c>
      <c r="D11" s="105" t="s">
        <v>96</v>
      </c>
      <c r="E11" s="106" t="s">
        <v>51</v>
      </c>
      <c r="F11" s="35"/>
      <c r="G11" s="35">
        <v>100</v>
      </c>
      <c r="H11" s="35">
        <v>1000</v>
      </c>
      <c r="I11" s="35">
        <v>100</v>
      </c>
      <c r="J11" s="35">
        <v>1000</v>
      </c>
      <c r="K11" s="35">
        <v>100</v>
      </c>
      <c r="L11" s="35">
        <v>1000</v>
      </c>
      <c r="M11" s="103">
        <f t="shared" si="1"/>
        <v>300</v>
      </c>
      <c r="N11" s="34">
        <f t="shared" si="1"/>
        <v>3000</v>
      </c>
    </row>
    <row r="12" spans="1:14" ht="62.4" x14ac:dyDescent="0.3">
      <c r="A12" s="147"/>
      <c r="B12" s="146"/>
      <c r="C12" s="104" t="s">
        <v>104</v>
      </c>
      <c r="D12" s="105" t="s">
        <v>96</v>
      </c>
      <c r="E12" s="28" t="s">
        <v>105</v>
      </c>
      <c r="F12" s="11"/>
      <c r="G12" s="35">
        <v>1970</v>
      </c>
      <c r="H12" s="35"/>
      <c r="I12" s="35"/>
      <c r="J12" s="35"/>
      <c r="K12" s="35"/>
      <c r="L12" s="35"/>
      <c r="M12" s="103">
        <f t="shared" si="1"/>
        <v>1970</v>
      </c>
      <c r="N12" s="34">
        <f t="shared" si="1"/>
        <v>0</v>
      </c>
    </row>
    <row r="13" spans="1:14" x14ac:dyDescent="0.3">
      <c r="A13" s="1"/>
      <c r="B13" s="16"/>
      <c r="C13" s="10"/>
      <c r="D13" s="13"/>
      <c r="E13" s="20"/>
      <c r="F13" s="69">
        <f t="shared" ref="F13:M13" si="2">SUM(F8:F12)</f>
        <v>1014.378</v>
      </c>
      <c r="G13" s="69">
        <f t="shared" si="2"/>
        <v>2270</v>
      </c>
      <c r="H13" s="69">
        <f t="shared" si="2"/>
        <v>2191.5</v>
      </c>
      <c r="I13" s="69">
        <f t="shared" si="2"/>
        <v>1903.471</v>
      </c>
      <c r="J13" s="69">
        <f t="shared" si="2"/>
        <v>10445.299999999999</v>
      </c>
      <c r="K13" s="69">
        <f t="shared" si="2"/>
        <v>1897.3</v>
      </c>
      <c r="L13" s="69">
        <f t="shared" si="2"/>
        <v>9445.7999999999993</v>
      </c>
      <c r="M13" s="69">
        <f t="shared" si="2"/>
        <v>6070.7710000000006</v>
      </c>
      <c r="N13" s="69">
        <f>SUM(N8:N12)</f>
        <v>22082.6</v>
      </c>
    </row>
    <row r="14" spans="1:14" ht="24.6" x14ac:dyDescent="0.3">
      <c r="A14" s="128" t="s">
        <v>39</v>
      </c>
      <c r="B14" s="129"/>
      <c r="C14" s="129"/>
      <c r="D14" s="129"/>
      <c r="E14" s="130"/>
      <c r="F14" s="11"/>
      <c r="G14" s="11"/>
      <c r="H14" s="32"/>
      <c r="I14" s="32"/>
      <c r="J14" s="32"/>
      <c r="K14" s="32"/>
      <c r="L14" s="32"/>
      <c r="M14" s="32"/>
      <c r="N14" s="32"/>
    </row>
    <row r="15" spans="1:14" ht="46.8" x14ac:dyDescent="0.3">
      <c r="A15" s="91" t="s">
        <v>106</v>
      </c>
      <c r="B15" s="17" t="s">
        <v>26</v>
      </c>
      <c r="C15" s="18" t="s">
        <v>7</v>
      </c>
      <c r="D15" s="18" t="s">
        <v>96</v>
      </c>
      <c r="E15" s="29" t="s">
        <v>25</v>
      </c>
      <c r="F15" s="36">
        <v>50</v>
      </c>
      <c r="G15" s="36"/>
      <c r="H15" s="37"/>
      <c r="I15" s="37">
        <v>1450</v>
      </c>
      <c r="J15" s="37">
        <v>1450</v>
      </c>
      <c r="K15" s="37"/>
      <c r="L15" s="37"/>
      <c r="M15" s="37">
        <f>K15+I15+G15</f>
        <v>1450</v>
      </c>
      <c r="N15" s="37">
        <f>H15+J15+L15</f>
        <v>1450</v>
      </c>
    </row>
    <row r="16" spans="1:14" x14ac:dyDescent="0.3">
      <c r="A16" s="1"/>
      <c r="B16" s="10"/>
      <c r="C16" s="18"/>
      <c r="D16" s="18"/>
      <c r="E16" s="14"/>
      <c r="F16" s="107">
        <f t="shared" ref="F16:M16" si="3">SUM(F15:F15)</f>
        <v>50</v>
      </c>
      <c r="G16" s="107"/>
      <c r="H16" s="107">
        <f t="shared" si="3"/>
        <v>0</v>
      </c>
      <c r="I16" s="107">
        <f t="shared" si="3"/>
        <v>1450</v>
      </c>
      <c r="J16" s="107">
        <f t="shared" si="3"/>
        <v>1450</v>
      </c>
      <c r="K16" s="107">
        <f t="shared" si="3"/>
        <v>0</v>
      </c>
      <c r="L16" s="107">
        <f t="shared" si="3"/>
        <v>0</v>
      </c>
      <c r="M16" s="107">
        <f t="shared" si="3"/>
        <v>1450</v>
      </c>
      <c r="N16" s="107">
        <f>SUM(N15:N15)</f>
        <v>1450</v>
      </c>
    </row>
    <row r="17" spans="1:14" ht="24.6" x14ac:dyDescent="0.3">
      <c r="A17" s="128" t="s">
        <v>42</v>
      </c>
      <c r="B17" s="129"/>
      <c r="C17" s="129"/>
      <c r="D17" s="129"/>
      <c r="E17" s="130"/>
      <c r="F17" s="4"/>
      <c r="G17" s="4"/>
      <c r="H17" s="15"/>
      <c r="I17" s="21"/>
      <c r="J17" s="21"/>
      <c r="K17" s="21"/>
      <c r="L17" s="21"/>
      <c r="M17" s="21"/>
      <c r="N17" s="90"/>
    </row>
    <row r="18" spans="1:14" ht="104.4" x14ac:dyDescent="0.3">
      <c r="A18" s="148" t="s">
        <v>5</v>
      </c>
      <c r="B18" s="151" t="s">
        <v>12</v>
      </c>
      <c r="C18" s="3" t="s">
        <v>11</v>
      </c>
      <c r="D18" s="94" t="s">
        <v>96</v>
      </c>
      <c r="E18" s="27" t="s">
        <v>11</v>
      </c>
      <c r="F18" s="108">
        <v>30</v>
      </c>
      <c r="G18" s="38">
        <v>30</v>
      </c>
      <c r="H18" s="38">
        <v>500</v>
      </c>
      <c r="I18" s="38">
        <v>30</v>
      </c>
      <c r="J18" s="38">
        <v>500</v>
      </c>
      <c r="K18" s="38">
        <v>30</v>
      </c>
      <c r="L18" s="38">
        <v>500</v>
      </c>
      <c r="M18" s="38">
        <f>G18+I18+K18</f>
        <v>90</v>
      </c>
      <c r="N18" s="37">
        <f>H18+J18+L18</f>
        <v>1500</v>
      </c>
    </row>
    <row r="19" spans="1:14" ht="54" x14ac:dyDescent="0.3">
      <c r="A19" s="149"/>
      <c r="B19" s="152"/>
      <c r="C19" s="3" t="s">
        <v>56</v>
      </c>
      <c r="D19" s="94" t="s">
        <v>96</v>
      </c>
      <c r="E19" s="27" t="s">
        <v>57</v>
      </c>
      <c r="F19" s="4"/>
      <c r="G19" s="38">
        <v>1300</v>
      </c>
      <c r="H19" s="38">
        <v>2700</v>
      </c>
      <c r="I19" s="38"/>
      <c r="J19" s="38"/>
      <c r="K19" s="38"/>
      <c r="L19" s="38"/>
      <c r="M19" s="38">
        <f t="shared" ref="M19:N24" si="4">G19+I19+K19</f>
        <v>1300</v>
      </c>
      <c r="N19" s="37">
        <f t="shared" si="4"/>
        <v>2700</v>
      </c>
    </row>
    <row r="20" spans="1:14" ht="46.8" x14ac:dyDescent="0.3">
      <c r="A20" s="149"/>
      <c r="B20" s="151" t="s">
        <v>48</v>
      </c>
      <c r="C20" s="24" t="s">
        <v>107</v>
      </c>
      <c r="D20" s="94" t="s">
        <v>96</v>
      </c>
      <c r="E20" s="54" t="s">
        <v>43</v>
      </c>
      <c r="F20" s="19"/>
      <c r="G20" s="19"/>
      <c r="H20" s="9"/>
      <c r="I20" s="9"/>
      <c r="J20" s="37"/>
      <c r="K20" s="37">
        <v>300</v>
      </c>
      <c r="L20" s="37">
        <v>1200</v>
      </c>
      <c r="M20" s="38">
        <f t="shared" si="4"/>
        <v>300</v>
      </c>
      <c r="N20" s="37">
        <f t="shared" si="4"/>
        <v>1200</v>
      </c>
    </row>
    <row r="21" spans="1:14" ht="46.8" x14ac:dyDescent="0.3">
      <c r="A21" s="149"/>
      <c r="B21" s="153"/>
      <c r="C21" s="24" t="s">
        <v>108</v>
      </c>
      <c r="D21" s="94" t="s">
        <v>96</v>
      </c>
      <c r="E21" s="54" t="s">
        <v>44</v>
      </c>
      <c r="F21" s="19"/>
      <c r="G21" s="37">
        <v>60</v>
      </c>
      <c r="H21" s="37">
        <v>1000</v>
      </c>
      <c r="I21" s="37">
        <v>225</v>
      </c>
      <c r="J21" s="37">
        <v>4500</v>
      </c>
      <c r="K21" s="37"/>
      <c r="L21" s="9"/>
      <c r="M21" s="38">
        <f t="shared" si="4"/>
        <v>285</v>
      </c>
      <c r="N21" s="37">
        <f t="shared" si="4"/>
        <v>5500</v>
      </c>
    </row>
    <row r="22" spans="1:14" ht="46.8" x14ac:dyDescent="0.3">
      <c r="A22" s="149"/>
      <c r="B22" s="153"/>
      <c r="C22" s="24" t="s">
        <v>109</v>
      </c>
      <c r="D22" s="94" t="s">
        <v>96</v>
      </c>
      <c r="E22" s="54" t="s">
        <v>45</v>
      </c>
      <c r="F22" s="19"/>
      <c r="G22" s="39">
        <v>20</v>
      </c>
      <c r="H22" s="37">
        <v>200</v>
      </c>
      <c r="I22" s="37"/>
      <c r="J22" s="9"/>
      <c r="K22" s="9"/>
      <c r="L22" s="9"/>
      <c r="M22" s="38">
        <f t="shared" si="4"/>
        <v>20</v>
      </c>
      <c r="N22" s="37">
        <f t="shared" si="4"/>
        <v>200</v>
      </c>
    </row>
    <row r="23" spans="1:14" ht="46.8" x14ac:dyDescent="0.3">
      <c r="A23" s="149"/>
      <c r="B23" s="153"/>
      <c r="C23" s="24" t="s">
        <v>108</v>
      </c>
      <c r="D23" s="94" t="s">
        <v>96</v>
      </c>
      <c r="E23" s="54" t="s">
        <v>46</v>
      </c>
      <c r="F23" s="19"/>
      <c r="G23" s="19"/>
      <c r="H23" s="37"/>
      <c r="I23" s="37">
        <v>50</v>
      </c>
      <c r="J23" s="37">
        <v>1000</v>
      </c>
      <c r="K23" s="37">
        <v>225</v>
      </c>
      <c r="L23" s="9">
        <v>4500</v>
      </c>
      <c r="M23" s="38">
        <f t="shared" si="4"/>
        <v>275</v>
      </c>
      <c r="N23" s="37">
        <f t="shared" si="4"/>
        <v>5500</v>
      </c>
    </row>
    <row r="24" spans="1:14" ht="78" x14ac:dyDescent="0.3">
      <c r="A24" s="150"/>
      <c r="B24" s="152"/>
      <c r="C24" s="24" t="s">
        <v>110</v>
      </c>
      <c r="D24" s="94" t="s">
        <v>96</v>
      </c>
      <c r="E24" s="29" t="s">
        <v>47</v>
      </c>
      <c r="F24" s="19"/>
      <c r="G24" s="19"/>
      <c r="H24" s="9"/>
      <c r="I24" s="37">
        <v>80</v>
      </c>
      <c r="J24" s="39">
        <v>1600</v>
      </c>
      <c r="K24" s="39"/>
      <c r="L24" s="39"/>
      <c r="M24" s="38">
        <f t="shared" si="4"/>
        <v>80</v>
      </c>
      <c r="N24" s="37">
        <f t="shared" si="4"/>
        <v>1600</v>
      </c>
    </row>
    <row r="25" spans="1:14" x14ac:dyDescent="0.3">
      <c r="A25" s="32"/>
      <c r="B25" s="17"/>
      <c r="C25" s="14"/>
      <c r="D25" s="18"/>
      <c r="E25" s="14"/>
      <c r="F25" s="109">
        <f>SUM(F18:F24)</f>
        <v>30</v>
      </c>
      <c r="G25" s="109">
        <f t="shared" ref="G25:I25" si="5">SUM(G18:G24)</f>
        <v>1410</v>
      </c>
      <c r="H25" s="109">
        <f t="shared" si="5"/>
        <v>4400</v>
      </c>
      <c r="I25" s="109">
        <f t="shared" si="5"/>
        <v>385</v>
      </c>
      <c r="J25" s="109">
        <f>SUM(J18:J24)</f>
        <v>7600</v>
      </c>
      <c r="K25" s="109">
        <f t="shared" ref="K25:L25" si="6">SUM(K18:K24)</f>
        <v>555</v>
      </c>
      <c r="L25" s="109">
        <f t="shared" si="6"/>
        <v>6200</v>
      </c>
      <c r="M25" s="109">
        <f>SUM(M18:M24)</f>
        <v>2350</v>
      </c>
      <c r="N25" s="109">
        <f t="shared" ref="N25" si="7">SUM(N18:N24)</f>
        <v>18200</v>
      </c>
    </row>
    <row r="26" spans="1:14" ht="24.6" x14ac:dyDescent="0.3">
      <c r="A26" s="128" t="s">
        <v>111</v>
      </c>
      <c r="B26" s="129"/>
      <c r="C26" s="129"/>
      <c r="D26" s="129"/>
      <c r="E26" s="130"/>
      <c r="F26" s="11"/>
      <c r="G26" s="11"/>
      <c r="H26" s="32"/>
      <c r="I26" s="32"/>
      <c r="J26" s="32"/>
      <c r="K26" s="32"/>
      <c r="L26" s="32"/>
      <c r="M26" s="32"/>
      <c r="N26" s="32"/>
    </row>
    <row r="27" spans="1:14" ht="78" x14ac:dyDescent="0.3">
      <c r="A27" s="91" t="s">
        <v>76</v>
      </c>
      <c r="B27" s="90" t="s">
        <v>112</v>
      </c>
      <c r="C27" s="18" t="s">
        <v>113</v>
      </c>
      <c r="D27" s="18" t="s">
        <v>96</v>
      </c>
      <c r="E27" s="29" t="s">
        <v>114</v>
      </c>
      <c r="F27" s="36"/>
      <c r="G27" s="36"/>
      <c r="H27" s="37"/>
      <c r="I27" s="37">
        <v>100</v>
      </c>
      <c r="J27" s="37">
        <v>500</v>
      </c>
      <c r="K27" s="37">
        <v>100</v>
      </c>
      <c r="L27" s="37">
        <v>500</v>
      </c>
      <c r="M27" s="37">
        <f>G27+I27+K27</f>
        <v>200</v>
      </c>
      <c r="N27" s="37">
        <f>H27+J27+L27</f>
        <v>1000</v>
      </c>
    </row>
    <row r="28" spans="1:14" x14ac:dyDescent="0.3">
      <c r="A28" s="2"/>
      <c r="B28" s="2"/>
      <c r="C28" s="2"/>
      <c r="D28" s="2"/>
      <c r="E28" s="5"/>
      <c r="F28" s="110">
        <f t="shared" ref="F28:M28" si="8">SUM(F27)</f>
        <v>0</v>
      </c>
      <c r="G28" s="110">
        <f t="shared" si="8"/>
        <v>0</v>
      </c>
      <c r="H28" s="110">
        <f t="shared" si="8"/>
        <v>0</v>
      </c>
      <c r="I28" s="110">
        <f t="shared" si="8"/>
        <v>100</v>
      </c>
      <c r="J28" s="110">
        <f t="shared" si="8"/>
        <v>500</v>
      </c>
      <c r="K28" s="110">
        <f t="shared" si="8"/>
        <v>100</v>
      </c>
      <c r="L28" s="110">
        <f t="shared" si="8"/>
        <v>500</v>
      </c>
      <c r="M28" s="110">
        <f t="shared" si="8"/>
        <v>200</v>
      </c>
      <c r="N28" s="110">
        <f>SUM(N27)</f>
        <v>1000</v>
      </c>
    </row>
    <row r="29" spans="1:14" ht="24.6" x14ac:dyDescent="0.3">
      <c r="A29" s="128" t="s">
        <v>115</v>
      </c>
      <c r="B29" s="129"/>
      <c r="C29" s="129"/>
      <c r="D29" s="129"/>
      <c r="E29" s="130"/>
      <c r="F29" s="11"/>
      <c r="G29" s="11"/>
      <c r="H29" s="32"/>
      <c r="I29" s="32"/>
      <c r="J29" s="32"/>
      <c r="K29" s="32"/>
      <c r="L29" s="32"/>
      <c r="M29" s="32"/>
      <c r="N29" s="32"/>
    </row>
    <row r="30" spans="1:14" ht="62.4" x14ac:dyDescent="0.3">
      <c r="A30" s="140" t="s">
        <v>116</v>
      </c>
      <c r="B30" s="90" t="s">
        <v>117</v>
      </c>
      <c r="C30" s="18" t="s">
        <v>118</v>
      </c>
      <c r="D30" s="18" t="s">
        <v>96</v>
      </c>
      <c r="E30" s="54" t="s">
        <v>119</v>
      </c>
      <c r="F30" s="36"/>
      <c r="G30" s="37">
        <v>100</v>
      </c>
      <c r="H30" s="37">
        <v>1000</v>
      </c>
      <c r="I30" s="37">
        <v>100</v>
      </c>
      <c r="J30" s="37">
        <v>1000</v>
      </c>
      <c r="K30" s="37"/>
      <c r="L30" s="37"/>
      <c r="M30" s="37">
        <f>G30+I30+K30</f>
        <v>200</v>
      </c>
      <c r="N30" s="37">
        <f>H30+J30+L30</f>
        <v>2000</v>
      </c>
    </row>
    <row r="31" spans="1:14" ht="46.8" x14ac:dyDescent="0.3">
      <c r="A31" s="145"/>
      <c r="B31" s="90" t="s">
        <v>120</v>
      </c>
      <c r="C31" s="18" t="s">
        <v>121</v>
      </c>
      <c r="D31" s="18" t="s">
        <v>96</v>
      </c>
      <c r="E31" s="54" t="s">
        <v>122</v>
      </c>
      <c r="F31" s="110">
        <f t="shared" ref="F31" si="9">SUM(F30)</f>
        <v>0</v>
      </c>
      <c r="G31" s="111">
        <v>50</v>
      </c>
      <c r="H31" s="111">
        <v>500</v>
      </c>
      <c r="I31" s="111">
        <v>50</v>
      </c>
      <c r="J31" s="111">
        <v>500</v>
      </c>
      <c r="K31" s="111"/>
      <c r="L31" s="111"/>
      <c r="M31" s="37">
        <f>G31+I31+K31</f>
        <v>100</v>
      </c>
      <c r="N31" s="37">
        <f>H31+J31+L31</f>
        <v>1000</v>
      </c>
    </row>
    <row r="32" spans="1:14" ht="15.6" x14ac:dyDescent="0.3">
      <c r="A32" s="112"/>
      <c r="B32" s="90"/>
      <c r="C32" s="18"/>
      <c r="D32" s="18"/>
      <c r="E32" s="29"/>
      <c r="F32" s="110">
        <f t="shared" ref="F32:G32" si="10">SUM(F30:F31)</f>
        <v>0</v>
      </c>
      <c r="G32" s="110">
        <f t="shared" si="10"/>
        <v>150</v>
      </c>
      <c r="H32" s="110">
        <f>SUM(H30:H31)</f>
        <v>1500</v>
      </c>
      <c r="I32" s="110">
        <f t="shared" ref="I32:L32" si="11">SUM(I30:I31)</f>
        <v>150</v>
      </c>
      <c r="J32" s="110">
        <f t="shared" si="11"/>
        <v>1500</v>
      </c>
      <c r="K32" s="110">
        <f t="shared" si="11"/>
        <v>0</v>
      </c>
      <c r="L32" s="110">
        <f t="shared" si="11"/>
        <v>0</v>
      </c>
      <c r="M32" s="110">
        <f>SUM(M30:M31)</f>
        <v>300</v>
      </c>
      <c r="N32" s="110">
        <f>SUM(N30:N31)</f>
        <v>3000</v>
      </c>
    </row>
    <row r="33" spans="1:14" x14ac:dyDescent="0.3">
      <c r="A33" s="2"/>
      <c r="B33" s="2"/>
      <c r="C33" s="2"/>
      <c r="D33" s="2"/>
      <c r="E33" s="5"/>
      <c r="F33" s="113">
        <f t="shared" ref="F33" si="12">F28+F25+F16+F13</f>
        <v>1094.3780000000002</v>
      </c>
      <c r="G33" s="113">
        <f>G28+G25+G16+G13+G32</f>
        <v>3830</v>
      </c>
      <c r="H33" s="115">
        <f t="shared" ref="H33:N33" si="13">H28+H25+H16+H13+H32</f>
        <v>8091.5</v>
      </c>
      <c r="I33" s="113">
        <f t="shared" si="13"/>
        <v>3988.471</v>
      </c>
      <c r="J33" s="115">
        <f t="shared" si="13"/>
        <v>21495.3</v>
      </c>
      <c r="K33" s="113">
        <f t="shared" si="13"/>
        <v>2552.3000000000002</v>
      </c>
      <c r="L33" s="115">
        <f t="shared" si="13"/>
        <v>16145.8</v>
      </c>
      <c r="M33" s="113">
        <f t="shared" si="13"/>
        <v>10370.771000000001</v>
      </c>
      <c r="N33" s="113">
        <f t="shared" si="13"/>
        <v>45732.6</v>
      </c>
    </row>
    <row r="34" spans="1:14" x14ac:dyDescent="0.3">
      <c r="G34" s="7"/>
      <c r="K34" s="6"/>
      <c r="L34" s="6"/>
      <c r="M34" s="6"/>
      <c r="N34" s="6"/>
    </row>
  </sheetData>
  <mergeCells count="17">
    <mergeCell ref="A26:E26"/>
    <mergeCell ref="A29:E29"/>
    <mergeCell ref="A30:A31"/>
    <mergeCell ref="A7:E7"/>
    <mergeCell ref="A9:A10"/>
    <mergeCell ref="A11:A12"/>
    <mergeCell ref="B11:B12"/>
    <mergeCell ref="A14:E14"/>
    <mergeCell ref="A17:E17"/>
    <mergeCell ref="A18:A24"/>
    <mergeCell ref="B18:B19"/>
    <mergeCell ref="B20:B24"/>
    <mergeCell ref="A3:N3"/>
    <mergeCell ref="G5:H5"/>
    <mergeCell ref="I5:J5"/>
    <mergeCell ref="K5:L5"/>
    <mergeCell ref="M5:N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44" fitToHeight="2" orientation="landscape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1502-1D3C-4132-8EEC-3383991D9BFB}">
  <dimension ref="C2:F18"/>
  <sheetViews>
    <sheetView workbookViewId="0">
      <selection activeCell="J14" sqref="J14"/>
    </sheetView>
  </sheetViews>
  <sheetFormatPr defaultRowHeight="14.4" x14ac:dyDescent="0.3"/>
  <sheetData>
    <row r="2" spans="3:6" ht="15" thickBot="1" x14ac:dyDescent="0.35"/>
    <row r="3" spans="3:6" ht="17.399999999999999" thickBot="1" x14ac:dyDescent="0.35">
      <c r="C3" s="116">
        <v>291.5</v>
      </c>
      <c r="D3" s="117">
        <v>7472.4</v>
      </c>
      <c r="E3" s="117">
        <v>12343</v>
      </c>
      <c r="F3" s="117">
        <v>20106</v>
      </c>
    </row>
    <row r="4" spans="3:6" ht="17.399999999999999" thickBot="1" x14ac:dyDescent="0.35">
      <c r="C4" s="118">
        <v>1200</v>
      </c>
      <c r="D4" s="119">
        <v>11500</v>
      </c>
      <c r="E4" s="119">
        <v>6000</v>
      </c>
      <c r="F4" s="119">
        <v>18700</v>
      </c>
    </row>
    <row r="5" spans="3:6" ht="17.399999999999999" thickBot="1" x14ac:dyDescent="0.35">
      <c r="C5" s="118">
        <v>3570</v>
      </c>
      <c r="D5" s="119">
        <v>4800</v>
      </c>
      <c r="E5" s="119">
        <v>12100</v>
      </c>
      <c r="F5" s="119">
        <v>21470</v>
      </c>
    </row>
    <row r="6" spans="3:6" ht="17.399999999999999" thickBot="1" x14ac:dyDescent="0.35">
      <c r="C6" s="118">
        <v>5810</v>
      </c>
      <c r="D6" s="119">
        <v>8035</v>
      </c>
      <c r="E6" s="119">
        <v>7255</v>
      </c>
      <c r="F6" s="119">
        <v>21100</v>
      </c>
    </row>
    <row r="7" spans="3:6" ht="17.399999999999999" thickBot="1" x14ac:dyDescent="0.35">
      <c r="C7" s="118">
        <v>3680</v>
      </c>
      <c r="D7" s="119">
        <v>5270</v>
      </c>
      <c r="E7" s="119">
        <v>14550</v>
      </c>
      <c r="F7" s="119">
        <v>23500</v>
      </c>
    </row>
    <row r="8" spans="3:6" ht="17.399999999999999" thickBot="1" x14ac:dyDescent="0.35">
      <c r="C8" s="118">
        <v>3930</v>
      </c>
      <c r="D8" s="119">
        <v>1500</v>
      </c>
      <c r="E8" s="119">
        <v>1550</v>
      </c>
      <c r="F8" s="119">
        <v>3100</v>
      </c>
    </row>
    <row r="9" spans="3:6" ht="17.399999999999999" thickBot="1" x14ac:dyDescent="0.35">
      <c r="C9" s="118">
        <v>1650</v>
      </c>
      <c r="D9" s="119">
        <v>1650</v>
      </c>
      <c r="E9" s="119"/>
      <c r="F9" s="119">
        <v>3300</v>
      </c>
    </row>
    <row r="10" spans="3:6" ht="17.399999999999999" thickBot="1" x14ac:dyDescent="0.35">
      <c r="C10" s="118"/>
      <c r="D10" s="119"/>
      <c r="E10" s="119">
        <v>1000</v>
      </c>
      <c r="F10" s="119">
        <v>1000</v>
      </c>
    </row>
    <row r="12" spans="3:6" x14ac:dyDescent="0.3">
      <c r="C12">
        <f>SUM(C3:C11)</f>
        <v>20131.5</v>
      </c>
      <c r="D12">
        <f t="shared" ref="D12:F12" si="0">SUM(D3:D11)</f>
        <v>40227.4</v>
      </c>
      <c r="E12">
        <f t="shared" si="0"/>
        <v>54798</v>
      </c>
      <c r="F12">
        <f t="shared" si="0"/>
        <v>112276</v>
      </c>
    </row>
    <row r="16" spans="3:6" x14ac:dyDescent="0.3">
      <c r="C16">
        <v>2024</v>
      </c>
      <c r="D16">
        <v>4540</v>
      </c>
      <c r="E16">
        <v>13300</v>
      </c>
      <c r="F16">
        <f>SUM(C16:E16)</f>
        <v>19864</v>
      </c>
    </row>
    <row r="17" spans="3:6" x14ac:dyDescent="0.3">
      <c r="C17">
        <v>8091.5</v>
      </c>
      <c r="D17">
        <v>21495.3</v>
      </c>
      <c r="E17">
        <v>16145.8</v>
      </c>
      <c r="F17">
        <f>SUM(C17:E17)</f>
        <v>45732.6</v>
      </c>
    </row>
    <row r="18" spans="3:6" x14ac:dyDescent="0.3">
      <c r="C18">
        <f>SUM(C16:C17)</f>
        <v>10115.5</v>
      </c>
      <c r="D18">
        <f t="shared" ref="D18:F18" si="1">SUM(D16:D17)</f>
        <v>26035.3</v>
      </c>
      <c r="E18">
        <f t="shared" si="1"/>
        <v>29445.8</v>
      </c>
      <c r="F18">
        <f t="shared" si="1"/>
        <v>65596.600000000006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2 черга</vt:lpstr>
      <vt:lpstr>черга 1</vt:lpstr>
      <vt:lpstr>Аркуш1</vt:lpstr>
      <vt:lpstr>'2 черга'!Заголовки_для_друку</vt:lpstr>
      <vt:lpstr>'2 черга'!Область_друку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</dc:creator>
  <cp:lastModifiedBy>1</cp:lastModifiedBy>
  <cp:lastPrinted>2025-08-28T10:09:19Z</cp:lastPrinted>
  <dcterms:created xsi:type="dcterms:W3CDTF">2025-08-06T12:42:59Z</dcterms:created>
  <dcterms:modified xsi:type="dcterms:W3CDTF">2025-08-28T10:09:49Z</dcterms:modified>
</cp:coreProperties>
</file>