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47" i="1" l="1"/>
  <c r="U47" i="1" s="1"/>
  <c r="M45" i="1"/>
  <c r="U45" i="1" s="1"/>
  <c r="M43" i="1"/>
  <c r="U43" i="1" s="1"/>
  <c r="M41" i="1"/>
  <c r="U41" i="1" s="1"/>
  <c r="M35" i="1"/>
  <c r="U35" i="1" s="1"/>
  <c r="M33" i="1"/>
  <c r="U33" i="1" s="1"/>
  <c r="M31" i="1"/>
  <c r="U31" i="1" s="1"/>
  <c r="P26" i="1"/>
  <c r="P24" i="1"/>
  <c r="P20" i="1"/>
  <c r="P18" i="1"/>
  <c r="P16" i="1"/>
  <c r="P14" i="1"/>
  <c r="P12" i="1"/>
  <c r="P10" i="1"/>
  <c r="P8" i="1"/>
  <c r="P6" i="1"/>
  <c r="P5" i="1"/>
</calcChain>
</file>

<file path=xl/sharedStrings.xml><?xml version="1.0" encoding="utf-8"?>
<sst xmlns="http://schemas.openxmlformats.org/spreadsheetml/2006/main" count="104" uniqueCount="74">
  <si>
    <t>Жовтень 2025 року</t>
  </si>
  <si>
    <t>№</t>
  </si>
  <si>
    <t xml:space="preserve">Посада </t>
  </si>
  <si>
    <t>Посадовий оклад</t>
  </si>
  <si>
    <t>Доплата за ранг</t>
  </si>
  <si>
    <t>Надбавка за вислугу років</t>
  </si>
  <si>
    <t>Довідка</t>
  </si>
  <si>
    <t>Інтенсивність</t>
  </si>
  <si>
    <t>Щомісячна премія /премія до урочистих (святкових подій)</t>
  </si>
  <si>
    <t>Матеріальна допомога на оздоровлення</t>
  </si>
  <si>
    <t>Матеріальна допомога на вирішення соц.-побутових питань</t>
  </si>
  <si>
    <t>Лікарняні</t>
  </si>
  <si>
    <t>Зар.плата за дні відрядження</t>
  </si>
  <si>
    <t>Надбавка завиконання особливо важливої роботи (50%)</t>
  </si>
  <si>
    <t>Індексація</t>
  </si>
  <si>
    <t>Всього нараховано</t>
  </si>
  <si>
    <t>Всього утримано</t>
  </si>
  <si>
    <t xml:space="preserve">                                                                                                              Брацлавська селищна рада</t>
  </si>
  <si>
    <t>1.</t>
  </si>
  <si>
    <t>Брацлавський селищний голова</t>
  </si>
  <si>
    <t>2.</t>
  </si>
  <si>
    <t>Заступник селищного голови з питань діяльності виконавчих органів Брацлавської селищної ради</t>
  </si>
  <si>
    <t xml:space="preserve">                                                                                                                                             Фінансовий відділ Брацлавської селищної ради</t>
  </si>
  <si>
    <t>3.</t>
  </si>
  <si>
    <t>Начальник</t>
  </si>
  <si>
    <t>Відділ освіти Брацлавської селищної ради</t>
  </si>
  <si>
    <t>4.</t>
  </si>
  <si>
    <t>Відділ "Служба у справах дітей"Брацлавської селищної ради</t>
  </si>
  <si>
    <t>5.</t>
  </si>
  <si>
    <t>Комунальний заклад Брацлавське публічна бібліотека</t>
  </si>
  <si>
    <t>6.</t>
  </si>
  <si>
    <t>Директор</t>
  </si>
  <si>
    <t>Брацлавська територіальна місцева пожежна команда</t>
  </si>
  <si>
    <t>7.</t>
  </si>
  <si>
    <t>Комунальний заклад "Центр культури та дозвілля "Брацлавської селищної ради</t>
  </si>
  <si>
    <t>8.</t>
  </si>
  <si>
    <t>Комунальна установа "Центр надання соціальних послуг"</t>
  </si>
  <si>
    <t>9.</t>
  </si>
  <si>
    <t>Брацлавський комбінат комунального підприємства</t>
  </si>
  <si>
    <t>10.</t>
  </si>
  <si>
    <t>Комунальне неприбуткове підприємство "Центр первинної медико-санітарнї допомоги"Брацлавської селищної ради</t>
  </si>
  <si>
    <t>11.</t>
  </si>
  <si>
    <t>Комунальне неприбуткове підприємство "Медичний центр"</t>
  </si>
  <si>
    <t>12.</t>
  </si>
  <si>
    <t>Освіта</t>
  </si>
  <si>
    <t>Посада</t>
  </si>
  <si>
    <t>Оклад</t>
  </si>
  <si>
    <t>10% до окладу</t>
  </si>
  <si>
    <t>Інклюзія</t>
  </si>
  <si>
    <t xml:space="preserve">доплата </t>
  </si>
  <si>
    <t>відпускні</t>
  </si>
  <si>
    <t>індексація</t>
  </si>
  <si>
    <t>Премія</t>
  </si>
  <si>
    <t>Вислуга років</t>
  </si>
  <si>
    <t>Престижність</t>
  </si>
  <si>
    <t>Разом за директора</t>
  </si>
  <si>
    <t>Години</t>
  </si>
  <si>
    <t>За виладацьку роботу/години</t>
  </si>
  <si>
    <t>За складність і напруженість</t>
  </si>
  <si>
    <t>Вислуга та престижність за викладацьку роботу</t>
  </si>
  <si>
    <t>Пропуск</t>
  </si>
  <si>
    <t>Заміна</t>
  </si>
  <si>
    <t>Разом нараховано</t>
  </si>
  <si>
    <t>Утримано</t>
  </si>
  <si>
    <t>Вовчок гімназія</t>
  </si>
  <si>
    <t>Новоселівка гімназія</t>
  </si>
  <si>
    <t>Бугаків гімназія</t>
  </si>
  <si>
    <t>Зяньківці гімназія</t>
  </si>
  <si>
    <t>Брацлавський ліцей №1</t>
  </si>
  <si>
    <t>Мистецька школа</t>
  </si>
  <si>
    <t>Вовчок ЗДО"Дзвіночок"</t>
  </si>
  <si>
    <t>Бугаків ЗДО" Віночок"</t>
  </si>
  <si>
    <t>Вишківці ЗДО"Сонечко"</t>
  </si>
  <si>
    <t>Брацлав ЗДО "Ромашка"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</si>
</sst>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20"/>
      <name val="Arial Cyr"/>
      <charset val="204"/>
    </font>
    <font>
      <b/>
      <sz val="12"/>
      <name val="Arial Cyr"/>
      <charset val="204"/>
    </font>
    <font>
      <sz val="16"/>
      <name val="Arial Cyr"/>
      <charset val="204"/>
    </font>
    <font>
      <sz val="12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indent="5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2" fontId="2" fillId="0" borderId="2" xfId="0" applyNumberFormat="1" applyFont="1" applyBorder="1"/>
    <xf numFmtId="2" fontId="2" fillId="0" borderId="2" xfId="0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2" fontId="4" fillId="0" borderId="2" xfId="0" applyNumberFormat="1" applyFont="1" applyBorder="1"/>
    <xf numFmtId="2" fontId="4" fillId="0" borderId="3" xfId="0" applyNumberFormat="1" applyFont="1" applyBorder="1"/>
    <xf numFmtId="2" fontId="2" fillId="2" borderId="0" xfId="0" applyNumberFormat="1" applyFont="1" applyFill="1" applyBorder="1"/>
    <xf numFmtId="2" fontId="2" fillId="0" borderId="0" xfId="0" applyNumberFormat="1" applyFont="1" applyBorder="1"/>
    <xf numFmtId="2" fontId="0" fillId="0" borderId="0" xfId="0" applyNumberFormat="1"/>
    <xf numFmtId="2" fontId="2" fillId="3" borderId="3" xfId="0" applyNumberFormat="1" applyFont="1" applyFill="1" applyBorder="1" applyAlignment="1">
      <alignment horizontal="left" indent="5"/>
    </xf>
    <xf numFmtId="2" fontId="2" fillId="3" borderId="4" xfId="0" applyNumberFormat="1" applyFont="1" applyFill="1" applyBorder="1" applyAlignment="1">
      <alignment horizontal="left" indent="5"/>
    </xf>
    <xf numFmtId="2" fontId="2" fillId="3" borderId="2" xfId="0" applyNumberFormat="1" applyFont="1" applyFill="1" applyBorder="1" applyAlignment="1">
      <alignment horizontal="left" indent="5"/>
    </xf>
    <xf numFmtId="2" fontId="2" fillId="2" borderId="0" xfId="0" applyNumberFormat="1" applyFont="1" applyFill="1" applyBorder="1" applyAlignment="1">
      <alignment horizontal="left" indent="5"/>
    </xf>
    <xf numFmtId="2" fontId="2" fillId="3" borderId="3" xfId="0" applyNumberFormat="1" applyFont="1" applyFill="1" applyBorder="1" applyAlignment="1">
      <alignment horizontal="left" indent="52"/>
    </xf>
    <xf numFmtId="2" fontId="2" fillId="3" borderId="4" xfId="0" applyNumberFormat="1" applyFont="1" applyFill="1" applyBorder="1" applyAlignment="1">
      <alignment horizontal="left" indent="52"/>
    </xf>
    <xf numFmtId="2" fontId="2" fillId="3" borderId="5" xfId="0" applyNumberFormat="1" applyFont="1" applyFill="1" applyBorder="1" applyAlignment="1">
      <alignment horizontal="left" indent="52"/>
    </xf>
    <xf numFmtId="2" fontId="2" fillId="2" borderId="0" xfId="0" applyNumberFormat="1" applyFont="1" applyFill="1" applyBorder="1" applyAlignment="1">
      <alignment horizontal="left" indent="52"/>
    </xf>
    <xf numFmtId="2" fontId="0" fillId="0" borderId="2" xfId="0" applyNumberFormat="1" applyBorder="1"/>
    <xf numFmtId="0" fontId="0" fillId="0" borderId="2" xfId="0" applyBorder="1"/>
    <xf numFmtId="0" fontId="2" fillId="0" borderId="2" xfId="0" applyFont="1" applyBorder="1"/>
    <xf numFmtId="0" fontId="2" fillId="2" borderId="0" xfId="0" applyFont="1" applyFill="1" applyBorder="1"/>
    <xf numFmtId="2" fontId="2" fillId="3" borderId="3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2" fontId="0" fillId="2" borderId="0" xfId="0" applyNumberFormat="1" applyFill="1" applyBorder="1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2" fontId="5" fillId="0" borderId="2" xfId="0" applyNumberFormat="1" applyFont="1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4"/>
    </xf>
    <xf numFmtId="0" fontId="6" fillId="0" borderId="2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inden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0" borderId="3" xfId="0" applyNumberFormat="1" applyBorder="1"/>
    <xf numFmtId="2" fontId="0" fillId="0" borderId="3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9"/>
  <sheetViews>
    <sheetView tabSelected="1" topLeftCell="F1" workbookViewId="0">
      <selection activeCell="B2" sqref="B2:V50"/>
    </sheetView>
  </sheetViews>
  <sheetFormatPr defaultRowHeight="15" x14ac:dyDescent="0.25"/>
  <cols>
    <col min="4" max="4" width="13.28515625" customWidth="1"/>
    <col min="6" max="6" width="12" customWidth="1"/>
    <col min="14" max="14" width="17" customWidth="1"/>
    <col min="16" max="16" width="13.7109375" customWidth="1"/>
    <col min="17" max="17" width="16" customWidth="1"/>
    <col min="21" max="21" width="11.5703125" customWidth="1"/>
    <col min="22" max="22" width="13" customWidth="1"/>
  </cols>
  <sheetData>
    <row r="2" spans="2:22" ht="26.25" x14ac:dyDescent="0.4">
      <c r="H2" s="1" t="s">
        <v>0</v>
      </c>
      <c r="I2" s="1"/>
    </row>
    <row r="3" spans="2:22" ht="173.25" x14ac:dyDescent="0.25">
      <c r="B3" s="2" t="s">
        <v>1</v>
      </c>
      <c r="C3" s="3" t="s">
        <v>2</v>
      </c>
      <c r="D3" s="4" t="s">
        <v>3</v>
      </c>
      <c r="E3" s="4" t="s">
        <v>4</v>
      </c>
      <c r="F3" s="5" t="s">
        <v>5</v>
      </c>
      <c r="G3" s="6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4" t="s">
        <v>12</v>
      </c>
      <c r="N3" s="7" t="s">
        <v>13</v>
      </c>
      <c r="O3" s="8" t="s">
        <v>14</v>
      </c>
      <c r="P3" s="4" t="s">
        <v>15</v>
      </c>
      <c r="Q3" s="4" t="s">
        <v>16</v>
      </c>
      <c r="R3" s="9"/>
      <c r="S3" s="9"/>
      <c r="T3" s="10"/>
    </row>
    <row r="4" spans="2:22" ht="20.25" x14ac:dyDescent="0.25">
      <c r="B4" s="11" t="s">
        <v>17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3"/>
      <c r="N4" s="13"/>
      <c r="O4" s="13"/>
      <c r="P4" s="13"/>
      <c r="Q4" s="14"/>
      <c r="R4" s="15"/>
      <c r="S4" s="15"/>
      <c r="T4" s="15"/>
    </row>
    <row r="5" spans="2:22" ht="110.25" x14ac:dyDescent="0.25">
      <c r="B5" s="16" t="s">
        <v>18</v>
      </c>
      <c r="C5" s="17" t="s">
        <v>19</v>
      </c>
      <c r="D5" s="18">
        <v>18767</v>
      </c>
      <c r="E5" s="19">
        <v>600</v>
      </c>
      <c r="F5" s="19">
        <v>5810.1</v>
      </c>
      <c r="G5" s="19"/>
      <c r="H5" s="19"/>
      <c r="I5" s="19"/>
      <c r="J5" s="19"/>
      <c r="K5" s="19"/>
      <c r="L5" s="19"/>
      <c r="M5" s="19"/>
      <c r="N5" s="20">
        <v>12588.55</v>
      </c>
      <c r="O5" s="20">
        <v>133.22999999999999</v>
      </c>
      <c r="P5" s="16">
        <f>SUM(D5:O5)</f>
        <v>37898.879999999997</v>
      </c>
      <c r="Q5" s="16">
        <v>8716.74</v>
      </c>
      <c r="R5" s="21"/>
      <c r="S5" s="21"/>
      <c r="T5" s="22"/>
      <c r="U5" s="23"/>
      <c r="V5" s="23"/>
    </row>
    <row r="6" spans="2:22" ht="315" x14ac:dyDescent="0.25">
      <c r="B6" s="16" t="s">
        <v>20</v>
      </c>
      <c r="C6" s="17" t="s">
        <v>21</v>
      </c>
      <c r="D6" s="18">
        <v>16455.04</v>
      </c>
      <c r="E6" s="19">
        <v>478.26</v>
      </c>
      <c r="F6" s="19">
        <v>4233.33</v>
      </c>
      <c r="G6" s="19"/>
      <c r="H6" s="19"/>
      <c r="I6" s="19"/>
      <c r="J6" s="19"/>
      <c r="K6" s="19"/>
      <c r="L6" s="19"/>
      <c r="M6" s="19">
        <v>1550.1</v>
      </c>
      <c r="N6" s="20">
        <v>10583.32</v>
      </c>
      <c r="O6" s="20">
        <v>127.44</v>
      </c>
      <c r="P6" s="16">
        <f>SUM(D6:O6)</f>
        <v>33427.49</v>
      </c>
      <c r="Q6" s="16">
        <v>7688.31</v>
      </c>
      <c r="R6" s="21"/>
      <c r="S6" s="21"/>
      <c r="T6" s="22"/>
      <c r="U6" s="23"/>
      <c r="V6" s="23"/>
    </row>
    <row r="7" spans="2:22" ht="15.75" x14ac:dyDescent="0.25">
      <c r="B7" s="24" t="s">
        <v>22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6"/>
      <c r="Q7" s="26"/>
      <c r="R7" s="27"/>
      <c r="S7" s="27"/>
      <c r="T7" s="27"/>
      <c r="U7" s="23"/>
      <c r="V7" s="23"/>
    </row>
    <row r="8" spans="2:22" ht="15.75" x14ac:dyDescent="0.25">
      <c r="B8" s="16" t="s">
        <v>23</v>
      </c>
      <c r="C8" s="16" t="s">
        <v>24</v>
      </c>
      <c r="D8" s="19">
        <v>10423.35</v>
      </c>
      <c r="E8" s="19">
        <v>273.87</v>
      </c>
      <c r="F8" s="19"/>
      <c r="G8" s="19">
        <v>-1238.73</v>
      </c>
      <c r="H8" s="19"/>
      <c r="I8" s="19">
        <v>11416</v>
      </c>
      <c r="J8" s="19"/>
      <c r="K8" s="19"/>
      <c r="L8" s="19"/>
      <c r="M8" s="19">
        <v>3641.8</v>
      </c>
      <c r="N8" s="20">
        <v>5348.61</v>
      </c>
      <c r="O8" s="20">
        <v>121.64</v>
      </c>
      <c r="P8" s="16">
        <f>SUM(D8:O8)</f>
        <v>29986.54</v>
      </c>
      <c r="Q8" s="16">
        <v>6896.91</v>
      </c>
      <c r="R8" s="21"/>
      <c r="S8" s="21"/>
      <c r="T8" s="21"/>
      <c r="U8" s="23"/>
      <c r="V8" s="23"/>
    </row>
    <row r="9" spans="2:22" ht="15.75" x14ac:dyDescent="0.25">
      <c r="B9" s="28" t="s">
        <v>25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30"/>
      <c r="R9" s="31"/>
      <c r="S9" s="31"/>
      <c r="T9" s="31"/>
    </row>
    <row r="10" spans="2:22" ht="15.75" x14ac:dyDescent="0.25">
      <c r="B10" s="16" t="s">
        <v>26</v>
      </c>
      <c r="C10" s="16" t="s">
        <v>24</v>
      </c>
      <c r="D10" s="32">
        <v>10791</v>
      </c>
      <c r="E10" s="32">
        <v>350</v>
      </c>
      <c r="F10" s="32">
        <v>2158.1999999999998</v>
      </c>
      <c r="G10" s="32"/>
      <c r="H10" s="32"/>
      <c r="I10" s="32"/>
      <c r="J10" s="32"/>
      <c r="K10" s="32"/>
      <c r="L10" s="32"/>
      <c r="M10" s="33"/>
      <c r="N10" s="33">
        <v>6684.6</v>
      </c>
      <c r="O10" s="33">
        <v>133.22999999999999</v>
      </c>
      <c r="P10" s="16">
        <f>SUM(D10:O10)</f>
        <v>20117.030000000002</v>
      </c>
      <c r="Q10" s="34">
        <v>3922.82</v>
      </c>
      <c r="R10" s="35"/>
      <c r="S10" s="35"/>
      <c r="T10" s="35"/>
    </row>
    <row r="11" spans="2:22" ht="15.75" x14ac:dyDescent="0.25">
      <c r="B11" s="36" t="s">
        <v>27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8"/>
      <c r="R11" s="39"/>
      <c r="S11" s="39"/>
      <c r="T11" s="39"/>
    </row>
    <row r="12" spans="2:22" ht="15.75" x14ac:dyDescent="0.25">
      <c r="B12" s="16" t="s">
        <v>28</v>
      </c>
      <c r="C12" s="16" t="s">
        <v>24</v>
      </c>
      <c r="D12" s="32">
        <v>10791</v>
      </c>
      <c r="E12" s="32">
        <v>300</v>
      </c>
      <c r="F12" s="32"/>
      <c r="G12" s="32"/>
      <c r="H12" s="32"/>
      <c r="I12" s="32"/>
      <c r="J12" s="32"/>
      <c r="K12" s="32"/>
      <c r="L12" s="32"/>
      <c r="M12" s="32"/>
      <c r="N12" s="32">
        <v>5546</v>
      </c>
      <c r="O12" s="33">
        <v>133.22999999999999</v>
      </c>
      <c r="P12" s="16">
        <f>SUM(D12:O12)</f>
        <v>16770.23</v>
      </c>
      <c r="Q12" s="16">
        <v>3857.15</v>
      </c>
      <c r="R12" s="40"/>
      <c r="S12" s="40"/>
      <c r="T12" s="40"/>
    </row>
    <row r="13" spans="2:22" ht="15.75" x14ac:dyDescent="0.25">
      <c r="B13" s="36" t="s">
        <v>29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8"/>
      <c r="R13" s="39"/>
      <c r="S13" s="39"/>
      <c r="T13" s="39"/>
    </row>
    <row r="14" spans="2:22" ht="15.75" x14ac:dyDescent="0.25">
      <c r="B14" s="16" t="s">
        <v>30</v>
      </c>
      <c r="C14" s="16" t="s">
        <v>31</v>
      </c>
      <c r="D14" s="32">
        <v>7253</v>
      </c>
      <c r="E14" s="32"/>
      <c r="F14" s="32">
        <v>2175.9</v>
      </c>
      <c r="G14" s="32"/>
      <c r="H14" s="32">
        <v>3626.5</v>
      </c>
      <c r="I14" s="32"/>
      <c r="J14" s="32"/>
      <c r="K14" s="32"/>
      <c r="L14" s="32"/>
      <c r="M14" s="33"/>
      <c r="N14" s="33"/>
      <c r="O14" s="33">
        <v>133.22999999999999</v>
      </c>
      <c r="P14" s="16">
        <f>SUM(D14:O14)</f>
        <v>13188.63</v>
      </c>
      <c r="Q14" s="34">
        <v>3033.38</v>
      </c>
      <c r="R14" s="35"/>
      <c r="S14" s="35"/>
      <c r="T14" s="35"/>
    </row>
    <row r="15" spans="2:22" ht="15.75" x14ac:dyDescent="0.25">
      <c r="B15" s="36" t="s">
        <v>32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  <c r="R15" s="39"/>
      <c r="S15" s="39"/>
      <c r="T15" s="39"/>
    </row>
    <row r="16" spans="2:22" ht="15.75" x14ac:dyDescent="0.25">
      <c r="B16" s="16" t="s">
        <v>33</v>
      </c>
      <c r="C16" s="16" t="s">
        <v>31</v>
      </c>
      <c r="D16" s="32">
        <v>9391.2999999999993</v>
      </c>
      <c r="E16" s="32"/>
      <c r="F16" s="32"/>
      <c r="G16" s="32"/>
      <c r="H16" s="32">
        <v>4695.6499999999996</v>
      </c>
      <c r="I16" s="32">
        <v>10000</v>
      </c>
      <c r="J16" s="32"/>
      <c r="K16" s="32"/>
      <c r="L16" s="32"/>
      <c r="M16" s="32">
        <v>9334.43</v>
      </c>
      <c r="N16" s="32"/>
      <c r="O16" s="32"/>
      <c r="P16" s="16">
        <f>SUM(D16:O16)</f>
        <v>33421.379999999997</v>
      </c>
      <c r="Q16" s="16">
        <v>8021.13</v>
      </c>
      <c r="R16" s="21"/>
      <c r="S16" s="21"/>
      <c r="T16" s="21"/>
    </row>
    <row r="17" spans="2:22" ht="15.75" x14ac:dyDescent="0.25">
      <c r="B17" s="36" t="s">
        <v>34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8"/>
      <c r="R17" s="39"/>
      <c r="S17" s="39"/>
      <c r="T17" s="39"/>
    </row>
    <row r="18" spans="2:22" ht="15.75" x14ac:dyDescent="0.25">
      <c r="B18" s="16" t="s">
        <v>35</v>
      </c>
      <c r="C18" s="16" t="s">
        <v>31</v>
      </c>
      <c r="D18" s="32">
        <v>7732</v>
      </c>
      <c r="E18" s="32"/>
      <c r="F18" s="32">
        <v>1546.4</v>
      </c>
      <c r="G18" s="32"/>
      <c r="H18" s="32">
        <v>3866</v>
      </c>
      <c r="I18" s="32"/>
      <c r="J18" s="32"/>
      <c r="K18" s="32"/>
      <c r="L18" s="32"/>
      <c r="M18" s="32"/>
      <c r="N18" s="32"/>
      <c r="O18" s="32">
        <v>133.22999999999999</v>
      </c>
      <c r="P18" s="16">
        <f>SUM(D18:O18)</f>
        <v>13277.63</v>
      </c>
      <c r="Q18" s="16">
        <v>3053.85</v>
      </c>
      <c r="R18" s="41"/>
      <c r="S18" s="41"/>
      <c r="T18" s="41"/>
    </row>
    <row r="19" spans="2:22" ht="15.75" x14ac:dyDescent="0.25">
      <c r="B19" s="36" t="s">
        <v>36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  <c r="R19" s="42"/>
      <c r="S19" s="42"/>
      <c r="T19" s="42"/>
    </row>
    <row r="20" spans="2:22" ht="15.75" x14ac:dyDescent="0.25">
      <c r="B20" s="16" t="s">
        <v>37</v>
      </c>
      <c r="C20" s="16" t="s">
        <v>31</v>
      </c>
      <c r="D20" s="32">
        <v>7732</v>
      </c>
      <c r="E20" s="32"/>
      <c r="F20" s="32">
        <v>773.2</v>
      </c>
      <c r="G20" s="32"/>
      <c r="H20" s="32">
        <v>3866</v>
      </c>
      <c r="I20" s="32">
        <v>7732</v>
      </c>
      <c r="J20" s="32"/>
      <c r="K20" s="32"/>
      <c r="L20" s="32"/>
      <c r="M20" s="32"/>
      <c r="N20" s="32"/>
      <c r="O20" s="32">
        <v>133.22999999999999</v>
      </c>
      <c r="P20" s="16">
        <f>SUM(D20:O20)</f>
        <v>20236.43</v>
      </c>
      <c r="Q20" s="16">
        <v>4654.38</v>
      </c>
      <c r="R20" s="41"/>
      <c r="S20" s="41"/>
      <c r="T20" s="41"/>
    </row>
    <row r="21" spans="2:22" ht="15.75" x14ac:dyDescent="0.25">
      <c r="B21" s="36" t="s">
        <v>38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  <c r="R21" s="42"/>
      <c r="S21" s="42"/>
      <c r="T21" s="42"/>
    </row>
    <row r="22" spans="2:22" ht="15.75" x14ac:dyDescent="0.25">
      <c r="B22" s="43" t="s">
        <v>39</v>
      </c>
      <c r="C22" s="16" t="s">
        <v>31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>
        <v>0</v>
      </c>
      <c r="Q22" s="32">
        <v>0</v>
      </c>
      <c r="R22" s="41"/>
      <c r="S22" s="41"/>
      <c r="T22" s="41"/>
    </row>
    <row r="23" spans="2:22" ht="15.75" x14ac:dyDescent="0.25">
      <c r="B23" s="36" t="s">
        <v>40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8"/>
      <c r="R23" s="42"/>
      <c r="S23" s="42"/>
      <c r="T23" s="42"/>
    </row>
    <row r="24" spans="2:22" ht="15.75" x14ac:dyDescent="0.25">
      <c r="B24" s="16" t="s">
        <v>41</v>
      </c>
      <c r="C24" s="16" t="s">
        <v>31</v>
      </c>
      <c r="D24" s="32">
        <v>21000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16">
        <f>SUM(D24:O24)</f>
        <v>21000</v>
      </c>
      <c r="Q24" s="16">
        <v>4620</v>
      </c>
      <c r="R24" s="41"/>
      <c r="S24" s="41"/>
      <c r="T24" s="41"/>
    </row>
    <row r="25" spans="2:22" ht="15.75" x14ac:dyDescent="0.25">
      <c r="B25" s="36" t="s">
        <v>42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8"/>
      <c r="R25" s="42"/>
      <c r="S25" s="42"/>
      <c r="T25" s="42"/>
    </row>
    <row r="26" spans="2:22" ht="15.75" x14ac:dyDescent="0.25">
      <c r="B26" s="16" t="s">
        <v>43</v>
      </c>
      <c r="C26" s="16" t="s">
        <v>31</v>
      </c>
      <c r="D26" s="32">
        <v>10000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>
        <v>66.62</v>
      </c>
      <c r="P26" s="16">
        <f>SUM(D26:O26)</f>
        <v>10066.620000000001</v>
      </c>
      <c r="Q26" s="16">
        <v>2315.3200000000002</v>
      </c>
      <c r="R26" s="44"/>
      <c r="S26" s="44"/>
      <c r="T26" s="41"/>
    </row>
    <row r="28" spans="2:22" ht="26.25" x14ac:dyDescent="0.4">
      <c r="G28" s="45" t="s">
        <v>44</v>
      </c>
      <c r="H28" s="45"/>
    </row>
    <row r="29" spans="2:22" ht="180" x14ac:dyDescent="0.25">
      <c r="B29" s="46" t="s">
        <v>1</v>
      </c>
      <c r="C29" s="47" t="s">
        <v>45</v>
      </c>
      <c r="D29" s="46" t="s">
        <v>46</v>
      </c>
      <c r="E29" s="48" t="s">
        <v>47</v>
      </c>
      <c r="F29" s="48" t="s">
        <v>48</v>
      </c>
      <c r="G29" s="48" t="s">
        <v>49</v>
      </c>
      <c r="H29" s="48" t="s">
        <v>50</v>
      </c>
      <c r="I29" s="48" t="s">
        <v>51</v>
      </c>
      <c r="J29" s="49" t="s">
        <v>52</v>
      </c>
      <c r="K29" s="48" t="s">
        <v>53</v>
      </c>
      <c r="L29" s="49" t="s">
        <v>54</v>
      </c>
      <c r="M29" s="48" t="s">
        <v>55</v>
      </c>
      <c r="N29" s="50" t="s">
        <v>56</v>
      </c>
      <c r="O29" s="51" t="s">
        <v>57</v>
      </c>
      <c r="P29" s="49" t="s">
        <v>49</v>
      </c>
      <c r="Q29" s="51" t="s">
        <v>58</v>
      </c>
      <c r="R29" s="52" t="s">
        <v>59</v>
      </c>
      <c r="S29" s="48" t="s">
        <v>60</v>
      </c>
      <c r="T29" s="48" t="s">
        <v>61</v>
      </c>
      <c r="U29" s="51" t="s">
        <v>62</v>
      </c>
      <c r="V29" s="53" t="s">
        <v>63</v>
      </c>
    </row>
    <row r="30" spans="2:22" ht="15.75" x14ac:dyDescent="0.25">
      <c r="B30" s="54" t="s">
        <v>64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6"/>
    </row>
    <row r="31" spans="2:22" ht="15.75" x14ac:dyDescent="0.25">
      <c r="B31" s="43" t="s">
        <v>18</v>
      </c>
      <c r="C31" s="16" t="s">
        <v>31</v>
      </c>
      <c r="D31" s="32">
        <v>8243</v>
      </c>
      <c r="E31" s="32">
        <v>824.3</v>
      </c>
      <c r="F31" s="32"/>
      <c r="G31" s="32"/>
      <c r="H31" s="32"/>
      <c r="I31" s="32">
        <v>133.22999999999999</v>
      </c>
      <c r="J31" s="32"/>
      <c r="K31" s="32">
        <v>2720.19</v>
      </c>
      <c r="L31" s="32">
        <v>1813.46</v>
      </c>
      <c r="M31" s="32">
        <f>SUM(D31:L31)</f>
        <v>13734.18</v>
      </c>
      <c r="N31" s="57">
        <v>11.8</v>
      </c>
      <c r="O31" s="32">
        <v>6082.51</v>
      </c>
      <c r="P31" s="32"/>
      <c r="Q31" s="32"/>
      <c r="R31" s="32">
        <v>2128.88</v>
      </c>
      <c r="S31" s="32"/>
      <c r="T31" s="32"/>
      <c r="U31" s="16">
        <f>M31+O31+P31+R31+T31-S31</f>
        <v>21945.570000000003</v>
      </c>
      <c r="V31" s="16">
        <v>5047.4799999999996</v>
      </c>
    </row>
    <row r="32" spans="2:22" ht="15.75" x14ac:dyDescent="0.25">
      <c r="B32" s="36" t="s">
        <v>65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8"/>
    </row>
    <row r="33" spans="2:22" ht="15.75" x14ac:dyDescent="0.25">
      <c r="B33" s="43" t="s">
        <v>20</v>
      </c>
      <c r="C33" s="16" t="s">
        <v>31</v>
      </c>
      <c r="D33" s="32"/>
      <c r="E33" s="32"/>
      <c r="F33" s="32"/>
      <c r="G33" s="32"/>
      <c r="H33" s="32"/>
      <c r="I33" s="32"/>
      <c r="J33" s="32"/>
      <c r="K33" s="32"/>
      <c r="L33" s="32"/>
      <c r="M33" s="32">
        <f>SUM(D33:L33)</f>
        <v>0</v>
      </c>
      <c r="N33" s="58"/>
      <c r="O33" s="32"/>
      <c r="P33" s="32"/>
      <c r="Q33" s="32"/>
      <c r="R33" s="32"/>
      <c r="S33" s="32"/>
      <c r="T33" s="32"/>
      <c r="U33" s="16">
        <f>M33+O33+P33+R33</f>
        <v>0</v>
      </c>
      <c r="V33" s="16">
        <v>0</v>
      </c>
    </row>
    <row r="34" spans="2:22" ht="15.75" x14ac:dyDescent="0.25">
      <c r="B34" s="36" t="s">
        <v>66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8"/>
    </row>
    <row r="35" spans="2:22" ht="15.75" x14ac:dyDescent="0.25">
      <c r="B35" s="43" t="s">
        <v>23</v>
      </c>
      <c r="C35" s="16" t="s">
        <v>31</v>
      </c>
      <c r="D35" s="32">
        <v>7732</v>
      </c>
      <c r="E35" s="32">
        <v>773.2</v>
      </c>
      <c r="F35" s="32"/>
      <c r="G35" s="32">
        <v>2600</v>
      </c>
      <c r="H35" s="32"/>
      <c r="I35" s="32">
        <v>133.22999999999999</v>
      </c>
      <c r="J35" s="32"/>
      <c r="K35" s="32">
        <v>2551.56</v>
      </c>
      <c r="L35" s="32">
        <v>1701.04</v>
      </c>
      <c r="M35" s="32">
        <f>SUM(D35:L35)</f>
        <v>15491.029999999999</v>
      </c>
      <c r="N35" s="57">
        <v>14</v>
      </c>
      <c r="O35" s="32">
        <v>10264.23</v>
      </c>
      <c r="P35" s="32">
        <v>2022.22</v>
      </c>
      <c r="Q35" s="32"/>
      <c r="R35" s="32"/>
      <c r="S35" s="32"/>
      <c r="T35" s="32"/>
      <c r="U35" s="16">
        <f>M35+O35+P35</f>
        <v>27777.48</v>
      </c>
      <c r="V35" s="16">
        <v>6388.82</v>
      </c>
    </row>
    <row r="36" spans="2:22" ht="15.75" x14ac:dyDescent="0.25">
      <c r="B36" s="36" t="s">
        <v>67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8"/>
    </row>
    <row r="37" spans="2:22" ht="15.75" x14ac:dyDescent="0.25">
      <c r="B37" s="43" t="s">
        <v>26</v>
      </c>
      <c r="C37" s="16" t="s">
        <v>31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58"/>
      <c r="O37" s="32"/>
      <c r="P37" s="32"/>
      <c r="Q37" s="32"/>
      <c r="R37" s="32"/>
      <c r="S37" s="32"/>
      <c r="T37" s="32"/>
      <c r="U37" s="32">
        <v>0</v>
      </c>
      <c r="V37" s="32">
        <v>0</v>
      </c>
    </row>
    <row r="38" spans="2:22" ht="15.75" x14ac:dyDescent="0.25">
      <c r="B38" s="36" t="s">
        <v>68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8"/>
    </row>
    <row r="39" spans="2:22" ht="15.75" x14ac:dyDescent="0.25">
      <c r="B39" s="43" t="s">
        <v>28</v>
      </c>
      <c r="C39" s="16" t="s">
        <v>31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8"/>
      <c r="O39" s="32"/>
      <c r="P39" s="32"/>
      <c r="Q39" s="32"/>
      <c r="R39" s="32"/>
      <c r="S39" s="32"/>
      <c r="T39" s="32"/>
      <c r="U39" s="32">
        <v>0</v>
      </c>
      <c r="V39" s="32">
        <v>0</v>
      </c>
    </row>
    <row r="40" spans="2:22" ht="15.75" x14ac:dyDescent="0.25">
      <c r="B40" s="36" t="s">
        <v>69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8"/>
    </row>
    <row r="41" spans="2:22" ht="15.75" x14ac:dyDescent="0.25">
      <c r="B41" s="43" t="s">
        <v>30</v>
      </c>
      <c r="C41" s="16" t="s">
        <v>31</v>
      </c>
      <c r="D41" s="32">
        <v>7253</v>
      </c>
      <c r="E41" s="32">
        <v>725.3</v>
      </c>
      <c r="F41" s="32"/>
      <c r="G41" s="32"/>
      <c r="H41" s="32"/>
      <c r="I41" s="32">
        <v>133.19999999999999</v>
      </c>
      <c r="J41" s="32"/>
      <c r="K41" s="32">
        <v>1595.66</v>
      </c>
      <c r="L41" s="32">
        <v>1595.66</v>
      </c>
      <c r="M41" s="32">
        <f>SUM(D41:L41)</f>
        <v>11302.82</v>
      </c>
      <c r="N41" s="58"/>
      <c r="O41" s="32">
        <v>2281.8000000000002</v>
      </c>
      <c r="P41" s="32"/>
      <c r="Q41" s="32">
        <v>3989.2</v>
      </c>
      <c r="R41" s="32"/>
      <c r="S41" s="32"/>
      <c r="T41" s="32"/>
      <c r="U41" s="16">
        <f>SUM(M41:Q41)</f>
        <v>17573.82</v>
      </c>
      <c r="V41" s="16">
        <v>4041.97</v>
      </c>
    </row>
    <row r="42" spans="2:22" ht="15.75" x14ac:dyDescent="0.25">
      <c r="B42" s="36" t="s">
        <v>70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8"/>
    </row>
    <row r="43" spans="2:22" ht="15.75" x14ac:dyDescent="0.25">
      <c r="B43" s="43" t="s">
        <v>33</v>
      </c>
      <c r="C43" s="16" t="s">
        <v>31</v>
      </c>
      <c r="D43" s="32">
        <v>7732</v>
      </c>
      <c r="E43" s="32">
        <v>773.2</v>
      </c>
      <c r="F43" s="32"/>
      <c r="G43" s="32"/>
      <c r="H43" s="32"/>
      <c r="I43" s="32"/>
      <c r="J43" s="32"/>
      <c r="K43" s="32">
        <v>850.52</v>
      </c>
      <c r="L43" s="32">
        <v>1701.04</v>
      </c>
      <c r="M43" s="32">
        <f>SUM(D43:L43)</f>
        <v>11056.760000000002</v>
      </c>
      <c r="N43" s="58"/>
      <c r="O43" s="32">
        <v>2257.63</v>
      </c>
      <c r="P43" s="32"/>
      <c r="Q43" s="32"/>
      <c r="R43" s="32">
        <v>338.64</v>
      </c>
      <c r="S43" s="32"/>
      <c r="T43" s="32"/>
      <c r="U43" s="16">
        <f>SUM(M43:T43)</f>
        <v>13653.030000000002</v>
      </c>
      <c r="V43" s="16">
        <v>3140.2</v>
      </c>
    </row>
    <row r="44" spans="2:22" ht="15.75" x14ac:dyDescent="0.25">
      <c r="B44" s="36" t="s">
        <v>71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8"/>
    </row>
    <row r="45" spans="2:22" ht="15.75" x14ac:dyDescent="0.25">
      <c r="B45" s="43" t="s">
        <v>35</v>
      </c>
      <c r="C45" s="16" t="s">
        <v>31</v>
      </c>
      <c r="D45" s="32">
        <v>7732</v>
      </c>
      <c r="E45" s="32">
        <v>773.2</v>
      </c>
      <c r="F45" s="32"/>
      <c r="G45" s="32"/>
      <c r="H45" s="32"/>
      <c r="I45" s="32">
        <v>133.22999999999999</v>
      </c>
      <c r="J45" s="32"/>
      <c r="K45" s="32">
        <v>2551.56</v>
      </c>
      <c r="L45" s="32">
        <v>1701.04</v>
      </c>
      <c r="M45" s="32">
        <f>SUM(D45:L45)</f>
        <v>12891.029999999999</v>
      </c>
      <c r="N45" s="58"/>
      <c r="O45" s="32">
        <v>1986.12</v>
      </c>
      <c r="P45" s="32"/>
      <c r="Q45" s="32"/>
      <c r="R45" s="32"/>
      <c r="S45" s="32"/>
      <c r="T45" s="32"/>
      <c r="U45" s="16">
        <f>SUM(M45:T45)</f>
        <v>14877.149999999998</v>
      </c>
      <c r="V45" s="16">
        <v>3421.74</v>
      </c>
    </row>
    <row r="46" spans="2:22" ht="15.75" x14ac:dyDescent="0.25">
      <c r="B46" s="36" t="s">
        <v>72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8"/>
    </row>
    <row r="47" spans="2:22" ht="15.75" x14ac:dyDescent="0.25">
      <c r="B47" s="43" t="s">
        <v>37</v>
      </c>
      <c r="C47" s="16" t="s">
        <v>31</v>
      </c>
      <c r="D47" s="32">
        <v>7732</v>
      </c>
      <c r="E47" s="32">
        <v>773.2</v>
      </c>
      <c r="F47" s="32"/>
      <c r="G47" s="32"/>
      <c r="H47" s="32"/>
      <c r="I47" s="32">
        <v>133.22999999999999</v>
      </c>
      <c r="J47" s="32">
        <v>8505.2000000000007</v>
      </c>
      <c r="K47" s="32">
        <v>2551.56</v>
      </c>
      <c r="L47" s="32">
        <v>1701.04</v>
      </c>
      <c r="M47" s="32">
        <f>SUM(D47:L47)</f>
        <v>21396.230000000003</v>
      </c>
      <c r="N47" s="58"/>
      <c r="O47" s="32"/>
      <c r="P47" s="32">
        <v>5028.95</v>
      </c>
      <c r="Q47" s="32"/>
      <c r="R47" s="32"/>
      <c r="S47" s="32"/>
      <c r="T47" s="32"/>
      <c r="U47" s="16">
        <f>SUM(M47:T47)</f>
        <v>26425.180000000004</v>
      </c>
      <c r="V47" s="16">
        <v>6077.79</v>
      </c>
    </row>
    <row r="48" spans="2:22" ht="15.75" x14ac:dyDescent="0.25">
      <c r="B48" s="36" t="s">
        <v>73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8"/>
    </row>
    <row r="49" spans="2:22" ht="15.75" x14ac:dyDescent="0.25">
      <c r="B49" s="43" t="s">
        <v>39</v>
      </c>
      <c r="C49" s="16" t="s">
        <v>31</v>
      </c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8"/>
      <c r="O49" s="32"/>
      <c r="P49" s="32"/>
      <c r="Q49" s="32"/>
      <c r="R49" s="32"/>
      <c r="S49" s="32"/>
      <c r="T49" s="32"/>
      <c r="U49" s="32">
        <v>0</v>
      </c>
      <c r="V49" s="32">
        <v>0</v>
      </c>
    </row>
  </sheetData>
  <mergeCells count="21">
    <mergeCell ref="B44:V44"/>
    <mergeCell ref="B46:V46"/>
    <mergeCell ref="B48:V48"/>
    <mergeCell ref="B32:V32"/>
    <mergeCell ref="B34:V34"/>
    <mergeCell ref="B36:V36"/>
    <mergeCell ref="B38:V38"/>
    <mergeCell ref="B40:V40"/>
    <mergeCell ref="B42:V42"/>
    <mergeCell ref="B19:Q19"/>
    <mergeCell ref="B21:Q21"/>
    <mergeCell ref="B23:Q23"/>
    <mergeCell ref="B25:Q25"/>
    <mergeCell ref="G28:H28"/>
    <mergeCell ref="B30:V30"/>
    <mergeCell ref="M4:Q4"/>
    <mergeCell ref="B9:Q9"/>
    <mergeCell ref="B11:Q11"/>
    <mergeCell ref="B13:Q13"/>
    <mergeCell ref="B15:Q15"/>
    <mergeCell ref="B17:Q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2025-11-19T08:01:12Z</dcterms:modified>
</cp:coreProperties>
</file>