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8" i="1" l="1"/>
  <c r="W48" i="1" s="1"/>
  <c r="M46" i="1"/>
  <c r="W46" i="1" s="1"/>
  <c r="M44" i="1"/>
  <c r="W44" i="1" s="1"/>
  <c r="M42" i="1"/>
  <c r="W42" i="1" s="1"/>
  <c r="M36" i="1"/>
  <c r="W36" i="1" s="1"/>
  <c r="M34" i="1"/>
  <c r="W34" i="1" s="1"/>
  <c r="M32" i="1"/>
  <c r="W32" i="1" s="1"/>
  <c r="Q27" i="1"/>
  <c r="Q25" i="1"/>
  <c r="Q21" i="1"/>
  <c r="Q19" i="1"/>
  <c r="Q17" i="1"/>
  <c r="Q15" i="1"/>
  <c r="Q13" i="1"/>
  <c r="Q11" i="1"/>
  <c r="Q9" i="1"/>
  <c r="Q7" i="1"/>
  <c r="Q6" i="1"/>
</calcChain>
</file>

<file path=xl/sharedStrings.xml><?xml version="1.0" encoding="utf-8"?>
<sst xmlns="http://schemas.openxmlformats.org/spreadsheetml/2006/main" count="107" uniqueCount="77">
  <si>
    <t>Грудень 2025 року</t>
  </si>
  <si>
    <t>№</t>
  </si>
  <si>
    <t xml:space="preserve">Посада </t>
  </si>
  <si>
    <t>Посадовий оклад</t>
  </si>
  <si>
    <t>Доплата за ранг</t>
  </si>
  <si>
    <t>Надбавка за вислугу років</t>
  </si>
  <si>
    <t>Допомога по втраті тимч працезд.</t>
  </si>
  <si>
    <t>Відпускні</t>
  </si>
  <si>
    <t>Інтенсивність</t>
  </si>
  <si>
    <t>Матеріальна допомога на оздоровлення</t>
  </si>
  <si>
    <t>Матеріальна допомога на вирішення соц.-побутових питань</t>
  </si>
  <si>
    <t>Щомісячна премія</t>
  </si>
  <si>
    <t>Зар.плата за дні відрядження</t>
  </si>
  <si>
    <t>Допомога по тимчас. Атраті працезд(фонд соц. Страх.</t>
  </si>
  <si>
    <t>Надбавка завиконання особливо важливої роботи (50%)</t>
  </si>
  <si>
    <t>Індексація</t>
  </si>
  <si>
    <t>Всього нараховано</t>
  </si>
  <si>
    <t>Всього утримано</t>
  </si>
  <si>
    <t xml:space="preserve">                                                                                                              Брацлавська селищна рада</t>
  </si>
  <si>
    <t>1.</t>
  </si>
  <si>
    <t>Брацлавський селищний голова</t>
  </si>
  <si>
    <t>2.</t>
  </si>
  <si>
    <t>Заступник селищного голови з питань діяльності виконавчих органів Брацлавської селищної ради</t>
  </si>
  <si>
    <t xml:space="preserve">                                                                                                                                             Фінансовий відділ Брацлавської селищної ради</t>
  </si>
  <si>
    <t>3.</t>
  </si>
  <si>
    <t>Начальник</t>
  </si>
  <si>
    <t>Відділ освіти Брацлавської селищної ради</t>
  </si>
  <si>
    <t>4.</t>
  </si>
  <si>
    <t>Відділ "Служба у справах дітей"Брацлавської селищної ради</t>
  </si>
  <si>
    <t>5.</t>
  </si>
  <si>
    <t>Комунальний заклад Брацлавське публічна бібліотека</t>
  </si>
  <si>
    <t>6.</t>
  </si>
  <si>
    <t>Директор</t>
  </si>
  <si>
    <t>Брацлавська територіальна місцева пожежна команда</t>
  </si>
  <si>
    <t>7.</t>
  </si>
  <si>
    <t>Комунальний заклад "Центр культури та дозвілля "Брацлавської селищної ради</t>
  </si>
  <si>
    <t>8.</t>
  </si>
  <si>
    <t>Комунальна установа "Центр надання соціальних послуг"</t>
  </si>
  <si>
    <t>9.</t>
  </si>
  <si>
    <t>Брацлавський комбінат комунального підприємства</t>
  </si>
  <si>
    <t>10.</t>
  </si>
  <si>
    <t>Комунальне неприбуткове підприємство "Центр первинної медико-санітарнї допомоги"Брацлавської селищної ради</t>
  </si>
  <si>
    <t>11.</t>
  </si>
  <si>
    <t>Комунальне неприбуткове підприємство "Медичний центр"</t>
  </si>
  <si>
    <t>12.</t>
  </si>
  <si>
    <t>Освіта</t>
  </si>
  <si>
    <t>Посада</t>
  </si>
  <si>
    <t>Оклад</t>
  </si>
  <si>
    <t>10% до окладу</t>
  </si>
  <si>
    <t>Інклюзія</t>
  </si>
  <si>
    <t xml:space="preserve">доплата </t>
  </si>
  <si>
    <t>відпускні</t>
  </si>
  <si>
    <t>індексація</t>
  </si>
  <si>
    <t>Премія</t>
  </si>
  <si>
    <t>Вислуга років</t>
  </si>
  <si>
    <t>Престижність</t>
  </si>
  <si>
    <t>Разом за директора</t>
  </si>
  <si>
    <t>Доплата за несприятливі умови</t>
  </si>
  <si>
    <t>Години</t>
  </si>
  <si>
    <t>За виладацьку роботу/години</t>
  </si>
  <si>
    <t>За складність і напруженість</t>
  </si>
  <si>
    <t>Вислуга та престижність за викладацьку роботу</t>
  </si>
  <si>
    <t>Мат. Допомога на оздоровлення</t>
  </si>
  <si>
    <t>Пропуск</t>
  </si>
  <si>
    <t>Заміна</t>
  </si>
  <si>
    <t>Разом нараховано</t>
  </si>
  <si>
    <t>Утримано</t>
  </si>
  <si>
    <t>Вовчок гімназія</t>
  </si>
  <si>
    <t>Новоселівка гімназія</t>
  </si>
  <si>
    <t>Бугаків гімназія</t>
  </si>
  <si>
    <t>Зяньківці гімназія</t>
  </si>
  <si>
    <t>Брацлавський ліцей №1</t>
  </si>
  <si>
    <t>Мистецька школа</t>
  </si>
  <si>
    <t>Вовчок ЗДО"Дзвіночок"</t>
  </si>
  <si>
    <t>Бугаків ЗДО" Віночок"</t>
  </si>
  <si>
    <t>Вишківці ЗДО"Сонечко"</t>
  </si>
  <si>
    <t>Брацлав ЗДО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</si>
</sst>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5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2" fillId="2" borderId="0" xfId="0" applyNumberFormat="1" applyFont="1" applyFill="1" applyBorder="1"/>
    <xf numFmtId="2" fontId="2" fillId="0" borderId="0" xfId="0" applyNumberFormat="1" applyFont="1" applyBorder="1"/>
    <xf numFmtId="2" fontId="0" fillId="0" borderId="0" xfId="0" applyNumberFormat="1"/>
    <xf numFmtId="2" fontId="2" fillId="3" borderId="3" xfId="0" applyNumberFormat="1" applyFont="1" applyFill="1" applyBorder="1" applyAlignment="1">
      <alignment horizontal="left" indent="5"/>
    </xf>
    <xf numFmtId="2" fontId="2" fillId="3" borderId="4" xfId="0" applyNumberFormat="1" applyFont="1" applyFill="1" applyBorder="1" applyAlignment="1">
      <alignment horizontal="left" indent="5"/>
    </xf>
    <xf numFmtId="2" fontId="2" fillId="3" borderId="2" xfId="0" applyNumberFormat="1" applyFont="1" applyFill="1" applyBorder="1" applyAlignment="1">
      <alignment horizontal="left" indent="5"/>
    </xf>
    <xf numFmtId="2" fontId="2" fillId="2" borderId="0" xfId="0" applyNumberFormat="1" applyFont="1" applyFill="1" applyBorder="1" applyAlignment="1">
      <alignment horizontal="left" indent="5"/>
    </xf>
    <xf numFmtId="2" fontId="2" fillId="3" borderId="3" xfId="0" applyNumberFormat="1" applyFont="1" applyFill="1" applyBorder="1" applyAlignment="1">
      <alignment horizontal="left" indent="52"/>
    </xf>
    <xf numFmtId="2" fontId="2" fillId="3" borderId="4" xfId="0" applyNumberFormat="1" applyFont="1" applyFill="1" applyBorder="1" applyAlignment="1">
      <alignment horizontal="left" indent="52"/>
    </xf>
    <xf numFmtId="2" fontId="2" fillId="3" borderId="5" xfId="0" applyNumberFormat="1" applyFont="1" applyFill="1" applyBorder="1" applyAlignment="1">
      <alignment horizontal="left" indent="52"/>
    </xf>
    <xf numFmtId="2" fontId="2" fillId="2" borderId="0" xfId="0" applyNumberFormat="1" applyFont="1" applyFill="1" applyBorder="1" applyAlignment="1">
      <alignment horizontal="left" indent="52"/>
    </xf>
    <xf numFmtId="2" fontId="0" fillId="0" borderId="2" xfId="0" applyNumberFormat="1" applyBorder="1"/>
    <xf numFmtId="0" fontId="0" fillId="0" borderId="2" xfId="0" applyBorder="1"/>
    <xf numFmtId="0" fontId="2" fillId="0" borderId="2" xfId="0" applyFont="1" applyBorder="1"/>
    <xf numFmtId="0" fontId="2" fillId="2" borderId="0" xfId="0" applyFont="1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2" fontId="5" fillId="0" borderId="2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2" fontId="0" fillId="0" borderId="3" xfId="0" applyNumberFormat="1" applyBorder="1"/>
    <xf numFmtId="0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0"/>
  <sheetViews>
    <sheetView tabSelected="1" topLeftCell="A30" zoomScale="77" zoomScaleNormal="77" workbookViewId="0">
      <selection activeCell="B3" sqref="B3:X50"/>
    </sheetView>
  </sheetViews>
  <sheetFormatPr defaultRowHeight="15" x14ac:dyDescent="0.25"/>
  <cols>
    <col min="3" max="3" width="16.28515625" customWidth="1"/>
    <col min="4" max="4" width="14.7109375" customWidth="1"/>
    <col min="5" max="5" width="12.7109375" customWidth="1"/>
    <col min="6" max="6" width="12.42578125" customWidth="1"/>
    <col min="7" max="7" width="14.5703125" customWidth="1"/>
    <col min="11" max="11" width="11.85546875" customWidth="1"/>
    <col min="13" max="13" width="11.5703125" customWidth="1"/>
    <col min="14" max="14" width="12.140625" customWidth="1"/>
    <col min="15" max="15" width="12.28515625" customWidth="1"/>
    <col min="16" max="16" width="13" customWidth="1"/>
    <col min="17" max="17" width="12.42578125" customWidth="1"/>
    <col min="18" max="18" width="13.5703125" customWidth="1"/>
  </cols>
  <sheetData>
    <row r="3" spans="2:24" ht="26.25" x14ac:dyDescent="0.4">
      <c r="H3" s="1" t="s">
        <v>0</v>
      </c>
      <c r="I3" s="1"/>
    </row>
    <row r="4" spans="2:24" ht="173.25" x14ac:dyDescent="0.25">
      <c r="B4" s="2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6" t="s">
        <v>7</v>
      </c>
      <c r="I4" s="6" t="s">
        <v>8</v>
      </c>
      <c r="J4" s="4" t="s">
        <v>9</v>
      </c>
      <c r="K4" s="4" t="s">
        <v>10</v>
      </c>
      <c r="L4" s="5" t="s">
        <v>11</v>
      </c>
      <c r="M4" s="4" t="s">
        <v>12</v>
      </c>
      <c r="N4" s="7" t="s">
        <v>13</v>
      </c>
      <c r="O4" s="7" t="s">
        <v>14</v>
      </c>
      <c r="P4" s="8" t="s">
        <v>15</v>
      </c>
      <c r="Q4" s="4" t="s">
        <v>16</v>
      </c>
      <c r="R4" s="4" t="s">
        <v>17</v>
      </c>
      <c r="S4" s="9"/>
      <c r="T4" s="9"/>
      <c r="U4" s="9"/>
      <c r="V4" s="10"/>
    </row>
    <row r="5" spans="2:24" ht="20.25" x14ac:dyDescent="0.25">
      <c r="B5" s="11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4"/>
      <c r="S5" s="15"/>
      <c r="T5" s="15"/>
      <c r="U5" s="15"/>
      <c r="V5" s="15"/>
    </row>
    <row r="6" spans="2:24" ht="110.25" x14ac:dyDescent="0.25">
      <c r="B6" s="16" t="s">
        <v>19</v>
      </c>
      <c r="C6" s="17" t="s">
        <v>20</v>
      </c>
      <c r="D6" s="18">
        <v>14687.22</v>
      </c>
      <c r="E6" s="19">
        <v>469.57</v>
      </c>
      <c r="F6" s="19">
        <v>4547.04</v>
      </c>
      <c r="G6" s="19">
        <v>7095</v>
      </c>
      <c r="H6" s="19"/>
      <c r="I6" s="19"/>
      <c r="J6" s="19"/>
      <c r="K6" s="19">
        <v>37772.76</v>
      </c>
      <c r="L6" s="19"/>
      <c r="M6" s="19"/>
      <c r="N6" s="20">
        <v>4257</v>
      </c>
      <c r="O6" s="20">
        <v>9851.92</v>
      </c>
      <c r="P6" s="20">
        <v>104.27</v>
      </c>
      <c r="Q6" s="16">
        <f>SUM(D6:P6)</f>
        <v>78784.78</v>
      </c>
      <c r="R6" s="16">
        <v>6625.8</v>
      </c>
      <c r="S6" s="21"/>
      <c r="T6" s="21"/>
      <c r="U6" s="21"/>
      <c r="V6" s="22"/>
      <c r="W6" s="23"/>
      <c r="X6" s="23"/>
    </row>
    <row r="7" spans="2:24" ht="315" x14ac:dyDescent="0.25">
      <c r="B7" s="16" t="s">
        <v>21</v>
      </c>
      <c r="C7" s="17" t="s">
        <v>22</v>
      </c>
      <c r="D7" s="18">
        <v>17203</v>
      </c>
      <c r="E7" s="19">
        <v>500</v>
      </c>
      <c r="F7" s="19">
        <v>4425.75</v>
      </c>
      <c r="G7" s="19"/>
      <c r="H7" s="19"/>
      <c r="I7" s="19"/>
      <c r="J7" s="19">
        <v>27954</v>
      </c>
      <c r="K7" s="19"/>
      <c r="L7" s="19"/>
      <c r="M7" s="19"/>
      <c r="N7" s="20"/>
      <c r="O7" s="20">
        <v>11064.38</v>
      </c>
      <c r="P7" s="20">
        <v>133.22999999999999</v>
      </c>
      <c r="Q7" s="16">
        <f>SUM(D7:P7)</f>
        <v>61280.36</v>
      </c>
      <c r="R7" s="16">
        <v>13481.68</v>
      </c>
      <c r="S7" s="21"/>
      <c r="T7" s="21"/>
      <c r="U7" s="21"/>
      <c r="V7" s="22"/>
      <c r="W7" s="23"/>
      <c r="X7" s="23"/>
    </row>
    <row r="8" spans="2:24" ht="15.75" x14ac:dyDescent="0.25">
      <c r="B8" s="24" t="s">
        <v>23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6"/>
      <c r="S8" s="27"/>
      <c r="T8" s="27"/>
      <c r="U8" s="27"/>
      <c r="V8" s="27"/>
      <c r="W8" s="23"/>
      <c r="X8" s="23"/>
    </row>
    <row r="9" spans="2:24" ht="15.75" x14ac:dyDescent="0.25">
      <c r="B9" s="16" t="s">
        <v>24</v>
      </c>
      <c r="C9" s="16" t="s">
        <v>25</v>
      </c>
      <c r="D9" s="19">
        <v>9430.61</v>
      </c>
      <c r="E9" s="19">
        <v>247.83</v>
      </c>
      <c r="F9" s="19"/>
      <c r="G9" s="19"/>
      <c r="H9" s="19"/>
      <c r="I9" s="19"/>
      <c r="J9" s="19"/>
      <c r="K9" s="19"/>
      <c r="L9" s="19">
        <v>11416</v>
      </c>
      <c r="M9" s="19">
        <v>5559.16</v>
      </c>
      <c r="N9" s="20"/>
      <c r="O9" s="20">
        <v>4839.22</v>
      </c>
      <c r="P9" s="20">
        <v>110.06</v>
      </c>
      <c r="Q9" s="16">
        <f>SUM(D9:P9)</f>
        <v>31602.880000000005</v>
      </c>
      <c r="R9" s="16">
        <v>7268.66</v>
      </c>
      <c r="S9" s="21"/>
      <c r="T9" s="21"/>
      <c r="U9" s="21"/>
      <c r="V9" s="21"/>
      <c r="W9" s="23"/>
      <c r="X9" s="23"/>
    </row>
    <row r="10" spans="2:24" ht="15.75" x14ac:dyDescent="0.25">
      <c r="B10" s="28" t="s">
        <v>26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S10" s="31"/>
      <c r="T10" s="31"/>
      <c r="U10" s="31"/>
      <c r="V10" s="31"/>
    </row>
    <row r="11" spans="2:24" ht="15.75" x14ac:dyDescent="0.25">
      <c r="B11" s="16" t="s">
        <v>27</v>
      </c>
      <c r="C11" s="16" t="s">
        <v>25</v>
      </c>
      <c r="D11" s="32">
        <v>10791</v>
      </c>
      <c r="E11" s="32">
        <v>350</v>
      </c>
      <c r="F11" s="32">
        <v>2228.1999999999998</v>
      </c>
      <c r="G11" s="32"/>
      <c r="H11" s="32"/>
      <c r="I11" s="32"/>
      <c r="J11" s="32">
        <v>18588.86</v>
      </c>
      <c r="K11" s="32"/>
      <c r="L11" s="32"/>
      <c r="M11" s="33"/>
      <c r="N11" s="33"/>
      <c r="O11" s="33">
        <v>6684.6</v>
      </c>
      <c r="P11" s="33">
        <v>133.22999999999999</v>
      </c>
      <c r="Q11" s="16">
        <f>SUM(D11:P11)</f>
        <v>38775.890000000007</v>
      </c>
      <c r="R11" s="34">
        <v>8918.4599999999991</v>
      </c>
      <c r="S11" s="35"/>
      <c r="T11" s="35"/>
      <c r="U11" s="35"/>
      <c r="V11" s="35"/>
    </row>
    <row r="12" spans="2:24" ht="15.75" x14ac:dyDescent="0.25">
      <c r="B12" s="36" t="s">
        <v>28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  <c r="S12" s="39"/>
      <c r="T12" s="39"/>
      <c r="U12" s="39"/>
      <c r="V12" s="39"/>
    </row>
    <row r="13" spans="2:24" ht="15.75" x14ac:dyDescent="0.25">
      <c r="B13" s="16" t="s">
        <v>29</v>
      </c>
      <c r="C13" s="16" t="s">
        <v>25</v>
      </c>
      <c r="D13" s="32">
        <v>10791</v>
      </c>
      <c r="E13" s="32">
        <v>300</v>
      </c>
      <c r="F13" s="32">
        <v>563</v>
      </c>
      <c r="G13" s="32"/>
      <c r="H13" s="32"/>
      <c r="I13" s="32"/>
      <c r="J13" s="32"/>
      <c r="K13" s="32"/>
      <c r="L13" s="32"/>
      <c r="M13" s="32"/>
      <c r="N13" s="32"/>
      <c r="O13" s="32">
        <v>5546</v>
      </c>
      <c r="P13" s="33">
        <v>133.22999999999999</v>
      </c>
      <c r="Q13" s="16">
        <f>SUM(D13:P13)</f>
        <v>17333.23</v>
      </c>
      <c r="R13" s="16">
        <v>3986.64</v>
      </c>
      <c r="S13" s="40"/>
      <c r="T13" s="40"/>
      <c r="U13" s="40"/>
      <c r="V13" s="40"/>
    </row>
    <row r="14" spans="2:24" ht="15.75" x14ac:dyDescent="0.25">
      <c r="B14" s="36" t="s">
        <v>30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S14" s="39"/>
      <c r="T14" s="39"/>
      <c r="U14" s="39"/>
      <c r="V14" s="39"/>
    </row>
    <row r="15" spans="2:24" ht="15.75" x14ac:dyDescent="0.25">
      <c r="B15" s="16" t="s">
        <v>31</v>
      </c>
      <c r="C15" s="16" t="s">
        <v>32</v>
      </c>
      <c r="D15" s="32">
        <v>7253</v>
      </c>
      <c r="E15" s="32"/>
      <c r="F15" s="32">
        <v>2175.9</v>
      </c>
      <c r="G15" s="32"/>
      <c r="H15" s="32"/>
      <c r="I15" s="32">
        <v>3626.5</v>
      </c>
      <c r="J15" s="32"/>
      <c r="K15" s="32">
        <v>2059</v>
      </c>
      <c r="L15" s="32"/>
      <c r="M15" s="33"/>
      <c r="N15" s="33"/>
      <c r="O15" s="33"/>
      <c r="P15" s="33">
        <v>133.22999999999999</v>
      </c>
      <c r="Q15" s="16">
        <f>SUM(D15:P15)</f>
        <v>15247.63</v>
      </c>
      <c r="R15" s="34">
        <v>3506.95</v>
      </c>
      <c r="S15" s="35"/>
      <c r="T15" s="35"/>
      <c r="U15" s="35"/>
      <c r="V15" s="35"/>
    </row>
    <row r="16" spans="2:24" ht="15.75" x14ac:dyDescent="0.25">
      <c r="B16" s="36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  <c r="S16" s="39"/>
      <c r="T16" s="39"/>
      <c r="U16" s="39"/>
      <c r="V16" s="39"/>
    </row>
    <row r="17" spans="2:24" ht="15.75" x14ac:dyDescent="0.25">
      <c r="B17" s="16" t="s">
        <v>34</v>
      </c>
      <c r="C17" s="16" t="s">
        <v>32</v>
      </c>
      <c r="D17" s="32">
        <v>10434.780000000001</v>
      </c>
      <c r="E17" s="32"/>
      <c r="F17" s="32"/>
      <c r="G17" s="32"/>
      <c r="H17" s="32"/>
      <c r="I17" s="32">
        <v>5217.3900000000003</v>
      </c>
      <c r="J17" s="32"/>
      <c r="K17" s="32"/>
      <c r="L17" s="32">
        <v>8000</v>
      </c>
      <c r="M17" s="32"/>
      <c r="N17" s="32"/>
      <c r="O17" s="32"/>
      <c r="P17" s="32"/>
      <c r="Q17" s="16">
        <f>SUM(D17:P17)</f>
        <v>23652.170000000002</v>
      </c>
      <c r="R17" s="16">
        <v>5676.52</v>
      </c>
      <c r="S17" s="21"/>
      <c r="T17" s="21"/>
      <c r="U17" s="21"/>
      <c r="V17" s="21"/>
    </row>
    <row r="18" spans="2:24" ht="15.75" x14ac:dyDescent="0.25">
      <c r="B18" s="36" t="s">
        <v>35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  <c r="S18" s="39"/>
      <c r="T18" s="39"/>
      <c r="U18" s="39"/>
      <c r="V18" s="39"/>
    </row>
    <row r="19" spans="2:24" ht="15.75" x14ac:dyDescent="0.25">
      <c r="B19" s="16" t="s">
        <v>36</v>
      </c>
      <c r="C19" s="16" t="s">
        <v>32</v>
      </c>
      <c r="D19" s="32">
        <v>8397</v>
      </c>
      <c r="E19" s="32">
        <v>1679.4</v>
      </c>
      <c r="F19" s="32"/>
      <c r="G19" s="32"/>
      <c r="H19" s="32"/>
      <c r="I19" s="32">
        <v>4198.5</v>
      </c>
      <c r="J19" s="32"/>
      <c r="K19" s="32"/>
      <c r="L19" s="32"/>
      <c r="M19" s="32"/>
      <c r="N19" s="32"/>
      <c r="O19" s="32"/>
      <c r="P19" s="32"/>
      <c r="Q19" s="16">
        <f>SUM(D19:P19)</f>
        <v>14274.9</v>
      </c>
      <c r="R19" s="16">
        <v>3283.23</v>
      </c>
      <c r="S19" s="41"/>
      <c r="T19" s="41"/>
      <c r="U19" s="41"/>
      <c r="V19" s="41"/>
    </row>
    <row r="20" spans="2:24" ht="15.75" x14ac:dyDescent="0.25">
      <c r="B20" s="36" t="s">
        <v>37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42"/>
      <c r="T20" s="42"/>
      <c r="U20" s="42"/>
      <c r="V20" s="42"/>
    </row>
    <row r="21" spans="2:24" ht="15.75" x14ac:dyDescent="0.25">
      <c r="B21" s="16" t="s">
        <v>38</v>
      </c>
      <c r="C21" s="16" t="s">
        <v>32</v>
      </c>
      <c r="D21" s="32">
        <v>7732</v>
      </c>
      <c r="E21" s="32">
        <v>773.2</v>
      </c>
      <c r="F21" s="32"/>
      <c r="G21" s="32"/>
      <c r="H21" s="32"/>
      <c r="I21" s="32">
        <v>3866</v>
      </c>
      <c r="J21" s="32">
        <v>7732</v>
      </c>
      <c r="K21" s="32"/>
      <c r="L21" s="32">
        <v>7732</v>
      </c>
      <c r="M21" s="32"/>
      <c r="N21" s="32"/>
      <c r="O21" s="32"/>
      <c r="P21" s="32">
        <v>133.22999999999999</v>
      </c>
      <c r="Q21" s="16">
        <f>SUM(D21:P21)</f>
        <v>27968.43</v>
      </c>
      <c r="R21" s="16">
        <v>6432.74</v>
      </c>
      <c r="S21" s="41"/>
      <c r="T21" s="41"/>
      <c r="U21" s="41"/>
      <c r="V21" s="41"/>
    </row>
    <row r="22" spans="2:24" ht="15.75" x14ac:dyDescent="0.25">
      <c r="B22" s="36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42"/>
      <c r="T22" s="42"/>
      <c r="U22" s="42"/>
      <c r="V22" s="42"/>
    </row>
    <row r="23" spans="2:24" ht="15.75" x14ac:dyDescent="0.25">
      <c r="B23" s="43" t="s">
        <v>40</v>
      </c>
      <c r="C23" s="16" t="s">
        <v>32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41"/>
      <c r="T23" s="41"/>
      <c r="U23" s="41"/>
      <c r="V23" s="41"/>
    </row>
    <row r="24" spans="2:24" ht="15.75" x14ac:dyDescent="0.25">
      <c r="B24" s="36" t="s">
        <v>41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42"/>
      <c r="T24" s="42"/>
      <c r="U24" s="42"/>
      <c r="V24" s="42"/>
    </row>
    <row r="25" spans="2:24" ht="15.75" x14ac:dyDescent="0.25">
      <c r="B25" s="16" t="s">
        <v>42</v>
      </c>
      <c r="C25" s="16" t="s">
        <v>32</v>
      </c>
      <c r="D25" s="32">
        <v>21000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16">
        <f>SUM(D25:P25)</f>
        <v>21000</v>
      </c>
      <c r="R25" s="16">
        <v>4620</v>
      </c>
      <c r="S25" s="41"/>
      <c r="T25" s="41"/>
      <c r="U25" s="41"/>
      <c r="V25" s="41"/>
    </row>
    <row r="26" spans="2:24" ht="15.75" x14ac:dyDescent="0.25">
      <c r="B26" s="36" t="s">
        <v>43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42"/>
      <c r="T26" s="42"/>
      <c r="U26" s="42"/>
      <c r="V26" s="42"/>
    </row>
    <row r="27" spans="2:24" ht="15.75" x14ac:dyDescent="0.25">
      <c r="B27" s="16" t="s">
        <v>44</v>
      </c>
      <c r="C27" s="16" t="s">
        <v>32</v>
      </c>
      <c r="D27" s="32">
        <v>5652.18</v>
      </c>
      <c r="E27" s="32"/>
      <c r="F27" s="32"/>
      <c r="G27" s="32"/>
      <c r="H27" s="32">
        <v>4597.43</v>
      </c>
      <c r="I27" s="32"/>
      <c r="J27" s="32"/>
      <c r="K27" s="32">
        <v>10000</v>
      </c>
      <c r="L27" s="32"/>
      <c r="M27" s="32"/>
      <c r="N27" s="32"/>
      <c r="O27" s="32"/>
      <c r="P27" s="32">
        <v>37.65</v>
      </c>
      <c r="Q27" s="16">
        <f>SUM(D27:P27)</f>
        <v>20287.260000000002</v>
      </c>
      <c r="R27" s="16">
        <v>4463.2</v>
      </c>
      <c r="S27" s="44"/>
      <c r="T27" s="44"/>
      <c r="U27" s="44"/>
      <c r="V27" s="41"/>
    </row>
    <row r="29" spans="2:24" ht="26.25" x14ac:dyDescent="0.4">
      <c r="G29" s="45" t="s">
        <v>45</v>
      </c>
      <c r="H29" s="45"/>
    </row>
    <row r="30" spans="2:24" ht="180" x14ac:dyDescent="0.25">
      <c r="B30" s="46" t="s">
        <v>1</v>
      </c>
      <c r="C30" s="47" t="s">
        <v>46</v>
      </c>
      <c r="D30" s="46" t="s">
        <v>47</v>
      </c>
      <c r="E30" s="48" t="s">
        <v>48</v>
      </c>
      <c r="F30" s="48" t="s">
        <v>49</v>
      </c>
      <c r="G30" s="48" t="s">
        <v>50</v>
      </c>
      <c r="H30" s="48" t="s">
        <v>51</v>
      </c>
      <c r="I30" s="48" t="s">
        <v>52</v>
      </c>
      <c r="J30" s="49" t="s">
        <v>53</v>
      </c>
      <c r="K30" s="48" t="s">
        <v>54</v>
      </c>
      <c r="L30" s="49" t="s">
        <v>55</v>
      </c>
      <c r="M30" s="48" t="s">
        <v>56</v>
      </c>
      <c r="N30" s="50" t="s">
        <v>57</v>
      </c>
      <c r="O30" s="51" t="s">
        <v>58</v>
      </c>
      <c r="P30" s="52" t="s">
        <v>59</v>
      </c>
      <c r="Q30" s="49" t="s">
        <v>50</v>
      </c>
      <c r="R30" s="52" t="s">
        <v>60</v>
      </c>
      <c r="S30" s="53" t="s">
        <v>61</v>
      </c>
      <c r="T30" s="53" t="s">
        <v>62</v>
      </c>
      <c r="U30" s="48" t="s">
        <v>63</v>
      </c>
      <c r="V30" s="48" t="s">
        <v>64</v>
      </c>
      <c r="W30" s="52" t="s">
        <v>65</v>
      </c>
      <c r="X30" s="54" t="s">
        <v>66</v>
      </c>
    </row>
    <row r="31" spans="2:24" ht="15.75" x14ac:dyDescent="0.25">
      <c r="B31" s="55" t="s">
        <v>67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</row>
    <row r="32" spans="2:24" ht="15.75" x14ac:dyDescent="0.25">
      <c r="B32" s="43" t="s">
        <v>19</v>
      </c>
      <c r="C32" s="16" t="s">
        <v>32</v>
      </c>
      <c r="D32" s="32"/>
      <c r="E32" s="32"/>
      <c r="F32" s="32"/>
      <c r="G32" s="32"/>
      <c r="H32" s="32"/>
      <c r="I32" s="32"/>
      <c r="J32" s="32"/>
      <c r="K32" s="32"/>
      <c r="L32" s="32"/>
      <c r="M32" s="32">
        <f>SUM(D32:L32)</f>
        <v>0</v>
      </c>
      <c r="N32" s="58"/>
      <c r="O32" s="59"/>
      <c r="P32" s="32"/>
      <c r="Q32" s="32"/>
      <c r="R32" s="32"/>
      <c r="S32" s="32"/>
      <c r="T32" s="32"/>
      <c r="U32" s="32"/>
      <c r="V32" s="32"/>
      <c r="W32" s="16">
        <f>M32+P32+Q32+S32+V32-U32</f>
        <v>0</v>
      </c>
      <c r="X32" s="16"/>
    </row>
    <row r="33" spans="2:24" ht="15.75" x14ac:dyDescent="0.25">
      <c r="B33" s="36" t="s">
        <v>68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</row>
    <row r="34" spans="2:24" ht="15.75" x14ac:dyDescent="0.25">
      <c r="B34" s="43" t="s">
        <v>21</v>
      </c>
      <c r="C34" s="16" t="s">
        <v>32</v>
      </c>
      <c r="D34" s="32">
        <v>7732</v>
      </c>
      <c r="E34" s="32">
        <v>773.2</v>
      </c>
      <c r="F34" s="32"/>
      <c r="G34" s="32"/>
      <c r="H34" s="32"/>
      <c r="I34" s="32"/>
      <c r="J34" s="32"/>
      <c r="K34" s="32">
        <v>1701.04</v>
      </c>
      <c r="L34" s="32">
        <v>1701.04</v>
      </c>
      <c r="M34" s="32">
        <f>SUM(D34:L34)</f>
        <v>11907.280000000002</v>
      </c>
      <c r="N34" s="58">
        <v>4568.78</v>
      </c>
      <c r="O34" s="58">
        <v>13.63</v>
      </c>
      <c r="P34" s="32">
        <v>6041.35</v>
      </c>
      <c r="Q34" s="32"/>
      <c r="R34" s="32"/>
      <c r="S34" s="32">
        <v>1510.34</v>
      </c>
      <c r="T34" s="32">
        <v>8505.2000000000007</v>
      </c>
      <c r="U34" s="32"/>
      <c r="V34" s="32"/>
      <c r="W34" s="16">
        <f>M34+P34+Q34+S34+N34+T34</f>
        <v>32532.950000000004</v>
      </c>
      <c r="X34" s="16">
        <v>7482.58</v>
      </c>
    </row>
    <row r="35" spans="2:24" ht="15.75" x14ac:dyDescent="0.25">
      <c r="B35" s="36" t="s">
        <v>69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8"/>
    </row>
    <row r="36" spans="2:24" ht="15.75" x14ac:dyDescent="0.25">
      <c r="B36" s="43" t="s">
        <v>24</v>
      </c>
      <c r="C36" s="16" t="s">
        <v>32</v>
      </c>
      <c r="D36" s="32">
        <v>7732</v>
      </c>
      <c r="E36" s="32">
        <v>773.2</v>
      </c>
      <c r="F36" s="32"/>
      <c r="G36" s="32">
        <v>2600</v>
      </c>
      <c r="H36" s="32"/>
      <c r="I36" s="32">
        <v>133.22999999999999</v>
      </c>
      <c r="J36" s="32"/>
      <c r="K36" s="32">
        <v>2551.56</v>
      </c>
      <c r="L36" s="32">
        <v>1701.04</v>
      </c>
      <c r="M36" s="32">
        <f>SUM(D36:L36)</f>
        <v>15491.029999999999</v>
      </c>
      <c r="N36" s="58"/>
      <c r="O36" s="59">
        <v>14</v>
      </c>
      <c r="P36" s="32">
        <v>10264.23</v>
      </c>
      <c r="Q36" s="32">
        <v>2022.22</v>
      </c>
      <c r="R36" s="32"/>
      <c r="S36" s="32"/>
      <c r="T36" s="32"/>
      <c r="U36" s="32"/>
      <c r="V36" s="32"/>
      <c r="W36" s="16">
        <f>M36+P36+Q36</f>
        <v>27777.48</v>
      </c>
      <c r="X36" s="16">
        <v>6388.82</v>
      </c>
    </row>
    <row r="37" spans="2:24" ht="15.75" x14ac:dyDescent="0.25">
      <c r="B37" s="36" t="s">
        <v>70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</row>
    <row r="38" spans="2:24" ht="15.75" x14ac:dyDescent="0.25">
      <c r="B38" s="43" t="s">
        <v>27</v>
      </c>
      <c r="C38" s="16" t="s">
        <v>32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8"/>
      <c r="O38" s="58"/>
      <c r="P38" s="32"/>
      <c r="Q38" s="32"/>
      <c r="R38" s="32"/>
      <c r="S38" s="32"/>
      <c r="T38" s="32"/>
      <c r="U38" s="32"/>
      <c r="V38" s="32"/>
      <c r="W38" s="32">
        <v>0</v>
      </c>
      <c r="X38" s="32">
        <v>0</v>
      </c>
    </row>
    <row r="39" spans="2:24" ht="15.75" x14ac:dyDescent="0.25">
      <c r="B39" s="36" t="s">
        <v>71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</row>
    <row r="40" spans="2:24" ht="15.75" x14ac:dyDescent="0.25">
      <c r="B40" s="43" t="s">
        <v>29</v>
      </c>
      <c r="C40" s="16" t="s">
        <v>32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8"/>
      <c r="O40" s="58"/>
      <c r="P40" s="32"/>
      <c r="Q40" s="32"/>
      <c r="R40" s="32"/>
      <c r="S40" s="32"/>
      <c r="T40" s="32"/>
      <c r="U40" s="32"/>
      <c r="V40" s="32"/>
      <c r="W40" s="32">
        <v>0</v>
      </c>
      <c r="X40" s="32">
        <v>0</v>
      </c>
    </row>
    <row r="41" spans="2:24" ht="15.75" x14ac:dyDescent="0.25">
      <c r="B41" s="36" t="s">
        <v>72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</row>
    <row r="42" spans="2:24" ht="15.75" x14ac:dyDescent="0.25">
      <c r="B42" s="43" t="s">
        <v>31</v>
      </c>
      <c r="C42" s="16" t="s">
        <v>32</v>
      </c>
      <c r="D42" s="32">
        <v>7253</v>
      </c>
      <c r="E42" s="32">
        <v>725.3</v>
      </c>
      <c r="F42" s="32"/>
      <c r="G42" s="32"/>
      <c r="H42" s="32"/>
      <c r="I42" s="32">
        <v>133.22999999999999</v>
      </c>
      <c r="J42" s="32"/>
      <c r="K42" s="32">
        <v>1595.66</v>
      </c>
      <c r="L42" s="32">
        <v>1595.66</v>
      </c>
      <c r="M42" s="32">
        <f>SUM(D42:L42)</f>
        <v>11302.85</v>
      </c>
      <c r="N42" s="58"/>
      <c r="O42" s="58"/>
      <c r="P42" s="32">
        <v>4667.13</v>
      </c>
      <c r="Q42" s="32"/>
      <c r="R42" s="32">
        <v>3989.2</v>
      </c>
      <c r="S42" s="32"/>
      <c r="T42" s="32"/>
      <c r="U42" s="32"/>
      <c r="V42" s="32"/>
      <c r="W42" s="16">
        <f>SUM(M42:R42)</f>
        <v>19959.18</v>
      </c>
      <c r="X42" s="16">
        <v>4590.6099999999997</v>
      </c>
    </row>
    <row r="43" spans="2:24" ht="15.75" x14ac:dyDescent="0.25">
      <c r="B43" s="36" t="s">
        <v>73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/>
    </row>
    <row r="44" spans="2:24" ht="15.75" x14ac:dyDescent="0.25">
      <c r="B44" s="43" t="s">
        <v>34</v>
      </c>
      <c r="C44" s="16" t="s">
        <v>32</v>
      </c>
      <c r="D44" s="32"/>
      <c r="E44" s="32"/>
      <c r="F44" s="32"/>
      <c r="G44" s="32"/>
      <c r="H44" s="32"/>
      <c r="I44" s="32"/>
      <c r="J44" s="32"/>
      <c r="K44" s="32"/>
      <c r="L44" s="32"/>
      <c r="M44" s="32">
        <f>SUM(D44:L44)</f>
        <v>0</v>
      </c>
      <c r="N44" s="58"/>
      <c r="O44" s="58"/>
      <c r="P44" s="32"/>
      <c r="Q44" s="32"/>
      <c r="R44" s="32"/>
      <c r="S44" s="32"/>
      <c r="T44" s="32"/>
      <c r="U44" s="32"/>
      <c r="V44" s="32"/>
      <c r="W44" s="16">
        <f>SUM(M44:V44)</f>
        <v>0</v>
      </c>
      <c r="X44" s="16"/>
    </row>
    <row r="45" spans="2:24" ht="15.75" x14ac:dyDescent="0.25">
      <c r="B45" s="36" t="s">
        <v>74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</row>
    <row r="46" spans="2:24" ht="15.75" x14ac:dyDescent="0.25">
      <c r="B46" s="43" t="s">
        <v>36</v>
      </c>
      <c r="C46" s="16" t="s">
        <v>32</v>
      </c>
      <c r="D46" s="32">
        <v>7732</v>
      </c>
      <c r="E46" s="32">
        <v>773.2</v>
      </c>
      <c r="F46" s="32"/>
      <c r="G46" s="32"/>
      <c r="H46" s="32"/>
      <c r="I46" s="32">
        <v>133.22999999999999</v>
      </c>
      <c r="J46" s="32"/>
      <c r="K46" s="32">
        <v>2551.56</v>
      </c>
      <c r="L46" s="32">
        <v>1701.04</v>
      </c>
      <c r="M46" s="32">
        <f>SUM(D46:L46)</f>
        <v>12891.029999999999</v>
      </c>
      <c r="N46" s="58"/>
      <c r="O46" s="58"/>
      <c r="P46" s="32">
        <v>2590.59</v>
      </c>
      <c r="Q46" s="32"/>
      <c r="R46" s="32"/>
      <c r="S46" s="32"/>
      <c r="T46" s="32"/>
      <c r="U46" s="32"/>
      <c r="V46" s="32"/>
      <c r="W46" s="16">
        <f>SUM(M46:V46)</f>
        <v>15481.619999999999</v>
      </c>
      <c r="X46" s="16">
        <v>3560.77</v>
      </c>
    </row>
    <row r="47" spans="2:24" ht="15.75" x14ac:dyDescent="0.25">
      <c r="B47" s="36" t="s">
        <v>75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/>
    </row>
    <row r="48" spans="2:24" ht="15.75" x14ac:dyDescent="0.25">
      <c r="B48" s="43" t="s">
        <v>38</v>
      </c>
      <c r="C48" s="16" t="s">
        <v>32</v>
      </c>
      <c r="D48" s="32">
        <v>7732</v>
      </c>
      <c r="E48" s="32">
        <v>773.2</v>
      </c>
      <c r="F48" s="32"/>
      <c r="G48" s="32"/>
      <c r="H48" s="32"/>
      <c r="I48" s="32">
        <v>133.22999999999999</v>
      </c>
      <c r="J48" s="32"/>
      <c r="K48" s="32">
        <v>2551.56</v>
      </c>
      <c r="L48" s="32">
        <v>1701.04</v>
      </c>
      <c r="M48" s="32">
        <f>SUM(D48:L48)</f>
        <v>12891.029999999999</v>
      </c>
      <c r="N48" s="58"/>
      <c r="O48" s="58"/>
      <c r="P48" s="32"/>
      <c r="Q48" s="32">
        <v>5028.95</v>
      </c>
      <c r="R48" s="32"/>
      <c r="S48" s="32"/>
      <c r="T48" s="32"/>
      <c r="U48" s="32"/>
      <c r="V48" s="32"/>
      <c r="W48" s="16">
        <f>SUM(M48:V48)</f>
        <v>17919.98</v>
      </c>
      <c r="X48" s="16">
        <v>4121.6000000000004</v>
      </c>
    </row>
    <row r="49" spans="2:24" ht="15.75" x14ac:dyDescent="0.25">
      <c r="B49" s="36" t="s">
        <v>76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</row>
    <row r="50" spans="2:24" ht="15.75" x14ac:dyDescent="0.25">
      <c r="B50" s="43" t="s">
        <v>40</v>
      </c>
      <c r="C50" s="16" t="s">
        <v>32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32"/>
      <c r="Q50" s="32"/>
      <c r="R50" s="32"/>
      <c r="S50" s="32"/>
      <c r="T50" s="32"/>
      <c r="U50" s="32"/>
      <c r="V50" s="32"/>
      <c r="W50" s="32">
        <v>0</v>
      </c>
      <c r="X50" s="32">
        <v>0</v>
      </c>
    </row>
  </sheetData>
  <mergeCells count="21">
    <mergeCell ref="B45:X45"/>
    <mergeCell ref="B47:X47"/>
    <mergeCell ref="B49:X49"/>
    <mergeCell ref="B33:X33"/>
    <mergeCell ref="B35:X35"/>
    <mergeCell ref="B37:X37"/>
    <mergeCell ref="B39:X39"/>
    <mergeCell ref="B41:X41"/>
    <mergeCell ref="B43:X43"/>
    <mergeCell ref="B20:R20"/>
    <mergeCell ref="B22:R22"/>
    <mergeCell ref="B24:R24"/>
    <mergeCell ref="B26:R26"/>
    <mergeCell ref="G29:H29"/>
    <mergeCell ref="B31:X31"/>
    <mergeCell ref="M5:R5"/>
    <mergeCell ref="B10:R10"/>
    <mergeCell ref="B12:R12"/>
    <mergeCell ref="B14:R14"/>
    <mergeCell ref="B16:R16"/>
    <mergeCell ref="B18:R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2026-02-19T06:45:22Z</dcterms:modified>
</cp:coreProperties>
</file>