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0" yWindow="80" windowWidth="18470" windowHeight="9840"/>
  </bookViews>
  <sheets>
    <sheet name="сф" sheetId="7" r:id="rId1"/>
  </sheets>
  <definedNames>
    <definedName name="_xlnm.Print_Titles" localSheetId="0">сф!$6:$8</definedName>
    <definedName name="_xlnm.Print_Area" localSheetId="0">сф!$A$1:$J$50</definedName>
  </definedNames>
  <calcPr calcId="125725"/>
</workbook>
</file>

<file path=xl/calcChain.xml><?xml version="1.0" encoding="utf-8"?>
<calcChain xmlns="http://schemas.openxmlformats.org/spreadsheetml/2006/main">
  <c r="H30" i="7"/>
  <c r="J31"/>
  <c r="H33"/>
  <c r="H34"/>
  <c r="J38"/>
  <c r="H43" l="1"/>
  <c r="J37"/>
  <c r="J34" l="1"/>
  <c r="J45"/>
  <c r="I45"/>
  <c r="I43" l="1"/>
  <c r="I42"/>
  <c r="H42"/>
  <c r="G41"/>
  <c r="G40" s="1"/>
  <c r="F41"/>
  <c r="F40" s="1"/>
  <c r="E41"/>
  <c r="E40" s="1"/>
  <c r="D41"/>
  <c r="D40" s="1"/>
  <c r="D44"/>
  <c r="E44"/>
  <c r="F44"/>
  <c r="G44"/>
  <c r="H46"/>
  <c r="H38"/>
  <c r="I44" l="1"/>
  <c r="F39"/>
  <c r="E39"/>
  <c r="J44"/>
  <c r="H41"/>
  <c r="I41"/>
  <c r="D39"/>
  <c r="I40"/>
  <c r="H40"/>
  <c r="G39"/>
  <c r="H44"/>
  <c r="J48"/>
  <c r="G36" l="1"/>
  <c r="F36"/>
  <c r="E36"/>
  <c r="D36"/>
  <c r="I38"/>
  <c r="J16"/>
  <c r="D11" l="1"/>
  <c r="D10" s="1"/>
  <c r="H48" l="1"/>
  <c r="J22"/>
  <c r="J27" l="1"/>
  <c r="E35"/>
  <c r="E33"/>
  <c r="E29"/>
  <c r="E25"/>
  <c r="E21"/>
  <c r="E19"/>
  <c r="E14"/>
  <c r="E13" s="1"/>
  <c r="E9" s="1"/>
  <c r="J20"/>
  <c r="I48"/>
  <c r="E24" l="1"/>
  <c r="E18" s="1"/>
  <c r="E32"/>
  <c r="I46"/>
  <c r="G11"/>
  <c r="I11" s="1"/>
  <c r="I12"/>
  <c r="H27"/>
  <c r="I34"/>
  <c r="G33"/>
  <c r="F33"/>
  <c r="D33"/>
  <c r="J30"/>
  <c r="J47"/>
  <c r="I27"/>
  <c r="I20"/>
  <c r="I47"/>
  <c r="G19"/>
  <c r="D19"/>
  <c r="F19"/>
  <c r="D29"/>
  <c r="D25"/>
  <c r="H36"/>
  <c r="F35"/>
  <c r="D35"/>
  <c r="G21"/>
  <c r="F21"/>
  <c r="D21"/>
  <c r="G14"/>
  <c r="G13" s="1"/>
  <c r="F14"/>
  <c r="F13" s="1"/>
  <c r="F9" s="1"/>
  <c r="D14"/>
  <c r="D13" s="1"/>
  <c r="D9" s="1"/>
  <c r="J26"/>
  <c r="I37"/>
  <c r="H37"/>
  <c r="I31"/>
  <c r="H31"/>
  <c r="I30"/>
  <c r="G29"/>
  <c r="F29"/>
  <c r="I28"/>
  <c r="I26"/>
  <c r="H26"/>
  <c r="F25"/>
  <c r="G25"/>
  <c r="I23"/>
  <c r="I22"/>
  <c r="I17"/>
  <c r="H17"/>
  <c r="I16"/>
  <c r="H16"/>
  <c r="J15"/>
  <c r="I15"/>
  <c r="H15"/>
  <c r="J33" l="1"/>
  <c r="G24"/>
  <c r="G18" s="1"/>
  <c r="F24"/>
  <c r="F18" s="1"/>
  <c r="J21"/>
  <c r="E49"/>
  <c r="E50"/>
  <c r="J19"/>
  <c r="F32"/>
  <c r="J36"/>
  <c r="G10"/>
  <c r="I10" s="1"/>
  <c r="D32"/>
  <c r="I19"/>
  <c r="I33"/>
  <c r="J29"/>
  <c r="I36"/>
  <c r="J25"/>
  <c r="H14"/>
  <c r="I21"/>
  <c r="I29"/>
  <c r="I14"/>
  <c r="D24"/>
  <c r="D18" s="1"/>
  <c r="J13"/>
  <c r="J14"/>
  <c r="G35"/>
  <c r="I13"/>
  <c r="H13"/>
  <c r="H29"/>
  <c r="H25"/>
  <c r="I25"/>
  <c r="G32" l="1"/>
  <c r="J32" s="1"/>
  <c r="J35"/>
  <c r="G9"/>
  <c r="H39"/>
  <c r="D50"/>
  <c r="I39"/>
  <c r="F50"/>
  <c r="F49"/>
  <c r="D49"/>
  <c r="J24"/>
  <c r="H35"/>
  <c r="I35"/>
  <c r="H24"/>
  <c r="I24"/>
  <c r="J18"/>
  <c r="G50" l="1"/>
  <c r="I9"/>
  <c r="J9"/>
  <c r="H9"/>
  <c r="H32"/>
  <c r="I32"/>
  <c r="G49"/>
  <c r="H18"/>
  <c r="I18"/>
  <c r="I49" l="1"/>
  <c r="J49"/>
  <c r="H49"/>
  <c r="J50"/>
  <c r="I50"/>
  <c r="H50"/>
</calcChain>
</file>

<file path=xl/sharedStrings.xml><?xml version="1.0" encoding="utf-8"?>
<sst xmlns="http://schemas.openxmlformats.org/spreadsheetml/2006/main" count="57" uniqueCount="56">
  <si>
    <t>грн.</t>
  </si>
  <si>
    <t>ККД</t>
  </si>
  <si>
    <t>Доходи</t>
  </si>
  <si>
    <t>Податкові надходження 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</si>
  <si>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</si>
  <si>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</si>
  <si>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</si>
  <si>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</si>
  <si>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</si>
  <si>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</si>
  <si>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</si>
  <si>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</si>
  <si>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</si>
  <si>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</si>
  <si>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</si>
  <si>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</si>
  <si>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</si>
  <si>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</si>
  <si>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</si>
  <si>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</si>
  <si>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</si>
  <si>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</si>
  <si>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</si>
  <si>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</si>
  <si>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Всього без урахування трансферт</t>
  </si>
  <si>
    <t>Всього</t>
  </si>
  <si>
    <t>Динаміка надходжень до аналогічного періоду минулого року</t>
  </si>
  <si>
    <t>абсолютна</t>
  </si>
  <si>
    <t>відносна</t>
  </si>
  <si>
    <t>Надходження коштів пайової участі у розвитку інфраструктури населеного пункту</t>
  </si>
  <si>
    <t>Доходи від власності та підприємницької діяльності  </t>
  </si>
  <si>
    <t>Надходження коштів від відшкодування втрат сільськогосподарського і лісогосподарського виробництва  </t>
  </si>
  <si>
    <t xml:space="preserve">Офіційні трансферти </t>
  </si>
  <si>
    <t>Субвенції з місцевих бюджетів іншим місцевим бюджетам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</si>
  <si>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</si>
  <si>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</si>
  <si>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Бюджет: Радехівської міської територіальної громади</t>
  </si>
  <si>
    <t xml:space="preserve">                                                             Аналіз виконання плану по доходах спеціального фонду                                                                                                                                      </t>
  </si>
  <si>
    <t xml:space="preserve">                                                        Радехівської міської територіальної громади</t>
  </si>
  <si>
    <t>Податки на власність  </t>
  </si>
  <si>
    <t>Податок з власників транспортних засобів та інших самохідних машин і механізмів  </t>
  </si>
  <si>
    <t>Податок з власників наземних, водних транспортних засобів та інших самохідних машин і механізмів</t>
  </si>
  <si>
    <t>Субвенція з місцевого бюджету наздійснення природоохоронних заходів</t>
  </si>
  <si>
    <t>Інша субвенція</t>
  </si>
  <si>
    <t xml:space="preserve">Відсоток виконання до уточненого річного плану 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</si>
  <si>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</si>
  <si>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Субвенція з місцевого бюджету за рахунок залишку коштів освітньої субвенції, що утворився на початок бюджетного періоду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</si>
  <si>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</si>
  <si>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</si>
  <si>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</si>
  <si>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</si>
  <si>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Річний план на  2025 рік</t>
  </si>
  <si>
    <t>Уточнений річний план на  2025 рік</t>
  </si>
  <si>
    <t>станом на 01.04.2025 рік</t>
  </si>
  <si>
    <t>Надходження за січень- березень  2024 рік</t>
  </si>
  <si>
    <t>Надходження за січень- березень 2025 рік</t>
  </si>
</sst>
</file>

<file path=xl/styles.xml><?xml version="1.0" encoding="utf-8"?>
<styleSheet xmlns="http://schemas.openxmlformats.org/spreadsheetml/2006/main">
  <numFmts count="1">
    <numFmt numFmtId="164" formatCode="#,##0.0"/>
  </numFmts>
  <fonts count="2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b/>
      <i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i/>
      <sz val="18"/>
      <color theme="1"/>
      <name val="Arial"/>
      <family val="2"/>
      <charset val="204"/>
    </font>
    <font>
      <sz val="18"/>
      <name val="Arial"/>
      <family val="2"/>
      <charset val="204"/>
    </font>
    <font>
      <b/>
      <sz val="20"/>
      <color theme="1"/>
      <name val="Arial"/>
      <family val="2"/>
      <charset val="204"/>
    </font>
    <font>
      <b/>
      <i/>
      <sz val="2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/>
    <xf numFmtId="0" fontId="7" fillId="0" borderId="1" xfId="0" applyFont="1" applyBorder="1"/>
    <xf numFmtId="0" fontId="7" fillId="0" borderId="0" xfId="0" applyFont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1" fillId="0" borderId="0" xfId="0" applyFont="1" applyAlignment="1">
      <alignment horizontal="right"/>
    </xf>
    <xf numFmtId="0" fontId="10" fillId="0" borderId="0" xfId="0" applyFont="1"/>
    <xf numFmtId="0" fontId="6" fillId="0" borderId="0" xfId="0" applyFont="1"/>
    <xf numFmtId="0" fontId="12" fillId="0" borderId="0" xfId="0" applyFont="1"/>
    <xf numFmtId="0" fontId="0" fillId="0" borderId="1" xfId="0" applyBorder="1" applyAlignment="1"/>
    <xf numFmtId="2" fontId="8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0" fontId="5" fillId="0" borderId="0" xfId="0" applyFont="1" applyAlignment="1"/>
    <xf numFmtId="0" fontId="1" fillId="2" borderId="0" xfId="0" applyFont="1" applyFill="1" applyAlignment="1">
      <alignment horizontal="center"/>
    </xf>
    <xf numFmtId="0" fontId="5" fillId="2" borderId="0" xfId="0" applyFont="1" applyFill="1" applyAlignment="1"/>
    <xf numFmtId="0" fontId="0" fillId="2" borderId="0" xfId="0" applyFill="1"/>
    <xf numFmtId="0" fontId="7" fillId="2" borderId="0" xfId="0" applyFont="1" applyFill="1"/>
    <xf numFmtId="0" fontId="0" fillId="0" borderId="0" xfId="0" applyFont="1"/>
    <xf numFmtId="4" fontId="8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4" fontId="15" fillId="2" borderId="1" xfId="0" applyNumberFormat="1" applyFont="1" applyFill="1" applyBorder="1"/>
    <xf numFmtId="4" fontId="15" fillId="3" borderId="1" xfId="0" applyNumberFormat="1" applyFont="1" applyFill="1" applyBorder="1"/>
    <xf numFmtId="164" fontId="15" fillId="0" borderId="1" xfId="0" applyNumberFormat="1" applyFont="1" applyBorder="1"/>
    <xf numFmtId="4" fontId="16" fillId="0" borderId="1" xfId="0" applyNumberFormat="1" applyFont="1" applyBorder="1"/>
    <xf numFmtId="164" fontId="16" fillId="0" borderId="1" xfId="0" applyNumberFormat="1" applyFont="1" applyBorder="1"/>
    <xf numFmtId="4" fontId="17" fillId="2" borderId="1" xfId="0" applyNumberFormat="1" applyFont="1" applyFill="1" applyBorder="1"/>
    <xf numFmtId="4" fontId="17" fillId="3" borderId="1" xfId="0" applyNumberFormat="1" applyFont="1" applyFill="1" applyBorder="1"/>
    <xf numFmtId="164" fontId="17" fillId="0" borderId="1" xfId="0" applyNumberFormat="1" applyFont="1" applyBorder="1"/>
    <xf numFmtId="4" fontId="18" fillId="0" borderId="1" xfId="0" applyNumberFormat="1" applyFont="1" applyBorder="1"/>
    <xf numFmtId="164" fontId="18" fillId="0" borderId="1" xfId="0" applyNumberFormat="1" applyFont="1" applyBorder="1"/>
    <xf numFmtId="4" fontId="19" fillId="3" borderId="1" xfId="0" applyNumberFormat="1" applyFont="1" applyFill="1" applyBorder="1"/>
    <xf numFmtId="4" fontId="20" fillId="4" borderId="1" xfId="0" applyNumberFormat="1" applyFont="1" applyFill="1" applyBorder="1"/>
    <xf numFmtId="164" fontId="20" fillId="4" borderId="1" xfId="0" applyNumberFormat="1" applyFont="1" applyFill="1" applyBorder="1"/>
    <xf numFmtId="4" fontId="21" fillId="4" borderId="1" xfId="0" applyNumberFormat="1" applyFont="1" applyFill="1" applyBorder="1"/>
    <xf numFmtId="164" fontId="21" fillId="4" borderId="1" xfId="0" applyNumberFormat="1" applyFont="1" applyFill="1" applyBorder="1"/>
    <xf numFmtId="11" fontId="8" fillId="0" borderId="1" xfId="0" applyNumberFormat="1" applyFont="1" applyBorder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4" borderId="1" xfId="0" applyFont="1" applyFill="1" applyBorder="1"/>
    <xf numFmtId="0" fontId="7" fillId="4" borderId="1" xfId="0" applyFont="1" applyFill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1" xfId="0" applyBorder="1" applyAlignment="1"/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1"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abSelected="1" topLeftCell="A40" zoomScale="56" zoomScaleNormal="56" workbookViewId="0">
      <selection activeCell="F49" sqref="F49"/>
    </sheetView>
  </sheetViews>
  <sheetFormatPr defaultRowHeight="21"/>
  <cols>
    <col min="1" max="1" width="0.5" customWidth="1"/>
    <col min="2" max="2" width="18.3984375" customWidth="1"/>
    <col min="3" max="3" width="57.69921875" customWidth="1"/>
    <col min="4" max="4" width="30.296875" style="19" customWidth="1"/>
    <col min="5" max="5" width="25.3984375" style="19" customWidth="1"/>
    <col min="6" max="6" width="28.296875" customWidth="1"/>
    <col min="7" max="7" width="29.69921875" customWidth="1"/>
    <col min="8" max="8" width="18.59765625" customWidth="1"/>
    <col min="9" max="9" width="27.3984375" customWidth="1"/>
    <col min="10" max="10" width="18" customWidth="1"/>
    <col min="14" max="14" width="10.796875" style="10" customWidth="1"/>
  </cols>
  <sheetData>
    <row r="1" spans="1:14">
      <c r="A1" s="3"/>
      <c r="B1" s="3"/>
      <c r="C1" s="3"/>
      <c r="D1" s="17"/>
      <c r="E1" s="17"/>
      <c r="F1" s="3"/>
      <c r="G1" s="3"/>
      <c r="H1" s="3"/>
      <c r="I1" s="3"/>
      <c r="J1" s="3"/>
      <c r="K1" s="3"/>
      <c r="L1" s="3"/>
      <c r="M1" s="3"/>
    </row>
    <row r="2" spans="1:14" ht="33.5">
      <c r="A2" s="45" t="s">
        <v>37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4" ht="33.5">
      <c r="A3" s="16"/>
      <c r="B3" s="16"/>
      <c r="C3" s="16" t="s">
        <v>38</v>
      </c>
      <c r="D3" s="18"/>
      <c r="E3" s="18"/>
      <c r="F3" s="16"/>
      <c r="G3" s="16"/>
      <c r="H3" s="16"/>
      <c r="I3" s="16"/>
      <c r="J3" s="16"/>
      <c r="K3" s="16"/>
      <c r="L3" s="16"/>
      <c r="M3" s="16"/>
    </row>
    <row r="4" spans="1:14" ht="33.5">
      <c r="A4" s="46" t="s">
        <v>53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ht="14.5" customHeight="1">
      <c r="J5" s="9" t="s">
        <v>0</v>
      </c>
    </row>
    <row r="6" spans="1:14" ht="30" customHeight="1">
      <c r="A6" s="47"/>
      <c r="B6" s="48" t="s">
        <v>1</v>
      </c>
      <c r="C6" s="48" t="s">
        <v>2</v>
      </c>
      <c r="D6" s="51" t="s">
        <v>36</v>
      </c>
      <c r="E6" s="52"/>
      <c r="F6" s="52"/>
      <c r="G6" s="52"/>
      <c r="H6" s="52"/>
      <c r="I6" s="52"/>
      <c r="J6" s="53"/>
    </row>
    <row r="7" spans="1:14" ht="65" customHeight="1">
      <c r="A7" s="47"/>
      <c r="B7" s="49"/>
      <c r="C7" s="49"/>
      <c r="D7" s="54" t="s">
        <v>54</v>
      </c>
      <c r="E7" s="56" t="s">
        <v>51</v>
      </c>
      <c r="F7" s="56" t="s">
        <v>52</v>
      </c>
      <c r="G7" s="58" t="s">
        <v>55</v>
      </c>
      <c r="H7" s="56" t="s">
        <v>44</v>
      </c>
      <c r="I7" s="41" t="s">
        <v>26</v>
      </c>
      <c r="J7" s="42"/>
    </row>
    <row r="8" spans="1:14" ht="64.25" customHeight="1">
      <c r="A8" s="13"/>
      <c r="B8" s="50"/>
      <c r="C8" s="50"/>
      <c r="D8" s="55"/>
      <c r="E8" s="57"/>
      <c r="F8" s="57"/>
      <c r="G8" s="59"/>
      <c r="H8" s="57"/>
      <c r="I8" s="24" t="s">
        <v>27</v>
      </c>
      <c r="J8" s="24" t="s">
        <v>28</v>
      </c>
    </row>
    <row r="9" spans="1:14" s="1" customFormat="1" ht="26">
      <c r="A9" s="4"/>
      <c r="B9" s="4">
        <v>10000000</v>
      </c>
      <c r="C9" s="7" t="s">
        <v>3</v>
      </c>
      <c r="D9" s="25">
        <f>D13+D10</f>
        <v>372620.66000000003</v>
      </c>
      <c r="E9" s="25">
        <f>E13</f>
        <v>738000</v>
      </c>
      <c r="F9" s="25">
        <f>F13</f>
        <v>738000</v>
      </c>
      <c r="G9" s="26">
        <f>G13+G10</f>
        <v>354511.05</v>
      </c>
      <c r="H9" s="27">
        <f t="shared" ref="H9:H18" si="0">G9/F9*100</f>
        <v>48.036727642276425</v>
      </c>
      <c r="I9" s="28">
        <f t="shared" ref="I9:I37" si="1">G9-D9</f>
        <v>-18109.610000000044</v>
      </c>
      <c r="J9" s="29">
        <f t="shared" ref="J9:J32" si="2">G9/D9*100</f>
        <v>95.139934001512415</v>
      </c>
      <c r="N9" s="11"/>
    </row>
    <row r="10" spans="1:14" s="1" customFormat="1" ht="26" hidden="1">
      <c r="A10" s="4"/>
      <c r="B10" s="4">
        <v>12000000</v>
      </c>
      <c r="C10" s="23" t="s">
        <v>39</v>
      </c>
      <c r="D10" s="25">
        <f>D11</f>
        <v>0</v>
      </c>
      <c r="E10" s="25">
        <v>0</v>
      </c>
      <c r="F10" s="25">
        <v>0</v>
      </c>
      <c r="G10" s="26">
        <f>G11</f>
        <v>0</v>
      </c>
      <c r="H10" s="27">
        <v>0</v>
      </c>
      <c r="I10" s="28">
        <f t="shared" ref="I10:I11" si="3">G10-D10</f>
        <v>0</v>
      </c>
      <c r="J10" s="29">
        <v>0</v>
      </c>
      <c r="N10" s="11"/>
    </row>
    <row r="11" spans="1:14" s="1" customFormat="1" ht="70.5" hidden="1">
      <c r="A11" s="4"/>
      <c r="B11" s="4">
        <v>12020000</v>
      </c>
      <c r="C11" s="23" t="s">
        <v>40</v>
      </c>
      <c r="D11" s="25">
        <f>D12</f>
        <v>0</v>
      </c>
      <c r="E11" s="25">
        <v>0</v>
      </c>
      <c r="F11" s="25">
        <v>0</v>
      </c>
      <c r="G11" s="26">
        <f>G12</f>
        <v>0</v>
      </c>
      <c r="H11" s="27">
        <v>0</v>
      </c>
      <c r="I11" s="28">
        <f t="shared" si="3"/>
        <v>0</v>
      </c>
      <c r="J11" s="29">
        <v>0</v>
      </c>
      <c r="N11" s="11"/>
    </row>
    <row r="12" spans="1:14" s="21" customFormat="1" ht="94" hidden="1">
      <c r="A12" s="5"/>
      <c r="B12" s="5">
        <v>12020900</v>
      </c>
      <c r="C12" s="22" t="s">
        <v>41</v>
      </c>
      <c r="D12" s="30">
        <v>0</v>
      </c>
      <c r="E12" s="30">
        <v>0</v>
      </c>
      <c r="F12" s="30">
        <v>0</v>
      </c>
      <c r="G12" s="31">
        <v>0</v>
      </c>
      <c r="H12" s="32">
        <v>0</v>
      </c>
      <c r="I12" s="33">
        <f t="shared" ref="I12" si="4">G12-D12</f>
        <v>0</v>
      </c>
      <c r="J12" s="34">
        <v>0</v>
      </c>
      <c r="N12" s="10"/>
    </row>
    <row r="13" spans="1:14" s="1" customFormat="1" ht="26">
      <c r="A13" s="4"/>
      <c r="B13" s="4">
        <v>19000000</v>
      </c>
      <c r="C13" s="7" t="s">
        <v>4</v>
      </c>
      <c r="D13" s="25">
        <f>D14</f>
        <v>372620.66000000003</v>
      </c>
      <c r="E13" s="25">
        <f t="shared" ref="E13:G13" si="5">E14</f>
        <v>738000</v>
      </c>
      <c r="F13" s="25">
        <f t="shared" si="5"/>
        <v>738000</v>
      </c>
      <c r="G13" s="26">
        <f t="shared" si="5"/>
        <v>354511.05</v>
      </c>
      <c r="H13" s="27">
        <f t="shared" si="0"/>
        <v>48.036727642276425</v>
      </c>
      <c r="I13" s="28">
        <f t="shared" si="1"/>
        <v>-18109.610000000044</v>
      </c>
      <c r="J13" s="29">
        <f t="shared" si="2"/>
        <v>95.139934001512415</v>
      </c>
      <c r="N13" s="11"/>
    </row>
    <row r="14" spans="1:14" s="1" customFormat="1" ht="26">
      <c r="A14" s="4"/>
      <c r="B14" s="4">
        <v>19010000</v>
      </c>
      <c r="C14" s="7" t="s">
        <v>5</v>
      </c>
      <c r="D14" s="25">
        <f>D15+D16+D17</f>
        <v>372620.66000000003</v>
      </c>
      <c r="E14" s="25">
        <f t="shared" ref="E14" si="6">E15+E16+E17</f>
        <v>738000</v>
      </c>
      <c r="F14" s="25">
        <f t="shared" ref="F14:G14" si="7">F15+F16+F17</f>
        <v>738000</v>
      </c>
      <c r="G14" s="26">
        <f t="shared" si="7"/>
        <v>354511.05</v>
      </c>
      <c r="H14" s="27">
        <f t="shared" si="0"/>
        <v>48.036727642276425</v>
      </c>
      <c r="I14" s="28">
        <f t="shared" si="1"/>
        <v>-18109.610000000044</v>
      </c>
      <c r="J14" s="29">
        <f t="shared" si="2"/>
        <v>95.139934001512415</v>
      </c>
      <c r="N14" s="11"/>
    </row>
    <row r="15" spans="1:14" ht="165" customHeight="1">
      <c r="A15" s="5"/>
      <c r="B15" s="5">
        <v>19010100</v>
      </c>
      <c r="C15" s="8" t="s">
        <v>6</v>
      </c>
      <c r="D15" s="30">
        <v>333377.88</v>
      </c>
      <c r="E15" s="30">
        <v>580000</v>
      </c>
      <c r="F15" s="30">
        <v>580000</v>
      </c>
      <c r="G15" s="31">
        <v>305659.96999999997</v>
      </c>
      <c r="H15" s="32">
        <f t="shared" si="0"/>
        <v>52.699994827586202</v>
      </c>
      <c r="I15" s="33">
        <f t="shared" si="1"/>
        <v>-27717.910000000033</v>
      </c>
      <c r="J15" s="34">
        <f t="shared" si="2"/>
        <v>91.685738117957911</v>
      </c>
    </row>
    <row r="16" spans="1:14" ht="72.5" customHeight="1">
      <c r="A16" s="5"/>
      <c r="B16" s="5">
        <v>19010200</v>
      </c>
      <c r="C16" s="8" t="s">
        <v>7</v>
      </c>
      <c r="D16" s="30">
        <v>30913.45</v>
      </c>
      <c r="E16" s="30">
        <v>124000</v>
      </c>
      <c r="F16" s="30">
        <v>124000</v>
      </c>
      <c r="G16" s="31">
        <v>40234.769999999997</v>
      </c>
      <c r="H16" s="32">
        <f t="shared" si="0"/>
        <v>32.447395161290324</v>
      </c>
      <c r="I16" s="33">
        <f t="shared" si="1"/>
        <v>9321.3199999999961</v>
      </c>
      <c r="J16" s="34">
        <f t="shared" si="2"/>
        <v>130.15295931059131</v>
      </c>
    </row>
    <row r="17" spans="1:14" ht="130.5" customHeight="1">
      <c r="A17" s="5"/>
      <c r="B17" s="5">
        <v>19010300</v>
      </c>
      <c r="C17" s="8" t="s">
        <v>8</v>
      </c>
      <c r="D17" s="30">
        <v>8329.33</v>
      </c>
      <c r="E17" s="30">
        <v>34000</v>
      </c>
      <c r="F17" s="30">
        <v>34000</v>
      </c>
      <c r="G17" s="31">
        <v>8616.31</v>
      </c>
      <c r="H17" s="32">
        <f t="shared" si="0"/>
        <v>25.342088235294113</v>
      </c>
      <c r="I17" s="33">
        <f t="shared" si="1"/>
        <v>286.97999999999956</v>
      </c>
      <c r="J17" s="34">
        <v>0</v>
      </c>
    </row>
    <row r="18" spans="1:14" s="1" customFormat="1" ht="31.5" customHeight="1">
      <c r="A18" s="4"/>
      <c r="B18" s="4">
        <v>20000000</v>
      </c>
      <c r="C18" s="7" t="s">
        <v>9</v>
      </c>
      <c r="D18" s="25">
        <f>D19+D21+D24</f>
        <v>2550430.2199999997</v>
      </c>
      <c r="E18" s="25">
        <f>E19+E21+E24</f>
        <v>7461000</v>
      </c>
      <c r="F18" s="25">
        <f>F19+F21+F24</f>
        <v>8365449.8399999999</v>
      </c>
      <c r="G18" s="26">
        <f>G19+G21+G24</f>
        <v>2039828.5</v>
      </c>
      <c r="H18" s="27">
        <f t="shared" si="0"/>
        <v>24.383966660661969</v>
      </c>
      <c r="I18" s="28">
        <f t="shared" si="1"/>
        <v>-510601.71999999974</v>
      </c>
      <c r="J18" s="29">
        <f t="shared" si="2"/>
        <v>79.979780823017393</v>
      </c>
      <c r="N18" s="11"/>
    </row>
    <row r="19" spans="1:14" s="1" customFormat="1" ht="66" hidden="1" customHeight="1">
      <c r="A19" s="4"/>
      <c r="B19" s="4">
        <v>21000000</v>
      </c>
      <c r="C19" s="15" t="s">
        <v>30</v>
      </c>
      <c r="D19" s="25">
        <f>D20</f>
        <v>0</v>
      </c>
      <c r="E19" s="25">
        <f>E20</f>
        <v>0</v>
      </c>
      <c r="F19" s="25">
        <f>F20</f>
        <v>0</v>
      </c>
      <c r="G19" s="26">
        <f>G20</f>
        <v>0</v>
      </c>
      <c r="H19" s="27">
        <v>0</v>
      </c>
      <c r="I19" s="28">
        <f t="shared" ref="I19:I20" si="8">G19-D19</f>
        <v>0</v>
      </c>
      <c r="J19" s="29" t="e">
        <f t="shared" si="2"/>
        <v>#DIV/0!</v>
      </c>
      <c r="N19" s="11"/>
    </row>
    <row r="20" spans="1:14" s="1" customFormat="1" ht="73" hidden="1" customHeight="1">
      <c r="A20" s="4"/>
      <c r="B20" s="5">
        <v>21110000</v>
      </c>
      <c r="C20" s="14" t="s">
        <v>31</v>
      </c>
      <c r="D20" s="30">
        <v>0</v>
      </c>
      <c r="E20" s="30">
        <v>0</v>
      </c>
      <c r="F20" s="30">
        <v>0</v>
      </c>
      <c r="G20" s="31">
        <v>0</v>
      </c>
      <c r="H20" s="32">
        <v>0</v>
      </c>
      <c r="I20" s="33">
        <f t="shared" si="8"/>
        <v>0</v>
      </c>
      <c r="J20" s="34" t="e">
        <f t="shared" si="2"/>
        <v>#DIV/0!</v>
      </c>
      <c r="N20" s="11"/>
    </row>
    <row r="21" spans="1:14" s="1" customFormat="1" ht="27" customHeight="1">
      <c r="A21" s="4"/>
      <c r="B21" s="4">
        <v>24000000</v>
      </c>
      <c r="C21" s="7" t="s">
        <v>10</v>
      </c>
      <c r="D21" s="25">
        <f>D22+D23</f>
        <v>36176.07</v>
      </c>
      <c r="E21" s="25">
        <f t="shared" ref="E21" si="9">E22+E23</f>
        <v>0</v>
      </c>
      <c r="F21" s="25">
        <f t="shared" ref="F21:G21" si="10">F22+F23</f>
        <v>0</v>
      </c>
      <c r="G21" s="26">
        <f t="shared" si="10"/>
        <v>9120.94</v>
      </c>
      <c r="H21" s="27">
        <v>0</v>
      </c>
      <c r="I21" s="28">
        <f t="shared" si="1"/>
        <v>-27055.129999999997</v>
      </c>
      <c r="J21" s="29">
        <f t="shared" si="2"/>
        <v>25.212633655341776</v>
      </c>
      <c r="N21" s="11"/>
    </row>
    <row r="22" spans="1:14" ht="156" customHeight="1">
      <c r="A22" s="5"/>
      <c r="B22" s="5">
        <v>24062100</v>
      </c>
      <c r="C22" s="8" t="s">
        <v>11</v>
      </c>
      <c r="D22" s="30">
        <v>36176.07</v>
      </c>
      <c r="E22" s="30">
        <v>0</v>
      </c>
      <c r="F22" s="30">
        <v>0</v>
      </c>
      <c r="G22" s="35">
        <v>9120.94</v>
      </c>
      <c r="H22" s="32">
        <v>0</v>
      </c>
      <c r="I22" s="33">
        <f t="shared" si="1"/>
        <v>-27055.129999999997</v>
      </c>
      <c r="J22" s="34">
        <f t="shared" si="2"/>
        <v>25.212633655341776</v>
      </c>
    </row>
    <row r="23" spans="1:14" ht="60" hidden="1" customHeight="1">
      <c r="A23" s="5"/>
      <c r="B23" s="5">
        <v>24170000</v>
      </c>
      <c r="C23" s="8" t="s">
        <v>29</v>
      </c>
      <c r="D23" s="30">
        <v>0</v>
      </c>
      <c r="E23" s="30">
        <v>0</v>
      </c>
      <c r="F23" s="30">
        <v>0</v>
      </c>
      <c r="G23" s="35">
        <v>0</v>
      </c>
      <c r="H23" s="32">
        <v>0</v>
      </c>
      <c r="I23" s="33">
        <f t="shared" si="1"/>
        <v>0</v>
      </c>
      <c r="J23" s="34">
        <v>0</v>
      </c>
    </row>
    <row r="24" spans="1:14" s="1" customFormat="1" ht="65" customHeight="1">
      <c r="A24" s="4"/>
      <c r="B24" s="4">
        <v>25000000</v>
      </c>
      <c r="C24" s="7" t="s">
        <v>12</v>
      </c>
      <c r="D24" s="25">
        <f>D25+D29</f>
        <v>2514254.15</v>
      </c>
      <c r="E24" s="25">
        <f>E25+E29</f>
        <v>7461000</v>
      </c>
      <c r="F24" s="25">
        <f>F25+F29</f>
        <v>8365449.8399999999</v>
      </c>
      <c r="G24" s="26">
        <f>G25+G29</f>
        <v>2030707.56</v>
      </c>
      <c r="H24" s="27">
        <f t="shared" ref="H22:H29" si="11">G24/F24*100</f>
        <v>24.274935584336728</v>
      </c>
      <c r="I24" s="28">
        <f t="shared" si="1"/>
        <v>-483546.58999999985</v>
      </c>
      <c r="J24" s="29">
        <f t="shared" si="2"/>
        <v>80.767791911569489</v>
      </c>
      <c r="N24" s="11"/>
    </row>
    <row r="25" spans="1:14" s="1" customFormat="1" ht="92" customHeight="1">
      <c r="A25" s="4"/>
      <c r="B25" s="4">
        <v>25010000</v>
      </c>
      <c r="C25" s="7" t="s">
        <v>13</v>
      </c>
      <c r="D25" s="25">
        <f>D26+D27+D28</f>
        <v>1595524.49</v>
      </c>
      <c r="E25" s="25">
        <f>E26+E27+E28</f>
        <v>7361000</v>
      </c>
      <c r="F25" s="25">
        <f>F26+F27+F28</f>
        <v>7361000</v>
      </c>
      <c r="G25" s="26">
        <f>G26+G27+G28</f>
        <v>1105071.72</v>
      </c>
      <c r="H25" s="27">
        <f t="shared" si="11"/>
        <v>15.012521668251596</v>
      </c>
      <c r="I25" s="28">
        <f t="shared" si="1"/>
        <v>-490452.77</v>
      </c>
      <c r="J25" s="29">
        <f t="shared" si="2"/>
        <v>69.260718147923882</v>
      </c>
      <c r="N25" s="11"/>
    </row>
    <row r="26" spans="1:14" ht="68" customHeight="1">
      <c r="A26" s="5"/>
      <c r="B26" s="5">
        <v>25010100</v>
      </c>
      <c r="C26" s="8" t="s">
        <v>14</v>
      </c>
      <c r="D26" s="30">
        <v>1578031.42</v>
      </c>
      <c r="E26" s="30">
        <v>7295000</v>
      </c>
      <c r="F26" s="30">
        <v>7295000</v>
      </c>
      <c r="G26" s="31">
        <v>1096418.72</v>
      </c>
      <c r="H26" s="32">
        <f t="shared" si="11"/>
        <v>15.029728855380398</v>
      </c>
      <c r="I26" s="33">
        <f t="shared" si="1"/>
        <v>-481612.69999999995</v>
      </c>
      <c r="J26" s="34">
        <f t="shared" si="2"/>
        <v>69.480157752498997</v>
      </c>
      <c r="N26" s="12"/>
    </row>
    <row r="27" spans="1:14" ht="51" customHeight="1">
      <c r="A27" s="5"/>
      <c r="B27" s="5">
        <v>25010300</v>
      </c>
      <c r="C27" s="8" t="s">
        <v>15</v>
      </c>
      <c r="D27" s="30">
        <v>17493.07</v>
      </c>
      <c r="E27" s="30">
        <v>66000</v>
      </c>
      <c r="F27" s="30">
        <v>66000</v>
      </c>
      <c r="G27" s="35">
        <v>8185.5</v>
      </c>
      <c r="H27" s="32">
        <f t="shared" si="11"/>
        <v>12.402272727272727</v>
      </c>
      <c r="I27" s="33">
        <f t="shared" si="1"/>
        <v>-9307.57</v>
      </c>
      <c r="J27" s="34">
        <f t="shared" si="2"/>
        <v>46.792815669290754</v>
      </c>
    </row>
    <row r="28" spans="1:14" ht="98.5" customHeight="1">
      <c r="A28" s="5"/>
      <c r="B28" s="5">
        <v>25010400</v>
      </c>
      <c r="C28" s="8" t="s">
        <v>16</v>
      </c>
      <c r="D28" s="30">
        <v>0</v>
      </c>
      <c r="E28" s="30">
        <v>0</v>
      </c>
      <c r="F28" s="30">
        <v>0</v>
      </c>
      <c r="G28" s="35">
        <v>467.5</v>
      </c>
      <c r="H28" s="32">
        <v>0</v>
      </c>
      <c r="I28" s="33">
        <f t="shared" si="1"/>
        <v>467.5</v>
      </c>
      <c r="J28" s="34">
        <v>100</v>
      </c>
    </row>
    <row r="29" spans="1:14" s="1" customFormat="1" ht="54" customHeight="1">
      <c r="A29" s="4"/>
      <c r="B29" s="4">
        <v>25020000</v>
      </c>
      <c r="C29" s="7" t="s">
        <v>17</v>
      </c>
      <c r="D29" s="25">
        <f>D30+D31</f>
        <v>918729.66</v>
      </c>
      <c r="E29" s="25">
        <f>E30+E31</f>
        <v>100000</v>
      </c>
      <c r="F29" s="25">
        <f>F30+F31</f>
        <v>1004449.84</v>
      </c>
      <c r="G29" s="26">
        <f>G30+G31</f>
        <v>925635.84</v>
      </c>
      <c r="H29" s="27">
        <f t="shared" si="11"/>
        <v>92.153515600141873</v>
      </c>
      <c r="I29" s="28">
        <f t="shared" si="1"/>
        <v>6906.1799999999348</v>
      </c>
      <c r="J29" s="29">
        <f t="shared" si="2"/>
        <v>100.75170970315685</v>
      </c>
      <c r="N29" s="11"/>
    </row>
    <row r="30" spans="1:14" ht="54.5" customHeight="1">
      <c r="A30" s="5"/>
      <c r="B30" s="5">
        <v>25020100</v>
      </c>
      <c r="C30" s="8" t="s">
        <v>18</v>
      </c>
      <c r="D30" s="30">
        <v>898729.66</v>
      </c>
      <c r="E30" s="30">
        <v>0</v>
      </c>
      <c r="F30" s="30">
        <v>904449.84</v>
      </c>
      <c r="G30" s="31">
        <v>905635.83999999997</v>
      </c>
      <c r="H30" s="32">
        <f t="shared" ref="H28:H50" si="12">G30/F30*100</f>
        <v>100.13112943886418</v>
      </c>
      <c r="I30" s="33">
        <f t="shared" si="1"/>
        <v>6906.1799999999348</v>
      </c>
      <c r="J30" s="34">
        <f t="shared" si="2"/>
        <v>100.76843797499684</v>
      </c>
      <c r="N30" s="12"/>
    </row>
    <row r="31" spans="1:14" ht="186.5" customHeight="1">
      <c r="A31" s="5"/>
      <c r="B31" s="5">
        <v>25020200</v>
      </c>
      <c r="C31" s="8" t="s">
        <v>19</v>
      </c>
      <c r="D31" s="30">
        <v>20000</v>
      </c>
      <c r="E31" s="30">
        <v>100000</v>
      </c>
      <c r="F31" s="30">
        <v>100000</v>
      </c>
      <c r="G31" s="31">
        <v>20000</v>
      </c>
      <c r="H31" s="32">
        <f t="shared" si="12"/>
        <v>20</v>
      </c>
      <c r="I31" s="33">
        <f t="shared" si="1"/>
        <v>0</v>
      </c>
      <c r="J31" s="34">
        <f t="shared" si="2"/>
        <v>100</v>
      </c>
    </row>
    <row r="32" spans="1:14" s="1" customFormat="1" ht="27.5" customHeight="1">
      <c r="A32" s="4"/>
      <c r="B32" s="4">
        <v>30000000</v>
      </c>
      <c r="C32" s="7" t="s">
        <v>20</v>
      </c>
      <c r="D32" s="25">
        <f>D35+D33</f>
        <v>342213.82999999996</v>
      </c>
      <c r="E32" s="25">
        <f t="shared" ref="E32" si="13">E35+E33</f>
        <v>1777000</v>
      </c>
      <c r="F32" s="25">
        <f t="shared" ref="F32:G32" si="14">F35+F33</f>
        <v>3562103</v>
      </c>
      <c r="G32" s="26">
        <f t="shared" si="14"/>
        <v>4277081.3899999997</v>
      </c>
      <c r="H32" s="27">
        <f t="shared" si="12"/>
        <v>120.07180561595214</v>
      </c>
      <c r="I32" s="28">
        <f t="shared" si="1"/>
        <v>3934867.5599999996</v>
      </c>
      <c r="J32" s="29">
        <f t="shared" si="2"/>
        <v>1249.827159235499</v>
      </c>
      <c r="N32" s="11"/>
    </row>
    <row r="33" spans="1:14" s="1" customFormat="1" ht="47.5">
      <c r="A33" s="4"/>
      <c r="B33" s="4">
        <v>31000000</v>
      </c>
      <c r="C33" s="7" t="s">
        <v>34</v>
      </c>
      <c r="D33" s="25">
        <f>D34</f>
        <v>171804.58</v>
      </c>
      <c r="E33" s="25">
        <f>E34</f>
        <v>0</v>
      </c>
      <c r="F33" s="25">
        <f>F34</f>
        <v>1785103</v>
      </c>
      <c r="G33" s="26">
        <f>G34</f>
        <v>4217985.59</v>
      </c>
      <c r="H33" s="27">
        <f t="shared" si="12"/>
        <v>236.28807917526328</v>
      </c>
      <c r="I33" s="28">
        <f t="shared" si="1"/>
        <v>4046181.01</v>
      </c>
      <c r="J33" s="29">
        <f t="shared" ref="J33:J38" si="15">G33/D33*100</f>
        <v>2455.1066042593275</v>
      </c>
      <c r="N33" s="11"/>
    </row>
    <row r="34" spans="1:14" s="1" customFormat="1" ht="94.5">
      <c r="A34" s="4"/>
      <c r="B34" s="5">
        <v>31030000</v>
      </c>
      <c r="C34" s="8" t="s">
        <v>35</v>
      </c>
      <c r="D34" s="30">
        <v>171804.58</v>
      </c>
      <c r="E34" s="30">
        <v>0</v>
      </c>
      <c r="F34" s="30">
        <v>1785103</v>
      </c>
      <c r="G34" s="31">
        <v>4217985.59</v>
      </c>
      <c r="H34" s="32">
        <f t="shared" si="12"/>
        <v>236.28807917526328</v>
      </c>
      <c r="I34" s="33">
        <f t="shared" si="1"/>
        <v>4046181.01</v>
      </c>
      <c r="J34" s="32">
        <f t="shared" si="15"/>
        <v>2455.1066042593275</v>
      </c>
      <c r="N34" s="11"/>
    </row>
    <row r="35" spans="1:14" s="1" customFormat="1" ht="50" customHeight="1">
      <c r="A35" s="4"/>
      <c r="B35" s="4">
        <v>33000000</v>
      </c>
      <c r="C35" s="7" t="s">
        <v>21</v>
      </c>
      <c r="D35" s="25">
        <f>D36</f>
        <v>170409.25</v>
      </c>
      <c r="E35" s="25">
        <f>E36</f>
        <v>1777000</v>
      </c>
      <c r="F35" s="25">
        <f>F36</f>
        <v>1777000</v>
      </c>
      <c r="G35" s="26">
        <f>G36</f>
        <v>59095.8</v>
      </c>
      <c r="H35" s="27">
        <f t="shared" si="12"/>
        <v>3.3255936972425437</v>
      </c>
      <c r="I35" s="28">
        <f t="shared" si="1"/>
        <v>-111313.45</v>
      </c>
      <c r="J35" s="29">
        <f t="shared" si="15"/>
        <v>34.678751300178831</v>
      </c>
      <c r="N35" s="11"/>
    </row>
    <row r="36" spans="1:14" s="1" customFormat="1" ht="26">
      <c r="A36" s="4"/>
      <c r="B36" s="4">
        <v>33010000</v>
      </c>
      <c r="C36" s="7" t="s">
        <v>22</v>
      </c>
      <c r="D36" s="25">
        <f>D37+D38</f>
        <v>170409.25</v>
      </c>
      <c r="E36" s="25">
        <f t="shared" ref="E36:F36" si="16">E37+E38</f>
        <v>1777000</v>
      </c>
      <c r="F36" s="25">
        <f t="shared" si="16"/>
        <v>1777000</v>
      </c>
      <c r="G36" s="26">
        <f>G37+G38</f>
        <v>59095.8</v>
      </c>
      <c r="H36" s="27">
        <f t="shared" si="12"/>
        <v>3.3255936972425437</v>
      </c>
      <c r="I36" s="28">
        <f t="shared" si="1"/>
        <v>-111313.45</v>
      </c>
      <c r="J36" s="29">
        <f t="shared" si="15"/>
        <v>34.678751300178831</v>
      </c>
      <c r="N36" s="11"/>
    </row>
    <row r="37" spans="1:14" ht="165.5" customHeight="1">
      <c r="A37" s="5"/>
      <c r="B37" s="5">
        <v>33010100</v>
      </c>
      <c r="C37" s="8" t="s">
        <v>23</v>
      </c>
      <c r="D37" s="30">
        <v>134178.15</v>
      </c>
      <c r="E37" s="30">
        <v>1446000</v>
      </c>
      <c r="F37" s="30">
        <v>1446000</v>
      </c>
      <c r="G37" s="31">
        <v>0</v>
      </c>
      <c r="H37" s="32">
        <f t="shared" si="12"/>
        <v>0</v>
      </c>
      <c r="I37" s="33">
        <f t="shared" si="1"/>
        <v>-134178.15</v>
      </c>
      <c r="J37" s="34">
        <f t="shared" si="15"/>
        <v>0</v>
      </c>
    </row>
    <row r="38" spans="1:14" ht="168.5" customHeight="1">
      <c r="A38" s="5"/>
      <c r="B38" s="5">
        <v>33010500</v>
      </c>
      <c r="C38" s="8" t="s">
        <v>45</v>
      </c>
      <c r="D38" s="30">
        <v>36231.1</v>
      </c>
      <c r="E38" s="30">
        <v>331000</v>
      </c>
      <c r="F38" s="30">
        <v>331000</v>
      </c>
      <c r="G38" s="31">
        <v>59095.8</v>
      </c>
      <c r="H38" s="32">
        <f t="shared" si="12"/>
        <v>17.853716012084593</v>
      </c>
      <c r="I38" s="33">
        <f t="shared" ref="I38" si="17">G38-D38</f>
        <v>22864.700000000004</v>
      </c>
      <c r="J38" s="34">
        <f t="shared" si="15"/>
        <v>163.10793765577088</v>
      </c>
    </row>
    <row r="39" spans="1:14" ht="47" customHeight="1">
      <c r="A39" s="5"/>
      <c r="B39" s="4">
        <v>40000000</v>
      </c>
      <c r="C39" s="7" t="s">
        <v>32</v>
      </c>
      <c r="D39" s="25">
        <f>D44+D40</f>
        <v>0</v>
      </c>
      <c r="E39" s="25">
        <f t="shared" ref="E39:G39" si="18">E44+E40</f>
        <v>0</v>
      </c>
      <c r="F39" s="25">
        <f t="shared" si="18"/>
        <v>81400</v>
      </c>
      <c r="G39" s="26">
        <f t="shared" si="18"/>
        <v>81400</v>
      </c>
      <c r="H39" s="27">
        <f t="shared" si="12"/>
        <v>100</v>
      </c>
      <c r="I39" s="28">
        <f t="shared" ref="I39:I47" si="19">G39-D39</f>
        <v>81400</v>
      </c>
      <c r="J39" s="27">
        <v>100</v>
      </c>
    </row>
    <row r="40" spans="1:14" ht="47" customHeight="1">
      <c r="A40" s="5"/>
      <c r="B40" s="5">
        <v>41000000</v>
      </c>
      <c r="C40" s="40" t="s">
        <v>47</v>
      </c>
      <c r="D40" s="25">
        <f>D41</f>
        <v>0</v>
      </c>
      <c r="E40" s="25">
        <f t="shared" ref="E40:G40" si="20">E41</f>
        <v>0</v>
      </c>
      <c r="F40" s="25">
        <f t="shared" si="20"/>
        <v>81400</v>
      </c>
      <c r="G40" s="26">
        <f t="shared" si="20"/>
        <v>81400</v>
      </c>
      <c r="H40" s="27">
        <f t="shared" ref="H40:H43" si="21">G40/F40*100</f>
        <v>100</v>
      </c>
      <c r="I40" s="28">
        <f t="shared" ref="I40:I43" si="22">G40-D40</f>
        <v>81400</v>
      </c>
      <c r="J40" s="27">
        <v>100</v>
      </c>
    </row>
    <row r="41" spans="1:14" ht="52.5" customHeight="1">
      <c r="A41" s="5"/>
      <c r="B41" s="5">
        <v>41030000</v>
      </c>
      <c r="C41" s="40" t="s">
        <v>48</v>
      </c>
      <c r="D41" s="25">
        <f>D42+D43</f>
        <v>0</v>
      </c>
      <c r="E41" s="25">
        <f t="shared" ref="E41:G41" si="23">E42+E43</f>
        <v>0</v>
      </c>
      <c r="F41" s="25">
        <f t="shared" si="23"/>
        <v>81400</v>
      </c>
      <c r="G41" s="26">
        <f t="shared" si="23"/>
        <v>81400</v>
      </c>
      <c r="H41" s="27">
        <f t="shared" si="21"/>
        <v>100</v>
      </c>
      <c r="I41" s="28">
        <f t="shared" si="22"/>
        <v>81400</v>
      </c>
      <c r="J41" s="27">
        <v>100</v>
      </c>
    </row>
    <row r="42" spans="1:14" ht="121" hidden="1" customHeight="1">
      <c r="A42" s="5"/>
      <c r="B42" s="5">
        <v>41033300</v>
      </c>
      <c r="C42" s="40" t="s">
        <v>49</v>
      </c>
      <c r="D42" s="30">
        <v>0</v>
      </c>
      <c r="E42" s="30">
        <v>0</v>
      </c>
      <c r="F42" s="30"/>
      <c r="G42" s="31"/>
      <c r="H42" s="32" t="e">
        <f t="shared" si="21"/>
        <v>#DIV/0!</v>
      </c>
      <c r="I42" s="33">
        <f t="shared" si="22"/>
        <v>0</v>
      </c>
      <c r="J42" s="34">
        <v>100</v>
      </c>
    </row>
    <row r="43" spans="1:14" ht="130" customHeight="1">
      <c r="A43" s="5"/>
      <c r="B43" s="5">
        <v>41037400</v>
      </c>
      <c r="C43" s="40" t="s">
        <v>50</v>
      </c>
      <c r="D43" s="30">
        <v>0</v>
      </c>
      <c r="E43" s="30">
        <v>0</v>
      </c>
      <c r="F43" s="30">
        <v>81400</v>
      </c>
      <c r="G43" s="31">
        <v>81400</v>
      </c>
      <c r="H43" s="32">
        <f t="shared" si="12"/>
        <v>100</v>
      </c>
      <c r="I43" s="33">
        <f t="shared" si="22"/>
        <v>81400</v>
      </c>
      <c r="J43" s="34">
        <v>100</v>
      </c>
    </row>
    <row r="44" spans="1:14" ht="45.5" hidden="1" customHeight="1">
      <c r="A44" s="5"/>
      <c r="B44" s="4">
        <v>41050000</v>
      </c>
      <c r="C44" s="7" t="s">
        <v>33</v>
      </c>
      <c r="D44" s="25">
        <f>D45+D46+D47+D48</f>
        <v>0</v>
      </c>
      <c r="E44" s="25">
        <f t="shared" ref="E44:G44" si="24">E45+E46+E47+E48</f>
        <v>0</v>
      </c>
      <c r="F44" s="25">
        <f t="shared" si="24"/>
        <v>0</v>
      </c>
      <c r="G44" s="26">
        <f t="shared" si="24"/>
        <v>0</v>
      </c>
      <c r="H44" s="27" t="e">
        <f t="shared" si="12"/>
        <v>#DIV/0!</v>
      </c>
      <c r="I44" s="28">
        <f t="shared" si="19"/>
        <v>0</v>
      </c>
      <c r="J44" s="27" t="e">
        <f t="shared" ref="J39:J45" si="25">G44/D44*100</f>
        <v>#DIV/0!</v>
      </c>
    </row>
    <row r="45" spans="1:14" ht="45.5" hidden="1" customHeight="1">
      <c r="A45" s="5"/>
      <c r="B45" s="5">
        <v>41051000</v>
      </c>
      <c r="C45" s="8" t="s">
        <v>46</v>
      </c>
      <c r="D45" s="30">
        <v>0</v>
      </c>
      <c r="E45" s="30">
        <v>0</v>
      </c>
      <c r="F45" s="30">
        <v>0</v>
      </c>
      <c r="G45" s="31">
        <v>0</v>
      </c>
      <c r="H45" s="32">
        <v>0</v>
      </c>
      <c r="I45" s="33">
        <f t="shared" si="19"/>
        <v>0</v>
      </c>
      <c r="J45" s="34" t="e">
        <f t="shared" si="25"/>
        <v>#DIV/0!</v>
      </c>
    </row>
    <row r="46" spans="1:14" s="21" customFormat="1" ht="97.5" hidden="1" customHeight="1">
      <c r="A46" s="5"/>
      <c r="B46" s="5">
        <v>41051100</v>
      </c>
      <c r="C46" s="8" t="s">
        <v>46</v>
      </c>
      <c r="D46" s="30">
        <v>0</v>
      </c>
      <c r="E46" s="30">
        <v>0</v>
      </c>
      <c r="F46" s="30"/>
      <c r="G46" s="31"/>
      <c r="H46" s="32" t="e">
        <f t="shared" si="12"/>
        <v>#DIV/0!</v>
      </c>
      <c r="I46" s="33">
        <f t="shared" si="19"/>
        <v>0</v>
      </c>
      <c r="J46" s="34">
        <v>100</v>
      </c>
      <c r="N46" s="10"/>
    </row>
    <row r="47" spans="1:14" ht="76.5" hidden="1" customHeight="1">
      <c r="A47" s="5"/>
      <c r="B47" s="5">
        <v>41053600</v>
      </c>
      <c r="C47" s="8" t="s">
        <v>42</v>
      </c>
      <c r="D47" s="30">
        <v>0</v>
      </c>
      <c r="E47" s="30">
        <v>0</v>
      </c>
      <c r="F47" s="30">
        <v>0</v>
      </c>
      <c r="G47" s="31">
        <v>0</v>
      </c>
      <c r="H47" s="32">
        <v>0</v>
      </c>
      <c r="I47" s="33">
        <f t="shared" si="19"/>
        <v>0</v>
      </c>
      <c r="J47" s="34" t="e">
        <f t="shared" ref="J47:J48" si="26">G47/D47*100</f>
        <v>#DIV/0!</v>
      </c>
    </row>
    <row r="48" spans="1:14" ht="54.5" hidden="1" customHeight="1">
      <c r="A48" s="5"/>
      <c r="B48" s="5">
        <v>41053900</v>
      </c>
      <c r="C48" s="8" t="s">
        <v>43</v>
      </c>
      <c r="D48" s="30">
        <v>0</v>
      </c>
      <c r="E48" s="30">
        <v>0</v>
      </c>
      <c r="F48" s="30"/>
      <c r="G48" s="31"/>
      <c r="H48" s="32" t="e">
        <f t="shared" si="12"/>
        <v>#DIV/0!</v>
      </c>
      <c r="I48" s="33">
        <f t="shared" ref="I48" si="27">G48-D48</f>
        <v>0</v>
      </c>
      <c r="J48" s="34" t="e">
        <f t="shared" si="26"/>
        <v>#DIV/0!</v>
      </c>
    </row>
    <row r="49" spans="1:14" s="2" customFormat="1" ht="31" customHeight="1">
      <c r="A49" s="43" t="s">
        <v>24</v>
      </c>
      <c r="B49" s="44"/>
      <c r="C49" s="44"/>
      <c r="D49" s="36">
        <f>D9+D18+D32</f>
        <v>3265264.71</v>
      </c>
      <c r="E49" s="36">
        <f>E9+E18+E32</f>
        <v>9976000</v>
      </c>
      <c r="F49" s="36">
        <f>F9+F18+F32</f>
        <v>12665552.84</v>
      </c>
      <c r="G49" s="36">
        <f>G9+G18+G32</f>
        <v>6671420.9399999995</v>
      </c>
      <c r="H49" s="37">
        <f t="shared" si="12"/>
        <v>52.67374448062386</v>
      </c>
      <c r="I49" s="38">
        <f>G49-D49</f>
        <v>3406156.2299999995</v>
      </c>
      <c r="J49" s="39">
        <f>G49/D49*100</f>
        <v>204.31485752345023</v>
      </c>
      <c r="N49" s="10"/>
    </row>
    <row r="50" spans="1:14" s="2" customFormat="1" ht="48" customHeight="1">
      <c r="A50" s="43" t="s">
        <v>25</v>
      </c>
      <c r="B50" s="44"/>
      <c r="C50" s="44"/>
      <c r="D50" s="36">
        <f>D9+D18+D32+D39</f>
        <v>3265264.71</v>
      </c>
      <c r="E50" s="36">
        <f>E9+E18+E32+E39</f>
        <v>9976000</v>
      </c>
      <c r="F50" s="36">
        <f>F9+F18+F32+F39</f>
        <v>12746952.84</v>
      </c>
      <c r="G50" s="36">
        <f>G9+G18+G32+G39</f>
        <v>6752820.9399999995</v>
      </c>
      <c r="H50" s="37">
        <f t="shared" si="12"/>
        <v>52.975962371254838</v>
      </c>
      <c r="I50" s="38">
        <f>G50-D49</f>
        <v>3487556.2299999995</v>
      </c>
      <c r="J50" s="39">
        <f>G50/D49*100</f>
        <v>206.80776413989418</v>
      </c>
      <c r="N50" s="10"/>
    </row>
    <row r="51" spans="1:14" ht="26">
      <c r="A51" s="6"/>
      <c r="B51" s="6"/>
      <c r="C51" s="6"/>
      <c r="D51" s="20"/>
      <c r="E51" s="20"/>
      <c r="F51" s="6"/>
      <c r="G51" s="6"/>
      <c r="H51" s="6"/>
      <c r="I51" s="6"/>
      <c r="J51" s="6"/>
    </row>
  </sheetData>
  <mergeCells count="14">
    <mergeCell ref="I7:J7"/>
    <mergeCell ref="A49:C49"/>
    <mergeCell ref="A50:C50"/>
    <mergeCell ref="A2:M2"/>
    <mergeCell ref="A4:M4"/>
    <mergeCell ref="A6:A7"/>
    <mergeCell ref="B6:B8"/>
    <mergeCell ref="C6:C8"/>
    <mergeCell ref="D6:J6"/>
    <mergeCell ref="D7:D8"/>
    <mergeCell ref="F7:F8"/>
    <mergeCell ref="G7:G8"/>
    <mergeCell ref="H7:H8"/>
    <mergeCell ref="E7:E8"/>
  </mergeCells>
  <conditionalFormatting sqref="C10:C12">
    <cfRule type="expression" dxfId="0" priority="1" stopIfTrue="1">
      <formula>A10=1</formula>
    </cfRule>
  </conditionalFormatting>
  <pageMargins left="0.19685039370078741" right="0.19685039370078741" top="0.35433070866141736" bottom="0.35433070866141736" header="0.31496062992125984" footer="0.31496062992125984"/>
  <pageSetup paperSize="9" scale="43" orientation="portrait" verticalDpi="0" r:id="rId1"/>
  <colBreaks count="2" manualBreakCount="2">
    <brk id="10" max="38" man="1"/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сф</vt:lpstr>
      <vt:lpstr>сф!Заголовки_для_друку</vt:lpstr>
      <vt:lpstr>сф!Область_друку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2025-04-01T14:38:41Z</cp:lastPrinted>
  <dcterms:created xsi:type="dcterms:W3CDTF">2019-10-02T08:21:23Z</dcterms:created>
  <dcterms:modified xsi:type="dcterms:W3CDTF">2025-04-01T14:39:26Z</dcterms:modified>
</cp:coreProperties>
</file>