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90" windowWidth="18470" windowHeight="7340"/>
  </bookViews>
  <sheets>
    <sheet name="СФ" sheetId="1" r:id="rId1"/>
  </sheets>
  <definedNames>
    <definedName name="_xlnm.Print_Titles" localSheetId="0">СФ!$6:$7</definedName>
  </definedNames>
  <calcPr calcId="125725"/>
</workbook>
</file>

<file path=xl/calcChain.xml><?xml version="1.0" encoding="utf-8"?>
<calcChain xmlns="http://schemas.openxmlformats.org/spreadsheetml/2006/main">
  <c r="G35" i="1"/>
  <c r="E35"/>
  <c r="D35"/>
  <c r="F35"/>
  <c r="I37"/>
  <c r="H37"/>
  <c r="I36"/>
  <c r="H36"/>
  <c r="H24"/>
  <c r="J22"/>
  <c r="D39"/>
  <c r="E39"/>
  <c r="F39"/>
  <c r="G39"/>
  <c r="F34" l="1"/>
  <c r="F33" s="1"/>
  <c r="E34"/>
  <c r="E33" s="1"/>
  <c r="G30"/>
  <c r="G29" s="1"/>
  <c r="F30"/>
  <c r="F29" s="1"/>
  <c r="E30"/>
  <c r="E29" s="1"/>
  <c r="G27"/>
  <c r="F27"/>
  <c r="E27"/>
  <c r="G23"/>
  <c r="F23"/>
  <c r="E23"/>
  <c r="G19"/>
  <c r="F19"/>
  <c r="E19"/>
  <c r="G16"/>
  <c r="G15" s="1"/>
  <c r="F16"/>
  <c r="F15" s="1"/>
  <c r="E16"/>
  <c r="E15" s="1"/>
  <c r="G10"/>
  <c r="G9" s="1"/>
  <c r="G8" s="1"/>
  <c r="F10"/>
  <c r="F9" s="1"/>
  <c r="F8" s="1"/>
  <c r="E10"/>
  <c r="E9" s="1"/>
  <c r="E8" s="1"/>
  <c r="D34"/>
  <c r="D33" s="1"/>
  <c r="D30"/>
  <c r="D29" s="1"/>
  <c r="D27"/>
  <c r="D23"/>
  <c r="D19"/>
  <c r="D15"/>
  <c r="D16"/>
  <c r="D10"/>
  <c r="D9" s="1"/>
  <c r="D8" s="1"/>
  <c r="F18" l="1"/>
  <c r="E26"/>
  <c r="E18"/>
  <c r="E14" s="1"/>
  <c r="E41" s="1"/>
  <c r="E42" s="1"/>
  <c r="F14"/>
  <c r="D18"/>
  <c r="D14" s="1"/>
  <c r="D26"/>
  <c r="G26"/>
  <c r="H26" s="1"/>
  <c r="F26"/>
  <c r="G34"/>
  <c r="G33" s="1"/>
  <c r="I33" s="1"/>
  <c r="G18"/>
  <c r="G14" s="1"/>
  <c r="J40"/>
  <c r="I40"/>
  <c r="J39"/>
  <c r="I39"/>
  <c r="I38"/>
  <c r="H38"/>
  <c r="I35"/>
  <c r="H35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5"/>
  <c r="I25"/>
  <c r="H25"/>
  <c r="J24"/>
  <c r="I24"/>
  <c r="J23"/>
  <c r="I23"/>
  <c r="H23"/>
  <c r="I22"/>
  <c r="J21"/>
  <c r="I21"/>
  <c r="H21"/>
  <c r="J20"/>
  <c r="I20"/>
  <c r="H20"/>
  <c r="J19"/>
  <c r="I19"/>
  <c r="H19"/>
  <c r="J17"/>
  <c r="I17"/>
  <c r="J16"/>
  <c r="I16"/>
  <c r="J15"/>
  <c r="I15"/>
  <c r="J13"/>
  <c r="I13"/>
  <c r="H13"/>
  <c r="J12"/>
  <c r="I12"/>
  <c r="H12"/>
  <c r="J11"/>
  <c r="I11"/>
  <c r="H11"/>
  <c r="J10"/>
  <c r="I10"/>
  <c r="H10"/>
  <c r="J9"/>
  <c r="I9"/>
  <c r="H9"/>
  <c r="J8"/>
  <c r="I8"/>
  <c r="H8"/>
  <c r="F41" l="1"/>
  <c r="F42" s="1"/>
  <c r="D41"/>
  <c r="D42" s="1"/>
  <c r="J26"/>
  <c r="I26"/>
  <c r="G41"/>
  <c r="J33"/>
  <c r="H33"/>
  <c r="I34"/>
  <c r="H34"/>
  <c r="J18"/>
  <c r="I18"/>
  <c r="H18"/>
  <c r="J34"/>
  <c r="I14"/>
  <c r="H14"/>
  <c r="J14"/>
  <c r="J41" l="1"/>
  <c r="G42"/>
  <c r="I42" s="1"/>
  <c r="I41"/>
  <c r="H41"/>
  <c r="H42" l="1"/>
  <c r="J42"/>
</calcChain>
</file>

<file path=xl/sharedStrings.xml><?xml version="1.0" encoding="utf-8"?>
<sst xmlns="http://schemas.openxmlformats.org/spreadsheetml/2006/main" count="82" uniqueCount="81">
  <si>
    <t>ККД</t>
  </si>
  <si>
    <t>Доходи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</si>
  <si>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</si>
  <si>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</si>
  <si>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</si>
  <si>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</si>
  <si>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</si>
  <si>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</si>
  <si>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</si>
  <si>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</si>
  <si>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</si>
  <si>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</si>
  <si>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</si>
  <si>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</si>
  <si>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</si>
  <si>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</si>
  <si>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</si>
  <si>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</si>
  <si>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</si>
  <si>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</si>
  <si>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</si>
  <si>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</si>
  <si>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</si>
  <si>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</si>
  <si>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</si>
  <si>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</si>
  <si>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</si>
  <si>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</si>
  <si>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</si>
  <si>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</si>
  <si>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</si>
  <si>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</si>
  <si>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</si>
  <si>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</si>
  <si>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</si>
  <si>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</si>
  <si>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</si>
  <si>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</si>
  <si>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</si>
  <si>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</si>
  <si>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</si>
  <si>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</si>
  <si>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</si>
  <si>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</si>
  <si>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</si>
  <si>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</si>
  <si>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</si>
  <si>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</si>
  <si>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</si>
  <si>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</si>
  <si>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</si>
  <si>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</si>
  <si>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</si>
  <si>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</si>
  <si>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</si>
  <si>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</si>
  <si>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</si>
  <si>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</si>
  <si>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</si>
  <si>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</si>
  <si>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</si>
  <si>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</si>
  <si>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</si>
  <si>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</si>
  <si>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</si>
  <si>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</si>
  <si>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Затверджений план на 2025 рік</t>
  </si>
  <si>
    <t>Уточнений річний план на 2025 рік</t>
  </si>
  <si>
    <t>Аналіз виконання плану по доходах спеціального фонду</t>
  </si>
  <si>
    <t>% викон. до плану за 2025 рік</t>
  </si>
  <si>
    <t>Динаміка надходжень</t>
  </si>
  <si>
    <t>тис.грн</t>
  </si>
  <si>
    <t>%</t>
  </si>
  <si>
    <t>тис.грн.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</si>
  <si>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</si>
  <si>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</si>
  <si>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</si>
  <si>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станом на 01.10.2025 року</t>
  </si>
  <si>
    <t>2024 рік (дата факту 01.10.2024)</t>
  </si>
  <si>
    <t>Фактичні надходження станом на 01.10.2025</t>
  </si>
  <si>
    <t>2025 рік (дата факту 01.10.2025)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</si>
</sst>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7"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66" fontId="1" fillId="0" borderId="13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166" fontId="1" fillId="0" borderId="18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 vertical="center"/>
    </xf>
    <xf numFmtId="166" fontId="1" fillId="0" borderId="12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/>
    </xf>
    <xf numFmtId="164" fontId="2" fillId="4" borderId="22" xfId="0" applyNumberFormat="1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B4FAF2"/>
      <color rgb="FFADF9F0"/>
      <color rgb="FF9CE7F6"/>
      <color rgb="FF95F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="87" zoomScaleNormal="87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RowHeight="12.5"/>
  <cols>
    <col min="1" max="1" width="9.765625E-2" style="1" customWidth="1"/>
    <col min="2" max="2" width="10" style="2" customWidth="1"/>
    <col min="3" max="3" width="50.69921875" style="3" customWidth="1"/>
    <col min="4" max="4" width="12.59765625" style="4" customWidth="1"/>
    <col min="5" max="5" width="15" style="4" customWidth="1"/>
    <col min="6" max="7" width="16" style="4" customWidth="1"/>
    <col min="8" max="8" width="10.09765625" style="1" customWidth="1"/>
    <col min="9" max="9" width="11" style="1" customWidth="1"/>
    <col min="10" max="10" width="8.59765625" style="1" customWidth="1"/>
    <col min="11" max="16384" width="8.796875" style="1"/>
  </cols>
  <sheetData>
    <row r="1" spans="1:10" ht="3.5" customHeight="1"/>
    <row r="2" spans="1:10" ht="16.5" customHeight="1">
      <c r="B2" s="5"/>
      <c r="C2" s="58" t="s">
        <v>68</v>
      </c>
      <c r="D2" s="58"/>
      <c r="E2" s="58"/>
      <c r="F2" s="58"/>
      <c r="G2" s="58"/>
      <c r="H2" s="58"/>
    </row>
    <row r="3" spans="1:10" ht="3.5" customHeight="1">
      <c r="B3" s="64"/>
      <c r="C3" s="64"/>
      <c r="D3" s="64"/>
      <c r="E3" s="64"/>
      <c r="F3" s="64"/>
      <c r="G3" s="64"/>
    </row>
    <row r="4" spans="1:10" ht="18">
      <c r="B4" s="5"/>
      <c r="C4" s="59" t="s">
        <v>77</v>
      </c>
      <c r="D4" s="59"/>
      <c r="E4" s="59"/>
      <c r="F4" s="59"/>
      <c r="G4" s="59"/>
      <c r="H4" s="59"/>
    </row>
    <row r="5" spans="1:10" ht="13" thickBot="1">
      <c r="G5" s="6" t="s">
        <v>73</v>
      </c>
    </row>
    <row r="6" spans="1:10" ht="31" customHeight="1" thickBot="1">
      <c r="A6" s="9"/>
      <c r="B6" s="65" t="s">
        <v>0</v>
      </c>
      <c r="C6" s="67" t="s">
        <v>1</v>
      </c>
      <c r="D6" s="69" t="s">
        <v>78</v>
      </c>
      <c r="E6" s="60" t="s">
        <v>80</v>
      </c>
      <c r="F6" s="60"/>
      <c r="G6" s="60"/>
      <c r="H6" s="61"/>
      <c r="I6" s="62" t="s">
        <v>70</v>
      </c>
      <c r="J6" s="63"/>
    </row>
    <row r="7" spans="1:10" ht="68" customHeight="1" thickBot="1">
      <c r="A7" s="9"/>
      <c r="B7" s="66"/>
      <c r="C7" s="68"/>
      <c r="D7" s="70"/>
      <c r="E7" s="29" t="s">
        <v>66</v>
      </c>
      <c r="F7" s="53" t="s">
        <v>67</v>
      </c>
      <c r="G7" s="29" t="s">
        <v>79</v>
      </c>
      <c r="H7" s="55" t="s">
        <v>69</v>
      </c>
      <c r="I7" s="31" t="s">
        <v>71</v>
      </c>
      <c r="J7" s="31" t="s">
        <v>72</v>
      </c>
    </row>
    <row r="8" spans="1:10" ht="20" customHeight="1">
      <c r="A8" s="12">
        <v>1</v>
      </c>
      <c r="B8" s="26" t="s">
        <v>2</v>
      </c>
      <c r="C8" s="27" t="s">
        <v>3</v>
      </c>
      <c r="D8" s="28">
        <f>D9</f>
        <v>556.20000000000005</v>
      </c>
      <c r="E8" s="28">
        <f t="shared" ref="E8:G9" si="0">E9</f>
        <v>738</v>
      </c>
      <c r="F8" s="39">
        <f t="shared" si="0"/>
        <v>738</v>
      </c>
      <c r="G8" s="49">
        <f t="shared" si="0"/>
        <v>509.6</v>
      </c>
      <c r="H8" s="45">
        <f t="shared" ref="H8:H14" si="1">G8/F8*100</f>
        <v>69.051490514905154</v>
      </c>
      <c r="I8" s="30">
        <f t="shared" ref="I8:I42" si="2">G8-D8</f>
        <v>-46.600000000000023</v>
      </c>
      <c r="J8" s="32">
        <f t="shared" ref="J8:J22" si="3">G8/D8*100</f>
        <v>91.62171880618483</v>
      </c>
    </row>
    <row r="9" spans="1:10" ht="15.5" customHeight="1">
      <c r="A9" s="12">
        <v>1</v>
      </c>
      <c r="B9" s="7" t="s">
        <v>4</v>
      </c>
      <c r="C9" s="8" t="s">
        <v>5</v>
      </c>
      <c r="D9" s="10">
        <f>D10</f>
        <v>556.20000000000005</v>
      </c>
      <c r="E9" s="10">
        <f t="shared" si="0"/>
        <v>738</v>
      </c>
      <c r="F9" s="40">
        <f t="shared" si="0"/>
        <v>738</v>
      </c>
      <c r="G9" s="11">
        <f t="shared" si="0"/>
        <v>509.6</v>
      </c>
      <c r="H9" s="45">
        <f t="shared" si="1"/>
        <v>69.051490514905154</v>
      </c>
      <c r="I9" s="22">
        <f t="shared" si="2"/>
        <v>-46.600000000000023</v>
      </c>
      <c r="J9" s="23">
        <f t="shared" si="3"/>
        <v>91.62171880618483</v>
      </c>
    </row>
    <row r="10" spans="1:10" ht="15.5" customHeight="1">
      <c r="A10" s="12">
        <v>1</v>
      </c>
      <c r="B10" s="7" t="s">
        <v>6</v>
      </c>
      <c r="C10" s="8" t="s">
        <v>7</v>
      </c>
      <c r="D10" s="10">
        <f>D11+D12+D13</f>
        <v>556.20000000000005</v>
      </c>
      <c r="E10" s="10">
        <f t="shared" ref="E10:G10" si="4">E11+E12+E13</f>
        <v>738</v>
      </c>
      <c r="F10" s="40">
        <f t="shared" si="4"/>
        <v>738</v>
      </c>
      <c r="G10" s="11">
        <f t="shared" si="4"/>
        <v>509.6</v>
      </c>
      <c r="H10" s="45">
        <f t="shared" si="1"/>
        <v>69.051490514905154</v>
      </c>
      <c r="I10" s="22">
        <f t="shared" si="2"/>
        <v>-46.600000000000023</v>
      </c>
      <c r="J10" s="23">
        <f t="shared" si="3"/>
        <v>91.62171880618483</v>
      </c>
    </row>
    <row r="11" spans="1:10" ht="55" customHeight="1">
      <c r="A11" s="12">
        <v>0</v>
      </c>
      <c r="B11" s="7" t="s">
        <v>8</v>
      </c>
      <c r="C11" s="8" t="s">
        <v>9</v>
      </c>
      <c r="D11" s="10">
        <v>428.6</v>
      </c>
      <c r="E11" s="10">
        <v>580</v>
      </c>
      <c r="F11" s="41">
        <v>580</v>
      </c>
      <c r="G11" s="11">
        <v>381.5</v>
      </c>
      <c r="H11" s="46">
        <f t="shared" si="1"/>
        <v>65.775862068965523</v>
      </c>
      <c r="I11" s="10">
        <f t="shared" si="2"/>
        <v>-47.100000000000023</v>
      </c>
      <c r="J11" s="13">
        <f t="shared" si="3"/>
        <v>89.010732617825468</v>
      </c>
    </row>
    <row r="12" spans="1:10" ht="32" customHeight="1">
      <c r="A12" s="12">
        <v>0</v>
      </c>
      <c r="B12" s="7" t="s">
        <v>10</v>
      </c>
      <c r="C12" s="8" t="s">
        <v>11</v>
      </c>
      <c r="D12" s="10">
        <v>102</v>
      </c>
      <c r="E12" s="10">
        <v>124</v>
      </c>
      <c r="F12" s="40">
        <v>124</v>
      </c>
      <c r="G12" s="11">
        <v>105</v>
      </c>
      <c r="H12" s="46">
        <f t="shared" si="1"/>
        <v>84.677419354838719</v>
      </c>
      <c r="I12" s="10">
        <f t="shared" si="2"/>
        <v>3</v>
      </c>
      <c r="J12" s="13">
        <f t="shared" si="3"/>
        <v>102.94117647058823</v>
      </c>
    </row>
    <row r="13" spans="1:10" ht="58.5" customHeight="1">
      <c r="A13" s="12">
        <v>0</v>
      </c>
      <c r="B13" s="7" t="s">
        <v>12</v>
      </c>
      <c r="C13" s="8" t="s">
        <v>13</v>
      </c>
      <c r="D13" s="10">
        <v>25.6</v>
      </c>
      <c r="E13" s="10">
        <v>34</v>
      </c>
      <c r="F13" s="41">
        <v>34</v>
      </c>
      <c r="G13" s="11">
        <v>23.1</v>
      </c>
      <c r="H13" s="46">
        <f t="shared" si="1"/>
        <v>67.941176470588232</v>
      </c>
      <c r="I13" s="10">
        <f t="shared" si="2"/>
        <v>-2.5</v>
      </c>
      <c r="J13" s="13">
        <f t="shared" si="3"/>
        <v>90.234375</v>
      </c>
    </row>
    <row r="14" spans="1:10" ht="18" customHeight="1">
      <c r="A14" s="12">
        <v>1</v>
      </c>
      <c r="B14" s="7" t="s">
        <v>14</v>
      </c>
      <c r="C14" s="8" t="s">
        <v>15</v>
      </c>
      <c r="D14" s="10">
        <f>D15+D18</f>
        <v>6279.4</v>
      </c>
      <c r="E14" s="10">
        <f t="shared" ref="E14:G14" si="5">E15+E18</f>
        <v>7461</v>
      </c>
      <c r="F14" s="40">
        <f t="shared" si="5"/>
        <v>10094.1</v>
      </c>
      <c r="G14" s="11">
        <f t="shared" si="5"/>
        <v>6240.8</v>
      </c>
      <c r="H14" s="45">
        <f t="shared" si="1"/>
        <v>61.826215313896235</v>
      </c>
      <c r="I14" s="22">
        <f t="shared" si="2"/>
        <v>-38.599999999999454</v>
      </c>
      <c r="J14" s="23">
        <f t="shared" si="3"/>
        <v>99.385291588368318</v>
      </c>
    </row>
    <row r="15" spans="1:10" ht="16.5" customHeight="1">
      <c r="A15" s="12">
        <v>1</v>
      </c>
      <c r="B15" s="7" t="s">
        <v>16</v>
      </c>
      <c r="C15" s="8" t="s">
        <v>17</v>
      </c>
      <c r="D15" s="10">
        <f>D16</f>
        <v>71.2</v>
      </c>
      <c r="E15" s="10">
        <f t="shared" ref="E15:G16" si="6">E16</f>
        <v>0</v>
      </c>
      <c r="F15" s="40">
        <f t="shared" si="6"/>
        <v>0</v>
      </c>
      <c r="G15" s="11">
        <f t="shared" si="6"/>
        <v>742</v>
      </c>
      <c r="H15" s="45">
        <v>0</v>
      </c>
      <c r="I15" s="22">
        <f t="shared" si="2"/>
        <v>670.8</v>
      </c>
      <c r="J15" s="23">
        <f t="shared" si="3"/>
        <v>1042.1348314606741</v>
      </c>
    </row>
    <row r="16" spans="1:10" ht="16.5" customHeight="1">
      <c r="A16" s="12">
        <v>1</v>
      </c>
      <c r="B16" s="7" t="s">
        <v>18</v>
      </c>
      <c r="C16" s="8" t="s">
        <v>19</v>
      </c>
      <c r="D16" s="10">
        <f>D17</f>
        <v>71.2</v>
      </c>
      <c r="E16" s="10">
        <f t="shared" si="6"/>
        <v>0</v>
      </c>
      <c r="F16" s="40">
        <f t="shared" si="6"/>
        <v>0</v>
      </c>
      <c r="G16" s="11">
        <f t="shared" si="6"/>
        <v>742</v>
      </c>
      <c r="H16" s="45">
        <v>0</v>
      </c>
      <c r="I16" s="22">
        <f t="shared" si="2"/>
        <v>670.8</v>
      </c>
      <c r="J16" s="23">
        <f t="shared" si="3"/>
        <v>1042.1348314606741</v>
      </c>
    </row>
    <row r="17" spans="1:10" ht="53.5" customHeight="1">
      <c r="A17" s="12">
        <v>0</v>
      </c>
      <c r="B17" s="7" t="s">
        <v>20</v>
      </c>
      <c r="C17" s="8" t="s">
        <v>21</v>
      </c>
      <c r="D17" s="10">
        <v>71.2</v>
      </c>
      <c r="E17" s="10">
        <v>0</v>
      </c>
      <c r="F17" s="40">
        <v>0</v>
      </c>
      <c r="G17" s="11">
        <v>742</v>
      </c>
      <c r="H17" s="46">
        <v>0</v>
      </c>
      <c r="I17" s="10">
        <f t="shared" si="2"/>
        <v>670.8</v>
      </c>
      <c r="J17" s="13">
        <f t="shared" si="3"/>
        <v>1042.1348314606741</v>
      </c>
    </row>
    <row r="18" spans="1:10" ht="17" customHeight="1">
      <c r="A18" s="12">
        <v>1</v>
      </c>
      <c r="B18" s="7" t="s">
        <v>22</v>
      </c>
      <c r="C18" s="8" t="s">
        <v>23</v>
      </c>
      <c r="D18" s="10">
        <f>D19+D23</f>
        <v>6208.2</v>
      </c>
      <c r="E18" s="10">
        <f t="shared" ref="E18:G18" si="7">E19+E23</f>
        <v>7461</v>
      </c>
      <c r="F18" s="40">
        <f t="shared" si="7"/>
        <v>10094.1</v>
      </c>
      <c r="G18" s="11">
        <f t="shared" si="7"/>
        <v>5498.8</v>
      </c>
      <c r="H18" s="45">
        <f>G18/F18*100</f>
        <v>54.475386611981257</v>
      </c>
      <c r="I18" s="22">
        <f t="shared" si="2"/>
        <v>-709.39999999999964</v>
      </c>
      <c r="J18" s="23">
        <f t="shared" si="3"/>
        <v>88.573177410521581</v>
      </c>
    </row>
    <row r="19" spans="1:10" ht="32.5" customHeight="1">
      <c r="A19" s="12">
        <v>1</v>
      </c>
      <c r="B19" s="7" t="s">
        <v>24</v>
      </c>
      <c r="C19" s="8" t="s">
        <v>25</v>
      </c>
      <c r="D19" s="10">
        <f>D20+D21+D22</f>
        <v>3630.1</v>
      </c>
      <c r="E19" s="10">
        <f t="shared" ref="E19:G19" si="8">E20+E21+E22</f>
        <v>7361</v>
      </c>
      <c r="F19" s="40">
        <f t="shared" si="8"/>
        <v>7361</v>
      </c>
      <c r="G19" s="11">
        <f t="shared" si="8"/>
        <v>2881.5</v>
      </c>
      <c r="H19" s="45">
        <f>G19/F19*100</f>
        <v>39.145496535796767</v>
      </c>
      <c r="I19" s="22">
        <f t="shared" si="2"/>
        <v>-748.59999999999991</v>
      </c>
      <c r="J19" s="23">
        <f t="shared" si="3"/>
        <v>79.377978568083535</v>
      </c>
    </row>
    <row r="20" spans="1:10" ht="32.5" customHeight="1">
      <c r="A20" s="12">
        <v>0</v>
      </c>
      <c r="B20" s="7" t="s">
        <v>26</v>
      </c>
      <c r="C20" s="8" t="s">
        <v>27</v>
      </c>
      <c r="D20" s="10">
        <v>3566.3</v>
      </c>
      <c r="E20" s="10">
        <v>7295</v>
      </c>
      <c r="F20" s="40">
        <v>7295</v>
      </c>
      <c r="G20" s="11">
        <v>2828.8</v>
      </c>
      <c r="H20" s="46">
        <f>G20/F20*100</f>
        <v>38.777244688142567</v>
      </c>
      <c r="I20" s="10">
        <f t="shared" si="2"/>
        <v>-737.5</v>
      </c>
      <c r="J20" s="13">
        <f t="shared" si="3"/>
        <v>79.32030395648151</v>
      </c>
    </row>
    <row r="21" spans="1:10" ht="42" customHeight="1">
      <c r="A21" s="12">
        <v>0</v>
      </c>
      <c r="B21" s="7" t="s">
        <v>28</v>
      </c>
      <c r="C21" s="8" t="s">
        <v>29</v>
      </c>
      <c r="D21" s="10">
        <v>57.1</v>
      </c>
      <c r="E21" s="10">
        <v>66</v>
      </c>
      <c r="F21" s="40">
        <v>66</v>
      </c>
      <c r="G21" s="11">
        <v>45.1</v>
      </c>
      <c r="H21" s="46">
        <f>G21/F21*100</f>
        <v>68.333333333333329</v>
      </c>
      <c r="I21" s="10">
        <f t="shared" si="2"/>
        <v>-12</v>
      </c>
      <c r="J21" s="13">
        <f t="shared" si="3"/>
        <v>78.984238178633987</v>
      </c>
    </row>
    <row r="22" spans="1:10" ht="37.5">
      <c r="A22" s="12">
        <v>0</v>
      </c>
      <c r="B22" s="7" t="s">
        <v>30</v>
      </c>
      <c r="C22" s="8" t="s">
        <v>31</v>
      </c>
      <c r="D22" s="10">
        <v>6.7</v>
      </c>
      <c r="E22" s="10">
        <v>0</v>
      </c>
      <c r="F22" s="40">
        <v>0</v>
      </c>
      <c r="G22" s="11">
        <v>7.6</v>
      </c>
      <c r="H22" s="46">
        <v>0</v>
      </c>
      <c r="I22" s="10">
        <f t="shared" si="2"/>
        <v>0.89999999999999947</v>
      </c>
      <c r="J22" s="13">
        <f t="shared" si="3"/>
        <v>113.43283582089552</v>
      </c>
    </row>
    <row r="23" spans="1:10" ht="25">
      <c r="A23" s="12">
        <v>1</v>
      </c>
      <c r="B23" s="7" t="s">
        <v>32</v>
      </c>
      <c r="C23" s="8" t="s">
        <v>33</v>
      </c>
      <c r="D23" s="33">
        <f>D24+D25</f>
        <v>2578.1</v>
      </c>
      <c r="E23" s="33">
        <f t="shared" ref="E23:G23" si="9">E24+E25</f>
        <v>100</v>
      </c>
      <c r="F23" s="42">
        <f t="shared" si="9"/>
        <v>2733.1</v>
      </c>
      <c r="G23" s="50">
        <f t="shared" si="9"/>
        <v>2617.3000000000002</v>
      </c>
      <c r="H23" s="47">
        <f t="shared" ref="H23:H38" si="10">G23/F23*100</f>
        <v>95.763052943543968</v>
      </c>
      <c r="I23" s="34">
        <f t="shared" si="2"/>
        <v>39.200000000000273</v>
      </c>
      <c r="J23" s="35">
        <f t="shared" ref="J23:J34" si="11">G23/D23*100</f>
        <v>101.52049959272334</v>
      </c>
    </row>
    <row r="24" spans="1:10" ht="25" customHeight="1">
      <c r="A24" s="12">
        <v>0</v>
      </c>
      <c r="B24" s="7" t="s">
        <v>34</v>
      </c>
      <c r="C24" s="8" t="s">
        <v>35</v>
      </c>
      <c r="D24" s="10">
        <v>2514.6999999999998</v>
      </c>
      <c r="E24" s="10">
        <v>0</v>
      </c>
      <c r="F24" s="40">
        <v>2613.1</v>
      </c>
      <c r="G24" s="11">
        <v>2501.3000000000002</v>
      </c>
      <c r="H24" s="46">
        <f>G24/F24*100</f>
        <v>95.72155677165054</v>
      </c>
      <c r="I24" s="10">
        <f t="shared" si="2"/>
        <v>-13.399999999999636</v>
      </c>
      <c r="J24" s="13">
        <f t="shared" si="11"/>
        <v>99.467133256452072</v>
      </c>
    </row>
    <row r="25" spans="1:10" ht="75">
      <c r="A25" s="12">
        <v>0</v>
      </c>
      <c r="B25" s="7" t="s">
        <v>36</v>
      </c>
      <c r="C25" s="8" t="s">
        <v>74</v>
      </c>
      <c r="D25" s="10">
        <v>63.4</v>
      </c>
      <c r="E25" s="10">
        <v>100</v>
      </c>
      <c r="F25" s="40">
        <v>120</v>
      </c>
      <c r="G25" s="11">
        <v>116</v>
      </c>
      <c r="H25" s="46">
        <f t="shared" si="10"/>
        <v>96.666666666666671</v>
      </c>
      <c r="I25" s="10">
        <f t="shared" si="2"/>
        <v>52.6</v>
      </c>
      <c r="J25" s="13">
        <f t="shared" si="11"/>
        <v>182.96529968454257</v>
      </c>
    </row>
    <row r="26" spans="1:10" ht="16.5" customHeight="1">
      <c r="A26" s="12">
        <v>1</v>
      </c>
      <c r="B26" s="7" t="s">
        <v>37</v>
      </c>
      <c r="C26" s="8" t="s">
        <v>38</v>
      </c>
      <c r="D26" s="10">
        <f>D27+D29</f>
        <v>2013.6</v>
      </c>
      <c r="E26" s="10">
        <f t="shared" ref="E26:G26" si="12">E27+E29</f>
        <v>1777</v>
      </c>
      <c r="F26" s="40">
        <f t="shared" si="12"/>
        <v>5793</v>
      </c>
      <c r="G26" s="11">
        <f t="shared" si="12"/>
        <v>6821</v>
      </c>
      <c r="H26" s="45">
        <f t="shared" si="10"/>
        <v>117.74555498014846</v>
      </c>
      <c r="I26" s="22">
        <f t="shared" si="2"/>
        <v>4807.3999999999996</v>
      </c>
      <c r="J26" s="23">
        <f t="shared" si="11"/>
        <v>338.7465236392531</v>
      </c>
    </row>
    <row r="27" spans="1:10" ht="18" customHeight="1">
      <c r="A27" s="12">
        <v>1</v>
      </c>
      <c r="B27" s="7" t="s">
        <v>39</v>
      </c>
      <c r="C27" s="8" t="s">
        <v>40</v>
      </c>
      <c r="D27" s="10">
        <f>D28</f>
        <v>578.70000000000005</v>
      </c>
      <c r="E27" s="10">
        <f t="shared" ref="E27:G27" si="13">E28</f>
        <v>0</v>
      </c>
      <c r="F27" s="40">
        <f t="shared" si="13"/>
        <v>4016</v>
      </c>
      <c r="G27" s="11">
        <f t="shared" si="13"/>
        <v>5076.8</v>
      </c>
      <c r="H27" s="45">
        <f t="shared" si="10"/>
        <v>126.41434262948208</v>
      </c>
      <c r="I27" s="22">
        <f t="shared" si="2"/>
        <v>4498.1000000000004</v>
      </c>
      <c r="J27" s="23">
        <f t="shared" si="11"/>
        <v>877.27665457058924</v>
      </c>
    </row>
    <row r="28" spans="1:10" ht="43" customHeight="1">
      <c r="A28" s="12">
        <v>1</v>
      </c>
      <c r="B28" s="19" t="s">
        <v>41</v>
      </c>
      <c r="C28" s="20" t="s">
        <v>42</v>
      </c>
      <c r="D28" s="14">
        <v>578.70000000000005</v>
      </c>
      <c r="E28" s="14">
        <v>0</v>
      </c>
      <c r="F28" s="43">
        <v>4016</v>
      </c>
      <c r="G28" s="51">
        <v>5076.8</v>
      </c>
      <c r="H28" s="45">
        <f t="shared" si="10"/>
        <v>126.41434262948208</v>
      </c>
      <c r="I28" s="22">
        <f t="shared" si="2"/>
        <v>4498.1000000000004</v>
      </c>
      <c r="J28" s="23">
        <f t="shared" si="11"/>
        <v>877.27665457058924</v>
      </c>
    </row>
    <row r="29" spans="1:10" ht="18.5" customHeight="1">
      <c r="A29" s="12">
        <v>1</v>
      </c>
      <c r="B29" s="7" t="s">
        <v>43</v>
      </c>
      <c r="C29" s="8" t="s">
        <v>44</v>
      </c>
      <c r="D29" s="10">
        <f>D30</f>
        <v>1434.8999999999999</v>
      </c>
      <c r="E29" s="10">
        <f t="shared" ref="E29:G29" si="14">E30</f>
        <v>1777</v>
      </c>
      <c r="F29" s="40">
        <f t="shared" si="14"/>
        <v>1777</v>
      </c>
      <c r="G29" s="11">
        <f t="shared" si="14"/>
        <v>1744.1999999999998</v>
      </c>
      <c r="H29" s="45">
        <f t="shared" si="10"/>
        <v>98.1541924592009</v>
      </c>
      <c r="I29" s="22">
        <f t="shared" si="2"/>
        <v>309.29999999999995</v>
      </c>
      <c r="J29" s="23">
        <f t="shared" si="11"/>
        <v>121.55550909471043</v>
      </c>
    </row>
    <row r="30" spans="1:10" ht="15.5" customHeight="1">
      <c r="A30" s="12">
        <v>1</v>
      </c>
      <c r="B30" s="7" t="s">
        <v>45</v>
      </c>
      <c r="C30" s="8" t="s">
        <v>46</v>
      </c>
      <c r="D30" s="10">
        <f>D31+D32</f>
        <v>1434.8999999999999</v>
      </c>
      <c r="E30" s="10">
        <f t="shared" ref="E30:G30" si="15">E31+E32</f>
        <v>1777</v>
      </c>
      <c r="F30" s="40">
        <f t="shared" si="15"/>
        <v>1777</v>
      </c>
      <c r="G30" s="11">
        <f t="shared" si="15"/>
        <v>1744.1999999999998</v>
      </c>
      <c r="H30" s="45">
        <f t="shared" si="10"/>
        <v>98.1541924592009</v>
      </c>
      <c r="I30" s="22">
        <f t="shared" si="2"/>
        <v>309.29999999999995</v>
      </c>
      <c r="J30" s="23">
        <f t="shared" si="11"/>
        <v>121.55550909471043</v>
      </c>
    </row>
    <row r="31" spans="1:10" ht="69" customHeight="1">
      <c r="A31" s="12">
        <v>0</v>
      </c>
      <c r="B31" s="7" t="s">
        <v>47</v>
      </c>
      <c r="C31" s="8" t="s">
        <v>48</v>
      </c>
      <c r="D31" s="10">
        <v>1104.0999999999999</v>
      </c>
      <c r="E31" s="10">
        <v>1446</v>
      </c>
      <c r="F31" s="40">
        <v>1446</v>
      </c>
      <c r="G31" s="11">
        <v>972.4</v>
      </c>
      <c r="H31" s="46">
        <f t="shared" si="10"/>
        <v>67.247579529737195</v>
      </c>
      <c r="I31" s="10">
        <f t="shared" si="2"/>
        <v>-131.69999999999993</v>
      </c>
      <c r="J31" s="13">
        <f t="shared" si="11"/>
        <v>88.071732632913694</v>
      </c>
    </row>
    <row r="32" spans="1:10" ht="77.5" customHeight="1">
      <c r="A32" s="12">
        <v>0</v>
      </c>
      <c r="B32" s="7" t="s">
        <v>49</v>
      </c>
      <c r="C32" s="8" t="s">
        <v>50</v>
      </c>
      <c r="D32" s="10">
        <v>330.8</v>
      </c>
      <c r="E32" s="10">
        <v>331</v>
      </c>
      <c r="F32" s="40">
        <v>331</v>
      </c>
      <c r="G32" s="11">
        <v>771.8</v>
      </c>
      <c r="H32" s="46">
        <f t="shared" si="10"/>
        <v>233.17220543806644</v>
      </c>
      <c r="I32" s="10">
        <f t="shared" si="2"/>
        <v>440.99999999999994</v>
      </c>
      <c r="J32" s="13">
        <f t="shared" si="11"/>
        <v>233.31318016928657</v>
      </c>
    </row>
    <row r="33" spans="1:10" ht="26" customHeight="1">
      <c r="A33" s="12">
        <v>1</v>
      </c>
      <c r="B33" s="7" t="s">
        <v>51</v>
      </c>
      <c r="C33" s="8" t="s">
        <v>52</v>
      </c>
      <c r="D33" s="10">
        <f>D34</f>
        <v>131.4</v>
      </c>
      <c r="E33" s="10">
        <f t="shared" ref="E33:G33" si="16">E34</f>
        <v>0</v>
      </c>
      <c r="F33" s="40">
        <f t="shared" si="16"/>
        <v>1346.4</v>
      </c>
      <c r="G33" s="11">
        <f t="shared" si="16"/>
        <v>1319.5</v>
      </c>
      <c r="H33" s="45">
        <f t="shared" si="10"/>
        <v>98.002079619726672</v>
      </c>
      <c r="I33" s="22">
        <f t="shared" si="2"/>
        <v>1188.0999999999999</v>
      </c>
      <c r="J33" s="23">
        <f t="shared" si="11"/>
        <v>1004.185692541857</v>
      </c>
    </row>
    <row r="34" spans="1:10" ht="16.5" customHeight="1">
      <c r="A34" s="12">
        <v>1</v>
      </c>
      <c r="B34" s="7" t="s">
        <v>53</v>
      </c>
      <c r="C34" s="8" t="s">
        <v>54</v>
      </c>
      <c r="D34" s="10">
        <f>D35+D39</f>
        <v>131.4</v>
      </c>
      <c r="E34" s="10">
        <f>E35+E39</f>
        <v>0</v>
      </c>
      <c r="F34" s="40">
        <f>F35+F39</f>
        <v>1346.4</v>
      </c>
      <c r="G34" s="11">
        <f>G35+G39</f>
        <v>1319.5</v>
      </c>
      <c r="H34" s="45">
        <f t="shared" si="10"/>
        <v>98.002079619726672</v>
      </c>
      <c r="I34" s="22">
        <f t="shared" si="2"/>
        <v>1188.0999999999999</v>
      </c>
      <c r="J34" s="23">
        <f t="shared" si="11"/>
        <v>1004.185692541857</v>
      </c>
    </row>
    <row r="35" spans="1:10" ht="34.5" customHeight="1">
      <c r="A35" s="12">
        <v>1</v>
      </c>
      <c r="B35" s="7" t="s">
        <v>55</v>
      </c>
      <c r="C35" s="8" t="s">
        <v>56</v>
      </c>
      <c r="D35" s="40">
        <f t="shared" ref="D35:E35" si="17">D36+D37+D38</f>
        <v>0</v>
      </c>
      <c r="E35" s="40">
        <f t="shared" si="17"/>
        <v>0</v>
      </c>
      <c r="F35" s="40">
        <f>F36+F37+F38</f>
        <v>1346.4</v>
      </c>
      <c r="G35" s="11">
        <f>G36+G37+G38</f>
        <v>1319.5</v>
      </c>
      <c r="H35" s="45">
        <f t="shared" si="10"/>
        <v>98.002079619726672</v>
      </c>
      <c r="I35" s="22">
        <f t="shared" si="2"/>
        <v>1319.5</v>
      </c>
      <c r="J35" s="23">
        <v>100</v>
      </c>
    </row>
    <row r="36" spans="1:10" ht="28" customHeight="1">
      <c r="A36" s="12"/>
      <c r="B36" s="7">
        <v>41033900</v>
      </c>
      <c r="C36" s="8" t="s">
        <v>75</v>
      </c>
      <c r="D36" s="10">
        <v>0</v>
      </c>
      <c r="E36" s="10">
        <v>0</v>
      </c>
      <c r="F36" s="40">
        <v>1174</v>
      </c>
      <c r="G36" s="11">
        <v>1174</v>
      </c>
      <c r="H36" s="46">
        <f t="shared" ref="H36" si="18">G36/F36*100</f>
        <v>100</v>
      </c>
      <c r="I36" s="10">
        <f t="shared" ref="I36" si="19">G36-D36</f>
        <v>1174</v>
      </c>
      <c r="J36" s="13">
        <v>100</v>
      </c>
    </row>
    <row r="37" spans="1:10" ht="47.5" customHeight="1">
      <c r="A37" s="12"/>
      <c r="B37" s="7">
        <v>41035400</v>
      </c>
      <c r="C37" s="8" t="s">
        <v>76</v>
      </c>
      <c r="D37" s="10">
        <v>0</v>
      </c>
      <c r="E37" s="10">
        <v>0</v>
      </c>
      <c r="F37" s="40">
        <v>36</v>
      </c>
      <c r="G37" s="11">
        <v>9.1</v>
      </c>
      <c r="H37" s="46">
        <f t="shared" ref="H37" si="20">G37/F37*100</f>
        <v>25.277777777777779</v>
      </c>
      <c r="I37" s="10">
        <f t="shared" ref="I37" si="21">G37-D37</f>
        <v>9.1</v>
      </c>
      <c r="J37" s="13">
        <v>100</v>
      </c>
    </row>
    <row r="38" spans="1:10" ht="50">
      <c r="A38" s="12">
        <v>0</v>
      </c>
      <c r="B38" s="7" t="s">
        <v>57</v>
      </c>
      <c r="C38" s="8" t="s">
        <v>58</v>
      </c>
      <c r="D38" s="10">
        <v>0</v>
      </c>
      <c r="E38" s="10">
        <v>0</v>
      </c>
      <c r="F38" s="40">
        <v>136.4</v>
      </c>
      <c r="G38" s="11">
        <v>136.4</v>
      </c>
      <c r="H38" s="46">
        <f t="shared" si="10"/>
        <v>100</v>
      </c>
      <c r="I38" s="10">
        <f t="shared" si="2"/>
        <v>136.4</v>
      </c>
      <c r="J38" s="13">
        <v>100</v>
      </c>
    </row>
    <row r="39" spans="1:10" ht="25">
      <c r="A39" s="12">
        <v>1</v>
      </c>
      <c r="B39" s="7" t="s">
        <v>59</v>
      </c>
      <c r="C39" s="8" t="s">
        <v>60</v>
      </c>
      <c r="D39" s="10">
        <f>D40</f>
        <v>131.4</v>
      </c>
      <c r="E39" s="10">
        <f t="shared" ref="E39:G39" si="22">E40</f>
        <v>0</v>
      </c>
      <c r="F39" s="40">
        <f t="shared" si="22"/>
        <v>0</v>
      </c>
      <c r="G39" s="11">
        <f t="shared" si="22"/>
        <v>0</v>
      </c>
      <c r="H39" s="45">
        <v>0</v>
      </c>
      <c r="I39" s="22">
        <f t="shared" si="2"/>
        <v>-131.4</v>
      </c>
      <c r="J39" s="23">
        <f>G39/D39*100</f>
        <v>0</v>
      </c>
    </row>
    <row r="40" spans="1:10" ht="19.5" customHeight="1" thickBot="1">
      <c r="A40" s="12">
        <v>0</v>
      </c>
      <c r="B40" s="15" t="s">
        <v>61</v>
      </c>
      <c r="C40" s="16" t="s">
        <v>62</v>
      </c>
      <c r="D40" s="17">
        <v>131.4</v>
      </c>
      <c r="E40" s="17">
        <v>0</v>
      </c>
      <c r="F40" s="44">
        <v>0</v>
      </c>
      <c r="G40" s="52">
        <v>0</v>
      </c>
      <c r="H40" s="48">
        <v>0</v>
      </c>
      <c r="I40" s="17">
        <f t="shared" si="2"/>
        <v>-131.4</v>
      </c>
      <c r="J40" s="18">
        <f>G40/D40*100</f>
        <v>0</v>
      </c>
    </row>
    <row r="41" spans="1:10" ht="22" customHeight="1" thickBot="1">
      <c r="A41" s="12">
        <v>1</v>
      </c>
      <c r="B41" s="36" t="s">
        <v>63</v>
      </c>
      <c r="C41" s="38" t="s">
        <v>64</v>
      </c>
      <c r="D41" s="37">
        <f>D8+D14+D26</f>
        <v>8849.1999999999989</v>
      </c>
      <c r="E41" s="21">
        <f t="shared" ref="E41:G41" si="23">E8+E14+E26</f>
        <v>9976</v>
      </c>
      <c r="F41" s="54">
        <f t="shared" si="23"/>
        <v>16625.099999999999</v>
      </c>
      <c r="G41" s="57">
        <f t="shared" si="23"/>
        <v>13571.400000000001</v>
      </c>
      <c r="H41" s="56">
        <f>G41/F41*100</f>
        <v>81.631990183517715</v>
      </c>
      <c r="I41" s="24">
        <f t="shared" si="2"/>
        <v>4722.2000000000025</v>
      </c>
      <c r="J41" s="25">
        <f>G41/D41*100</f>
        <v>153.36301586584102</v>
      </c>
    </row>
    <row r="42" spans="1:10" ht="23" customHeight="1" thickBot="1">
      <c r="A42" s="12">
        <v>1</v>
      </c>
      <c r="B42" s="36" t="s">
        <v>63</v>
      </c>
      <c r="C42" s="38" t="s">
        <v>65</v>
      </c>
      <c r="D42" s="37">
        <f>D41+D33</f>
        <v>8980.5999999999985</v>
      </c>
      <c r="E42" s="21">
        <f>E41+E33</f>
        <v>9976</v>
      </c>
      <c r="F42" s="54">
        <f>F41+F33</f>
        <v>17971.5</v>
      </c>
      <c r="G42" s="57">
        <f>G41+G33</f>
        <v>14890.900000000001</v>
      </c>
      <c r="H42" s="56">
        <f>G42/F42*100</f>
        <v>82.858414712183176</v>
      </c>
      <c r="I42" s="24">
        <f t="shared" si="2"/>
        <v>5910.3000000000029</v>
      </c>
      <c r="J42" s="25">
        <f>G42/D42*100</f>
        <v>165.81186112286488</v>
      </c>
    </row>
  </sheetData>
  <mergeCells count="8">
    <mergeCell ref="C2:H2"/>
    <mergeCell ref="C4:H4"/>
    <mergeCell ref="E6:H6"/>
    <mergeCell ref="I6:J6"/>
    <mergeCell ref="B3:G3"/>
    <mergeCell ref="B6:B7"/>
    <mergeCell ref="C6:C7"/>
    <mergeCell ref="D6:D7"/>
  </mergeCells>
  <conditionalFormatting sqref="B8:B42">
    <cfRule type="expression" dxfId="15" priority="12" stopIfTrue="1">
      <formula>A8=1</formula>
    </cfRule>
  </conditionalFormatting>
  <conditionalFormatting sqref="C8:C42">
    <cfRule type="expression" dxfId="14" priority="13" stopIfTrue="1">
      <formula>A8=1</formula>
    </cfRule>
  </conditionalFormatting>
  <conditionalFormatting sqref="D8:D42">
    <cfRule type="expression" dxfId="13" priority="23" stopIfTrue="1">
      <formula>A8=1</formula>
    </cfRule>
  </conditionalFormatting>
  <conditionalFormatting sqref="E8:E42">
    <cfRule type="expression" dxfId="12" priority="26" stopIfTrue="1">
      <formula>A8=1</formula>
    </cfRule>
  </conditionalFormatting>
  <conditionalFormatting sqref="F8:F42">
    <cfRule type="expression" dxfId="11" priority="27" stopIfTrue="1">
      <formula>A8=1</formula>
    </cfRule>
  </conditionalFormatting>
  <conditionalFormatting sqref="G8:G42">
    <cfRule type="expression" dxfId="10" priority="29" stopIfTrue="1">
      <formula>A8=1</formula>
    </cfRule>
  </conditionalFormatting>
  <conditionalFormatting sqref="E8:G10">
    <cfRule type="expression" dxfId="9" priority="10" stopIfTrue="1">
      <formula>B8=1</formula>
    </cfRule>
  </conditionalFormatting>
  <conditionalFormatting sqref="E14:G16">
    <cfRule type="expression" dxfId="8" priority="9" stopIfTrue="1">
      <formula>B14=1</formula>
    </cfRule>
  </conditionalFormatting>
  <conditionalFormatting sqref="E18:G19">
    <cfRule type="expression" dxfId="7" priority="8" stopIfTrue="1">
      <formula>B18=1</formula>
    </cfRule>
  </conditionalFormatting>
  <conditionalFormatting sqref="E23:G23">
    <cfRule type="expression" dxfId="6" priority="7" stopIfTrue="1">
      <formula>B23=1</formula>
    </cfRule>
  </conditionalFormatting>
  <conditionalFormatting sqref="E26:G30">
    <cfRule type="expression" dxfId="5" priority="6" stopIfTrue="1">
      <formula>B26=1</formula>
    </cfRule>
  </conditionalFormatting>
  <conditionalFormatting sqref="D35:E35 E33:G37">
    <cfRule type="expression" dxfId="4" priority="5" stopIfTrue="1">
      <formula>A33=1</formula>
    </cfRule>
  </conditionalFormatting>
  <conditionalFormatting sqref="E39:G39">
    <cfRule type="expression" dxfId="3" priority="4" stopIfTrue="1">
      <formula>B39=1</formula>
    </cfRule>
  </conditionalFormatting>
  <conditionalFormatting sqref="E41:G42">
    <cfRule type="expression" dxfId="2" priority="3" stopIfTrue="1">
      <formula>B41=1</formula>
    </cfRule>
  </conditionalFormatting>
  <conditionalFormatting sqref="D35:E35">
    <cfRule type="expression" dxfId="1" priority="2" stopIfTrue="1">
      <formula>XFC35=1</formula>
    </cfRule>
  </conditionalFormatting>
  <conditionalFormatting sqref="G35">
    <cfRule type="expression" dxfId="0" priority="1" stopIfTrue="1">
      <formula>B35=1</formula>
    </cfRule>
  </conditionalFormatting>
  <pageMargins left="0.31496062992125984" right="0.19685039370078741" top="0.23622047244094491" bottom="0.23622047244094491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СФ</vt:lpstr>
      <vt:lpstr>СФ!Заголовки_для_друку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2025-10-06T06:58:50Z</cp:lastPrinted>
  <dcterms:created xsi:type="dcterms:W3CDTF">2025-05-06T07:44:51Z</dcterms:created>
  <dcterms:modified xsi:type="dcterms:W3CDTF">2025-10-06T07:17:19Z</dcterms:modified>
</cp:coreProperties>
</file>