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96" windowWidth="18468" windowHeight="7344"/>
  </bookViews>
  <sheets>
    <sheet name="СФ" sheetId="1" r:id="rId1"/>
  </sheets>
  <definedNames>
    <definedName name="_xlnm.Print_Titles" localSheetId="0">СФ!$6:$7</definedName>
  </definedNames>
  <calcPr calcId="125725"/>
</workbook>
</file>

<file path=xl/calcChain.xml><?xml version="1.0" encoding="utf-8"?>
<calcChain xmlns="http://schemas.openxmlformats.org/spreadsheetml/2006/main">
  <c r="J39" i="1"/>
  <c r="G35"/>
  <c r="F35"/>
  <c r="E35"/>
  <c r="D35"/>
  <c r="I36"/>
  <c r="D40" l="1"/>
  <c r="J41"/>
  <c r="I41"/>
  <c r="I38"/>
  <c r="H38"/>
  <c r="I37"/>
  <c r="H37"/>
  <c r="H24"/>
  <c r="J22"/>
  <c r="E40"/>
  <c r="F40"/>
  <c r="G40"/>
  <c r="F34" l="1"/>
  <c r="F33" s="1"/>
  <c r="E34"/>
  <c r="E33" s="1"/>
  <c r="G30"/>
  <c r="G29" s="1"/>
  <c r="F30"/>
  <c r="F29" s="1"/>
  <c r="E30"/>
  <c r="E29" s="1"/>
  <c r="G27"/>
  <c r="F27"/>
  <c r="E27"/>
  <c r="G23"/>
  <c r="F23"/>
  <c r="E23"/>
  <c r="G19"/>
  <c r="F19"/>
  <c r="E19"/>
  <c r="G16"/>
  <c r="G15" s="1"/>
  <c r="F16"/>
  <c r="F15" s="1"/>
  <c r="E16"/>
  <c r="E15" s="1"/>
  <c r="G10"/>
  <c r="G9" s="1"/>
  <c r="G8" s="1"/>
  <c r="F10"/>
  <c r="F9" s="1"/>
  <c r="F8" s="1"/>
  <c r="E10"/>
  <c r="E9" s="1"/>
  <c r="E8" s="1"/>
  <c r="D34"/>
  <c r="D33" s="1"/>
  <c r="D30"/>
  <c r="D29" s="1"/>
  <c r="D27"/>
  <c r="D23"/>
  <c r="D19"/>
  <c r="D15"/>
  <c r="D16"/>
  <c r="D10"/>
  <c r="D9" s="1"/>
  <c r="D8" s="1"/>
  <c r="F18" l="1"/>
  <c r="F14" s="1"/>
  <c r="E26"/>
  <c r="E18"/>
  <c r="E14" s="1"/>
  <c r="E43" s="1"/>
  <c r="E44" s="1"/>
  <c r="D18"/>
  <c r="D14" s="1"/>
  <c r="D26"/>
  <c r="G26"/>
  <c r="H26" s="1"/>
  <c r="F26"/>
  <c r="G34"/>
  <c r="G33" s="1"/>
  <c r="I33" s="1"/>
  <c r="G18"/>
  <c r="G14" s="1"/>
  <c r="J42"/>
  <c r="I42"/>
  <c r="J40"/>
  <c r="I40"/>
  <c r="I39"/>
  <c r="H39"/>
  <c r="I35"/>
  <c r="H35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5"/>
  <c r="I25"/>
  <c r="H25"/>
  <c r="J24"/>
  <c r="I24"/>
  <c r="J23"/>
  <c r="I23"/>
  <c r="H23"/>
  <c r="I22"/>
  <c r="J21"/>
  <c r="I21"/>
  <c r="H21"/>
  <c r="J20"/>
  <c r="I20"/>
  <c r="H20"/>
  <c r="J19"/>
  <c r="I19"/>
  <c r="H19"/>
  <c r="J17"/>
  <c r="I17"/>
  <c r="J16"/>
  <c r="I16"/>
  <c r="J15"/>
  <c r="I15"/>
  <c r="J13"/>
  <c r="I13"/>
  <c r="H13"/>
  <c r="J12"/>
  <c r="I12"/>
  <c r="H12"/>
  <c r="J11"/>
  <c r="I11"/>
  <c r="H11"/>
  <c r="J10"/>
  <c r="I10"/>
  <c r="H10"/>
  <c r="J9"/>
  <c r="I9"/>
  <c r="H9"/>
  <c r="J8"/>
  <c r="I8"/>
  <c r="H8"/>
  <c r="F43" l="1"/>
  <c r="F44" s="1"/>
  <c r="D43"/>
  <c r="D44" s="1"/>
  <c r="J26"/>
  <c r="I26"/>
  <c r="G43"/>
  <c r="J33"/>
  <c r="H33"/>
  <c r="I34"/>
  <c r="H34"/>
  <c r="J18"/>
  <c r="I18"/>
  <c r="H18"/>
  <c r="J34"/>
  <c r="I14"/>
  <c r="H14"/>
  <c r="J14"/>
  <c r="J43" l="1"/>
  <c r="G44"/>
  <c r="I44" s="1"/>
  <c r="I43"/>
  <c r="H43"/>
  <c r="H44" l="1"/>
  <c r="J44"/>
</calcChain>
</file>

<file path=xl/sharedStrings.xml><?xml version="1.0" encoding="utf-8"?>
<sst xmlns="http://schemas.openxmlformats.org/spreadsheetml/2006/main" count="84" uniqueCount="83">
  <si>
    <t>ККД</t>
  </si>
  <si>
    <t>Доходи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</si>
  <si>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</si>
  <si>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</si>
  <si>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</si>
  <si>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</si>
  <si>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</si>
  <si>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</si>
  <si>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</si>
  <si>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</si>
  <si>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</si>
  <si>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</si>
  <si>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</si>
  <si>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</si>
  <si>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</si>
  <si>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</si>
  <si>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</si>
  <si>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</si>
  <si>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</si>
  <si>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</si>
  <si>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</si>
  <si>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</si>
  <si>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</si>
  <si>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</si>
  <si>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</si>
  <si>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</si>
  <si>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</si>
  <si>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</si>
  <si>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</si>
  <si>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</si>
  <si>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</si>
  <si>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</si>
  <si>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</si>
  <si>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</si>
  <si>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</si>
  <si>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</si>
  <si>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</si>
  <si>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</si>
  <si>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</si>
  <si>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</si>
  <si>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</si>
  <si>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</si>
  <si>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</si>
  <si>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</si>
  <si>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</si>
  <si>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</si>
  <si>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</si>
  <si>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</si>
  <si>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</si>
  <si>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</si>
  <si>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</si>
  <si>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</si>
  <si>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</si>
  <si>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</si>
  <si>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</si>
  <si>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</si>
  <si>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</si>
  <si>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</si>
  <si>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</si>
  <si>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</si>
  <si>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</si>
  <si>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</si>
  <si>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</si>
  <si>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</si>
  <si>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</si>
  <si>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</si>
  <si>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Затверджений план на 2025 рік</t>
  </si>
  <si>
    <t>Уточнений річний план на 2025 рік</t>
  </si>
  <si>
    <t>Аналіз виконання плану по доходах спеціального фонду</t>
  </si>
  <si>
    <t>% викон. до плану за 2025 рік</t>
  </si>
  <si>
    <t>Динаміка надходжень</t>
  </si>
  <si>
    <t>тис.грн</t>
  </si>
  <si>
    <t>%</t>
  </si>
  <si>
    <t>тис.грн.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</si>
  <si>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</si>
  <si>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</si>
  <si>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</si>
  <si>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місцевого бюджету за рахунок залишку коштів освітньої субвенції, що утворився на початок бюджетного періоду</t>
  </si>
  <si>
    <t xml:space="preserve"> Надходження за 2024 рік </t>
  </si>
  <si>
    <t>станом на 01.01.2026 року</t>
  </si>
  <si>
    <t>Надходження  за 2025 рік</t>
  </si>
  <si>
    <t>2025 рік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</si>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</sst>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#,##0.0"/>
  </numFmts>
  <fonts count="7"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166" fontId="1" fillId="0" borderId="1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166" fontId="2" fillId="0" borderId="1" xfId="0" applyNumberFormat="1" applyFont="1" applyBorder="1" applyAlignment="1">
      <alignment horizontal="right"/>
    </xf>
    <xf numFmtId="0" fontId="1" fillId="0" borderId="9" xfId="0" applyFont="1" applyBorder="1" applyAlignment="1">
      <alignment vertical="center" wrapText="1"/>
    </xf>
    <xf numFmtId="166" fontId="1" fillId="0" borderId="9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166" fontId="6" fillId="3" borderId="10" xfId="0" applyNumberFormat="1" applyFont="1" applyFill="1" applyBorder="1" applyAlignment="1">
      <alignment horizontal="right"/>
    </xf>
    <xf numFmtId="165" fontId="6" fillId="3" borderId="6" xfId="0" applyNumberFormat="1" applyFont="1" applyFill="1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166" fontId="1" fillId="0" borderId="13" xfId="0" applyNumberFormat="1" applyFont="1" applyBorder="1" applyAlignment="1">
      <alignment horizontal="right"/>
    </xf>
    <xf numFmtId="164" fontId="2" fillId="4" borderId="11" xfId="0" applyNumberFormat="1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right"/>
    </xf>
    <xf numFmtId="0" fontId="5" fillId="0" borderId="11" xfId="0" applyFont="1" applyBorder="1" applyAlignment="1">
      <alignment vertical="center" wrapText="1"/>
    </xf>
    <xf numFmtId="166" fontId="1" fillId="0" borderId="18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6" fontId="1" fillId="2" borderId="2" xfId="0" applyNumberFormat="1" applyFont="1" applyFill="1" applyBorder="1" applyAlignment="1">
      <alignment horizontal="right"/>
    </xf>
    <xf numFmtId="166" fontId="1" fillId="0" borderId="2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 vertical="center"/>
    </xf>
    <xf numFmtId="166" fontId="1" fillId="0" borderId="12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4" borderId="3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Border="1" applyAlignment="1">
      <alignment horizontal="right"/>
    </xf>
    <xf numFmtId="166" fontId="6" fillId="3" borderId="17" xfId="0" applyNumberFormat="1" applyFont="1" applyFill="1" applyBorder="1" applyAlignment="1">
      <alignment horizontal="right"/>
    </xf>
    <xf numFmtId="166" fontId="5" fillId="0" borderId="11" xfId="0" applyNumberFormat="1" applyFont="1" applyBorder="1" applyAlignment="1">
      <alignment horizontal="right"/>
    </xf>
    <xf numFmtId="0" fontId="1" fillId="0" borderId="22" xfId="0" applyFont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right"/>
    </xf>
    <xf numFmtId="0" fontId="1" fillId="0" borderId="24" xfId="0" applyFont="1" applyBorder="1" applyAlignment="1">
      <alignment horizontal="center" vertical="center"/>
    </xf>
    <xf numFmtId="165" fontId="2" fillId="3" borderId="25" xfId="0" applyNumberFormat="1" applyFont="1" applyFill="1" applyBorder="1" applyAlignment="1">
      <alignment horizontal="right"/>
    </xf>
    <xf numFmtId="165" fontId="1" fillId="0" borderId="25" xfId="0" applyNumberFormat="1" applyFont="1" applyBorder="1" applyAlignment="1">
      <alignment horizontal="right"/>
    </xf>
    <xf numFmtId="165" fontId="2" fillId="3" borderId="25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right"/>
    </xf>
    <xf numFmtId="166" fontId="1" fillId="0" borderId="28" xfId="0" applyNumberFormat="1" applyFont="1" applyBorder="1" applyAlignment="1">
      <alignment horizontal="right"/>
    </xf>
    <xf numFmtId="166" fontId="1" fillId="0" borderId="29" xfId="0" applyNumberFormat="1" applyFont="1" applyBorder="1" applyAlignment="1">
      <alignment horizontal="right"/>
    </xf>
    <xf numFmtId="166" fontId="2" fillId="3" borderId="30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2" fillId="4" borderId="5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B4FAF2"/>
      <color rgb="FFADF9F0"/>
      <color rgb="FF9CE7F6"/>
      <color rgb="FF95FD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zoomScale="87" zoomScaleNormal="87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5" sqref="L35"/>
    </sheetView>
  </sheetViews>
  <sheetFormatPr defaultColWidth="8.77734375" defaultRowHeight="13.2"/>
  <cols>
    <col min="1" max="1" width="0.109375" style="1" customWidth="1"/>
    <col min="2" max="2" width="10" style="2" customWidth="1"/>
    <col min="3" max="3" width="50.6640625" style="3" customWidth="1"/>
    <col min="4" max="4" width="16.109375" style="4" customWidth="1"/>
    <col min="5" max="5" width="15" style="4" customWidth="1"/>
    <col min="6" max="7" width="16" style="4" customWidth="1"/>
    <col min="8" max="8" width="10.109375" style="1" customWidth="1"/>
    <col min="9" max="9" width="11" style="1" customWidth="1"/>
    <col min="10" max="10" width="8.5546875" style="1" customWidth="1"/>
    <col min="11" max="16384" width="8.77734375" style="1"/>
  </cols>
  <sheetData>
    <row r="1" spans="1:10" ht="3.45" customHeight="1"/>
    <row r="2" spans="1:10" ht="16.5" customHeight="1">
      <c r="B2" s="5"/>
      <c r="C2" s="60" t="s">
        <v>68</v>
      </c>
      <c r="D2" s="60"/>
      <c r="E2" s="60"/>
      <c r="F2" s="60"/>
      <c r="G2" s="60"/>
      <c r="H2" s="60"/>
    </row>
    <row r="3" spans="1:10" ht="3.45" customHeight="1">
      <c r="B3" s="66"/>
      <c r="C3" s="66"/>
      <c r="D3" s="66"/>
      <c r="E3" s="66"/>
      <c r="F3" s="66"/>
      <c r="G3" s="66"/>
    </row>
    <row r="4" spans="1:10" ht="17.399999999999999">
      <c r="B4" s="5"/>
      <c r="C4" s="61" t="s">
        <v>79</v>
      </c>
      <c r="D4" s="61"/>
      <c r="E4" s="61"/>
      <c r="F4" s="61"/>
      <c r="G4" s="61"/>
      <c r="H4" s="61"/>
    </row>
    <row r="5" spans="1:10" ht="13.8" thickBot="1">
      <c r="G5" s="6" t="s">
        <v>73</v>
      </c>
    </row>
    <row r="6" spans="1:10" ht="31.05" customHeight="1" thickBot="1">
      <c r="A6" s="8"/>
      <c r="B6" s="67" t="s">
        <v>0</v>
      </c>
      <c r="C6" s="69" t="s">
        <v>1</v>
      </c>
      <c r="D6" s="71" t="s">
        <v>78</v>
      </c>
      <c r="E6" s="62" t="s">
        <v>81</v>
      </c>
      <c r="F6" s="62"/>
      <c r="G6" s="62"/>
      <c r="H6" s="63"/>
      <c r="I6" s="64" t="s">
        <v>70</v>
      </c>
      <c r="J6" s="65"/>
    </row>
    <row r="7" spans="1:10" ht="67.95" customHeight="1" thickBot="1">
      <c r="A7" s="8"/>
      <c r="B7" s="68"/>
      <c r="C7" s="70"/>
      <c r="D7" s="72"/>
      <c r="E7" s="22" t="s">
        <v>66</v>
      </c>
      <c r="F7" s="43" t="s">
        <v>67</v>
      </c>
      <c r="G7" s="22" t="s">
        <v>80</v>
      </c>
      <c r="H7" s="59" t="s">
        <v>69</v>
      </c>
      <c r="I7" s="24" t="s">
        <v>71</v>
      </c>
      <c r="J7" s="24" t="s">
        <v>72</v>
      </c>
    </row>
    <row r="8" spans="1:10" ht="19.95" customHeight="1">
      <c r="A8" s="11">
        <v>1</v>
      </c>
      <c r="B8" s="47" t="s">
        <v>2</v>
      </c>
      <c r="C8" s="20" t="s">
        <v>3</v>
      </c>
      <c r="D8" s="21">
        <f>D9</f>
        <v>773.5</v>
      </c>
      <c r="E8" s="21">
        <f t="shared" ref="E8:G9" si="0">E9</f>
        <v>738</v>
      </c>
      <c r="F8" s="30">
        <f t="shared" si="0"/>
        <v>667.9</v>
      </c>
      <c r="G8" s="57">
        <f t="shared" si="0"/>
        <v>684.50000000000011</v>
      </c>
      <c r="H8" s="58">
        <f t="shared" ref="H8:H14" si="1">G8/F8*100</f>
        <v>102.4854020062884</v>
      </c>
      <c r="I8" s="23">
        <f t="shared" ref="I8:I44" si="2">G8-D8</f>
        <v>-88.999999999999886</v>
      </c>
      <c r="J8" s="48">
        <f t="shared" ref="J8:J22" si="3">G8/D8*100</f>
        <v>88.493859082094389</v>
      </c>
    </row>
    <row r="9" spans="1:10" ht="15.45" customHeight="1">
      <c r="A9" s="11">
        <v>1</v>
      </c>
      <c r="B9" s="49" t="s">
        <v>4</v>
      </c>
      <c r="C9" s="7" t="s">
        <v>5</v>
      </c>
      <c r="D9" s="9">
        <f>D10</f>
        <v>773.5</v>
      </c>
      <c r="E9" s="9">
        <f t="shared" si="0"/>
        <v>738</v>
      </c>
      <c r="F9" s="31">
        <f t="shared" si="0"/>
        <v>667.9</v>
      </c>
      <c r="G9" s="10">
        <f t="shared" si="0"/>
        <v>684.50000000000011</v>
      </c>
      <c r="H9" s="36">
        <f t="shared" si="1"/>
        <v>102.4854020062884</v>
      </c>
      <c r="I9" s="17">
        <f t="shared" si="2"/>
        <v>-88.999999999999886</v>
      </c>
      <c r="J9" s="50">
        <f t="shared" si="3"/>
        <v>88.493859082094389</v>
      </c>
    </row>
    <row r="10" spans="1:10" ht="15.45" customHeight="1">
      <c r="A10" s="11">
        <v>1</v>
      </c>
      <c r="B10" s="49" t="s">
        <v>6</v>
      </c>
      <c r="C10" s="7" t="s">
        <v>7</v>
      </c>
      <c r="D10" s="9">
        <f>D11+D12+D13</f>
        <v>773.5</v>
      </c>
      <c r="E10" s="9">
        <f t="shared" ref="E10:G10" si="4">E11+E12+E13</f>
        <v>738</v>
      </c>
      <c r="F10" s="31">
        <f t="shared" si="4"/>
        <v>667.9</v>
      </c>
      <c r="G10" s="10">
        <f t="shared" si="4"/>
        <v>684.50000000000011</v>
      </c>
      <c r="H10" s="36">
        <f t="shared" si="1"/>
        <v>102.4854020062884</v>
      </c>
      <c r="I10" s="17">
        <f t="shared" si="2"/>
        <v>-88.999999999999886</v>
      </c>
      <c r="J10" s="50">
        <f t="shared" si="3"/>
        <v>88.493859082094389</v>
      </c>
    </row>
    <row r="11" spans="1:10" ht="55.05" customHeight="1">
      <c r="A11" s="11">
        <v>0</v>
      </c>
      <c r="B11" s="49" t="s">
        <v>8</v>
      </c>
      <c r="C11" s="7" t="s">
        <v>9</v>
      </c>
      <c r="D11" s="9">
        <v>596.29999999999995</v>
      </c>
      <c r="E11" s="9">
        <v>580</v>
      </c>
      <c r="F11" s="32">
        <v>513.9</v>
      </c>
      <c r="G11" s="10">
        <v>514.70000000000005</v>
      </c>
      <c r="H11" s="37">
        <f t="shared" si="1"/>
        <v>100.1556723097879</v>
      </c>
      <c r="I11" s="9">
        <f t="shared" si="2"/>
        <v>-81.599999999999909</v>
      </c>
      <c r="J11" s="51">
        <f t="shared" si="3"/>
        <v>86.31561294650345</v>
      </c>
    </row>
    <row r="12" spans="1:10" ht="31.95" customHeight="1">
      <c r="A12" s="11">
        <v>0</v>
      </c>
      <c r="B12" s="49" t="s">
        <v>10</v>
      </c>
      <c r="C12" s="7" t="s">
        <v>11</v>
      </c>
      <c r="D12" s="9">
        <v>143.1</v>
      </c>
      <c r="E12" s="9">
        <v>124</v>
      </c>
      <c r="F12" s="31">
        <v>124</v>
      </c>
      <c r="G12" s="10">
        <v>139.6</v>
      </c>
      <c r="H12" s="37">
        <f t="shared" si="1"/>
        <v>112.58064516129032</v>
      </c>
      <c r="I12" s="9">
        <f t="shared" si="2"/>
        <v>-3.5</v>
      </c>
      <c r="J12" s="51">
        <f t="shared" si="3"/>
        <v>97.554157931516414</v>
      </c>
    </row>
    <row r="13" spans="1:10" ht="58.5" customHeight="1">
      <c r="A13" s="11">
        <v>0</v>
      </c>
      <c r="B13" s="49" t="s">
        <v>12</v>
      </c>
      <c r="C13" s="7" t="s">
        <v>13</v>
      </c>
      <c r="D13" s="9">
        <v>34.1</v>
      </c>
      <c r="E13" s="9">
        <v>34</v>
      </c>
      <c r="F13" s="32">
        <v>30</v>
      </c>
      <c r="G13" s="10">
        <v>30.2</v>
      </c>
      <c r="H13" s="37">
        <f t="shared" si="1"/>
        <v>100.66666666666666</v>
      </c>
      <c r="I13" s="9">
        <f t="shared" si="2"/>
        <v>-3.9000000000000021</v>
      </c>
      <c r="J13" s="51">
        <f t="shared" si="3"/>
        <v>88.563049853372434</v>
      </c>
    </row>
    <row r="14" spans="1:10" ht="18" customHeight="1">
      <c r="A14" s="11">
        <v>1</v>
      </c>
      <c r="B14" s="49" t="s">
        <v>14</v>
      </c>
      <c r="C14" s="7" t="s">
        <v>15</v>
      </c>
      <c r="D14" s="9">
        <f>D15+D18</f>
        <v>9961.1</v>
      </c>
      <c r="E14" s="9">
        <f t="shared" ref="E14:G14" si="5">E15+E18</f>
        <v>7461</v>
      </c>
      <c r="F14" s="31">
        <f t="shared" si="5"/>
        <v>8867.8000000000011</v>
      </c>
      <c r="G14" s="10">
        <f t="shared" si="5"/>
        <v>9821.7000000000007</v>
      </c>
      <c r="H14" s="36">
        <f t="shared" si="1"/>
        <v>110.75689573513159</v>
      </c>
      <c r="I14" s="17">
        <f t="shared" si="2"/>
        <v>-139.39999999999964</v>
      </c>
      <c r="J14" s="50">
        <f t="shared" si="3"/>
        <v>98.600556163475929</v>
      </c>
    </row>
    <row r="15" spans="1:10" ht="16.5" customHeight="1">
      <c r="A15" s="11">
        <v>1</v>
      </c>
      <c r="B15" s="49" t="s">
        <v>16</v>
      </c>
      <c r="C15" s="7" t="s">
        <v>17</v>
      </c>
      <c r="D15" s="9">
        <f>D16</f>
        <v>71.2</v>
      </c>
      <c r="E15" s="9">
        <f t="shared" ref="E15:G16" si="6">E16</f>
        <v>0</v>
      </c>
      <c r="F15" s="31">
        <f t="shared" si="6"/>
        <v>70.099999999999994</v>
      </c>
      <c r="G15" s="10">
        <f t="shared" si="6"/>
        <v>871.1</v>
      </c>
      <c r="H15" s="36">
        <v>0</v>
      </c>
      <c r="I15" s="17">
        <f t="shared" si="2"/>
        <v>799.9</v>
      </c>
      <c r="J15" s="50">
        <f t="shared" si="3"/>
        <v>1223.4550561797753</v>
      </c>
    </row>
    <row r="16" spans="1:10" ht="16.5" customHeight="1">
      <c r="A16" s="11">
        <v>1</v>
      </c>
      <c r="B16" s="49" t="s">
        <v>18</v>
      </c>
      <c r="C16" s="7" t="s">
        <v>19</v>
      </c>
      <c r="D16" s="9">
        <f>D17</f>
        <v>71.2</v>
      </c>
      <c r="E16" s="9">
        <f t="shared" si="6"/>
        <v>0</v>
      </c>
      <c r="F16" s="31">
        <f t="shared" si="6"/>
        <v>70.099999999999994</v>
      </c>
      <c r="G16" s="10">
        <f t="shared" si="6"/>
        <v>871.1</v>
      </c>
      <c r="H16" s="36">
        <v>0</v>
      </c>
      <c r="I16" s="17">
        <f t="shared" si="2"/>
        <v>799.9</v>
      </c>
      <c r="J16" s="50">
        <f t="shared" si="3"/>
        <v>1223.4550561797753</v>
      </c>
    </row>
    <row r="17" spans="1:10" ht="53.55" customHeight="1">
      <c r="A17" s="11">
        <v>0</v>
      </c>
      <c r="B17" s="49" t="s">
        <v>20</v>
      </c>
      <c r="C17" s="7" t="s">
        <v>21</v>
      </c>
      <c r="D17" s="9">
        <v>71.2</v>
      </c>
      <c r="E17" s="9">
        <v>0</v>
      </c>
      <c r="F17" s="31">
        <v>70.099999999999994</v>
      </c>
      <c r="G17" s="10">
        <v>871.1</v>
      </c>
      <c r="H17" s="37">
        <v>0</v>
      </c>
      <c r="I17" s="9">
        <f t="shared" si="2"/>
        <v>799.9</v>
      </c>
      <c r="J17" s="51">
        <f t="shared" si="3"/>
        <v>1223.4550561797753</v>
      </c>
    </row>
    <row r="18" spans="1:10" ht="16.95" customHeight="1">
      <c r="A18" s="11">
        <v>1</v>
      </c>
      <c r="B18" s="49" t="s">
        <v>22</v>
      </c>
      <c r="C18" s="7" t="s">
        <v>23</v>
      </c>
      <c r="D18" s="9">
        <f>D19+D23</f>
        <v>9889.9</v>
      </c>
      <c r="E18" s="9">
        <f t="shared" ref="E18:G18" si="7">E19+E23</f>
        <v>7461</v>
      </c>
      <c r="F18" s="31">
        <f t="shared" si="7"/>
        <v>8797.7000000000007</v>
      </c>
      <c r="G18" s="10">
        <f t="shared" si="7"/>
        <v>8950.6</v>
      </c>
      <c r="H18" s="36">
        <f>G18/F18*100</f>
        <v>101.73795423803949</v>
      </c>
      <c r="I18" s="17">
        <f t="shared" si="2"/>
        <v>-939.29999999999927</v>
      </c>
      <c r="J18" s="50">
        <f t="shared" si="3"/>
        <v>90.502431773829869</v>
      </c>
    </row>
    <row r="19" spans="1:10" ht="32.549999999999997" customHeight="1">
      <c r="A19" s="11">
        <v>1</v>
      </c>
      <c r="B19" s="49" t="s">
        <v>24</v>
      </c>
      <c r="C19" s="7" t="s">
        <v>25</v>
      </c>
      <c r="D19" s="9">
        <f>D20+D21+D22</f>
        <v>5384.4</v>
      </c>
      <c r="E19" s="9">
        <f t="shared" ref="E19:G19" si="8">E20+E21+E22</f>
        <v>7361</v>
      </c>
      <c r="F19" s="31">
        <f t="shared" si="8"/>
        <v>4601.1000000000004</v>
      </c>
      <c r="G19" s="10">
        <f t="shared" si="8"/>
        <v>4686.9000000000005</v>
      </c>
      <c r="H19" s="36">
        <f>G19/F19*100</f>
        <v>101.86477146769251</v>
      </c>
      <c r="I19" s="17">
        <f t="shared" si="2"/>
        <v>-697.49999999999909</v>
      </c>
      <c r="J19" s="50">
        <f t="shared" si="3"/>
        <v>87.0459104078449</v>
      </c>
    </row>
    <row r="20" spans="1:10" ht="32.549999999999997" customHeight="1">
      <c r="A20" s="11">
        <v>0</v>
      </c>
      <c r="B20" s="49" t="s">
        <v>26</v>
      </c>
      <c r="C20" s="7" t="s">
        <v>27</v>
      </c>
      <c r="D20" s="9">
        <v>5302.9</v>
      </c>
      <c r="E20" s="9">
        <v>7295</v>
      </c>
      <c r="F20" s="31">
        <v>4526.1000000000004</v>
      </c>
      <c r="G20" s="10">
        <v>4595.5</v>
      </c>
      <c r="H20" s="37">
        <f>G20/F20*100</f>
        <v>101.53332891451801</v>
      </c>
      <c r="I20" s="9">
        <f t="shared" si="2"/>
        <v>-707.39999999999964</v>
      </c>
      <c r="J20" s="51">
        <f t="shared" si="3"/>
        <v>86.66012936317864</v>
      </c>
    </row>
    <row r="21" spans="1:10" ht="42" customHeight="1">
      <c r="A21" s="11">
        <v>0</v>
      </c>
      <c r="B21" s="49" t="s">
        <v>28</v>
      </c>
      <c r="C21" s="7" t="s">
        <v>29</v>
      </c>
      <c r="D21" s="9">
        <v>73.5</v>
      </c>
      <c r="E21" s="9">
        <v>66</v>
      </c>
      <c r="F21" s="31">
        <v>74.900000000000006</v>
      </c>
      <c r="G21" s="10">
        <v>77.099999999999994</v>
      </c>
      <c r="H21" s="37">
        <f>G21/F21*100</f>
        <v>102.93724966622162</v>
      </c>
      <c r="I21" s="9">
        <f t="shared" si="2"/>
        <v>3.5999999999999943</v>
      </c>
      <c r="J21" s="51">
        <f t="shared" si="3"/>
        <v>104.89795918367346</v>
      </c>
    </row>
    <row r="22" spans="1:10" ht="26.4">
      <c r="A22" s="11">
        <v>0</v>
      </c>
      <c r="B22" s="49" t="s">
        <v>30</v>
      </c>
      <c r="C22" s="7" t="s">
        <v>31</v>
      </c>
      <c r="D22" s="9">
        <v>8</v>
      </c>
      <c r="E22" s="9">
        <v>0</v>
      </c>
      <c r="F22" s="31">
        <v>0.1</v>
      </c>
      <c r="G22" s="10">
        <v>14.3</v>
      </c>
      <c r="H22" s="37">
        <v>0</v>
      </c>
      <c r="I22" s="9">
        <f t="shared" si="2"/>
        <v>6.3000000000000007</v>
      </c>
      <c r="J22" s="51">
        <f t="shared" si="3"/>
        <v>178.75</v>
      </c>
    </row>
    <row r="23" spans="1:10">
      <c r="A23" s="11">
        <v>1</v>
      </c>
      <c r="B23" s="49" t="s">
        <v>32</v>
      </c>
      <c r="C23" s="7" t="s">
        <v>33</v>
      </c>
      <c r="D23" s="25">
        <f>D24+D25</f>
        <v>4505.5</v>
      </c>
      <c r="E23" s="25">
        <f t="shared" ref="E23:G23" si="9">E24+E25</f>
        <v>100</v>
      </c>
      <c r="F23" s="33">
        <f t="shared" si="9"/>
        <v>4196.6000000000004</v>
      </c>
      <c r="G23" s="40">
        <f t="shared" si="9"/>
        <v>4263.7</v>
      </c>
      <c r="H23" s="38">
        <f t="shared" ref="H23:H39" si="10">G23/F23*100</f>
        <v>101.59891340609065</v>
      </c>
      <c r="I23" s="26">
        <f t="shared" si="2"/>
        <v>-241.80000000000018</v>
      </c>
      <c r="J23" s="52">
        <f t="shared" ref="J23:J34" si="11">G23/D23*100</f>
        <v>94.633226057041384</v>
      </c>
    </row>
    <row r="24" spans="1:10" ht="25.05" customHeight="1">
      <c r="A24" s="11">
        <v>0</v>
      </c>
      <c r="B24" s="49" t="s">
        <v>34</v>
      </c>
      <c r="C24" s="7" t="s">
        <v>35</v>
      </c>
      <c r="D24" s="9">
        <v>4412.6000000000004</v>
      </c>
      <c r="E24" s="9">
        <v>0</v>
      </c>
      <c r="F24" s="31">
        <v>4048.4</v>
      </c>
      <c r="G24" s="10">
        <v>4058.4</v>
      </c>
      <c r="H24" s="37">
        <f>G24/F24*100</f>
        <v>100.24701116490466</v>
      </c>
      <c r="I24" s="9">
        <f t="shared" si="2"/>
        <v>-354.20000000000027</v>
      </c>
      <c r="J24" s="51">
        <f t="shared" si="11"/>
        <v>91.972986447899203</v>
      </c>
    </row>
    <row r="25" spans="1:10" ht="66">
      <c r="A25" s="11">
        <v>0</v>
      </c>
      <c r="B25" s="49" t="s">
        <v>36</v>
      </c>
      <c r="C25" s="7" t="s">
        <v>74</v>
      </c>
      <c r="D25" s="9">
        <v>92.9</v>
      </c>
      <c r="E25" s="9">
        <v>100</v>
      </c>
      <c r="F25" s="31">
        <v>148.19999999999999</v>
      </c>
      <c r="G25" s="10">
        <v>205.3</v>
      </c>
      <c r="H25" s="37">
        <f t="shared" si="10"/>
        <v>138.52901484480432</v>
      </c>
      <c r="I25" s="9">
        <f t="shared" si="2"/>
        <v>112.4</v>
      </c>
      <c r="J25" s="51">
        <f t="shared" si="11"/>
        <v>220.99031216361681</v>
      </c>
    </row>
    <row r="26" spans="1:10" ht="16.5" customHeight="1">
      <c r="A26" s="11">
        <v>1</v>
      </c>
      <c r="B26" s="49" t="s">
        <v>37</v>
      </c>
      <c r="C26" s="7" t="s">
        <v>38</v>
      </c>
      <c r="D26" s="9">
        <f>D27+D29</f>
        <v>2910.3</v>
      </c>
      <c r="E26" s="9">
        <f t="shared" ref="E26:G26" si="12">E27+E29</f>
        <v>1777</v>
      </c>
      <c r="F26" s="31">
        <f t="shared" si="12"/>
        <v>7069</v>
      </c>
      <c r="G26" s="10">
        <f t="shared" si="12"/>
        <v>12696.9</v>
      </c>
      <c r="H26" s="36">
        <f t="shared" si="10"/>
        <v>179.61380676191823</v>
      </c>
      <c r="I26" s="17">
        <f t="shared" si="2"/>
        <v>9786.5999999999985</v>
      </c>
      <c r="J26" s="50">
        <f t="shared" si="11"/>
        <v>436.27461086485926</v>
      </c>
    </row>
    <row r="27" spans="1:10" ht="18" customHeight="1">
      <c r="A27" s="11">
        <v>1</v>
      </c>
      <c r="B27" s="49" t="s">
        <v>39</v>
      </c>
      <c r="C27" s="7" t="s">
        <v>40</v>
      </c>
      <c r="D27" s="9">
        <f>D28</f>
        <v>583.9</v>
      </c>
      <c r="E27" s="9">
        <f t="shared" ref="E27:G27" si="13">E28</f>
        <v>0</v>
      </c>
      <c r="F27" s="31">
        <f t="shared" si="13"/>
        <v>5016</v>
      </c>
      <c r="G27" s="10">
        <f t="shared" si="13"/>
        <v>5158.2</v>
      </c>
      <c r="H27" s="36">
        <f t="shared" si="10"/>
        <v>102.83492822966507</v>
      </c>
      <c r="I27" s="17">
        <f t="shared" si="2"/>
        <v>4574.3</v>
      </c>
      <c r="J27" s="50">
        <f t="shared" si="11"/>
        <v>883.40469258434666</v>
      </c>
    </row>
    <row r="28" spans="1:10" ht="43.05" customHeight="1">
      <c r="A28" s="11">
        <v>1</v>
      </c>
      <c r="B28" s="53" t="s">
        <v>41</v>
      </c>
      <c r="C28" s="15" t="s">
        <v>42</v>
      </c>
      <c r="D28" s="12">
        <v>583.9</v>
      </c>
      <c r="E28" s="12">
        <v>0</v>
      </c>
      <c r="F28" s="34">
        <v>5016</v>
      </c>
      <c r="G28" s="41">
        <v>5158.2</v>
      </c>
      <c r="H28" s="36">
        <f t="shared" si="10"/>
        <v>102.83492822966507</v>
      </c>
      <c r="I28" s="17">
        <f t="shared" si="2"/>
        <v>4574.3</v>
      </c>
      <c r="J28" s="50">
        <f t="shared" si="11"/>
        <v>883.40469258434666</v>
      </c>
    </row>
    <row r="29" spans="1:10" ht="18.45" customHeight="1">
      <c r="A29" s="11">
        <v>1</v>
      </c>
      <c r="B29" s="49" t="s">
        <v>43</v>
      </c>
      <c r="C29" s="7" t="s">
        <v>44</v>
      </c>
      <c r="D29" s="9">
        <f>D30</f>
        <v>2326.4</v>
      </c>
      <c r="E29" s="9">
        <f t="shared" ref="E29:G29" si="14">E30</f>
        <v>1777</v>
      </c>
      <c r="F29" s="31">
        <f t="shared" si="14"/>
        <v>2053</v>
      </c>
      <c r="G29" s="10">
        <f t="shared" si="14"/>
        <v>7538.7</v>
      </c>
      <c r="H29" s="36">
        <f t="shared" si="10"/>
        <v>367.20409157330732</v>
      </c>
      <c r="I29" s="17">
        <f t="shared" si="2"/>
        <v>5212.2999999999993</v>
      </c>
      <c r="J29" s="50">
        <f t="shared" si="11"/>
        <v>324.05003438789544</v>
      </c>
    </row>
    <row r="30" spans="1:10" ht="15.45" customHeight="1">
      <c r="A30" s="11">
        <v>1</v>
      </c>
      <c r="B30" s="49" t="s">
        <v>45</v>
      </c>
      <c r="C30" s="7" t="s">
        <v>46</v>
      </c>
      <c r="D30" s="9">
        <f>D31+D32</f>
        <v>2326.4</v>
      </c>
      <c r="E30" s="9">
        <f t="shared" ref="E30:G30" si="15">E31+E32</f>
        <v>1777</v>
      </c>
      <c r="F30" s="31">
        <f t="shared" si="15"/>
        <v>2053</v>
      </c>
      <c r="G30" s="10">
        <f t="shared" si="15"/>
        <v>7538.7</v>
      </c>
      <c r="H30" s="36">
        <f t="shared" si="10"/>
        <v>367.20409157330732</v>
      </c>
      <c r="I30" s="17">
        <f t="shared" si="2"/>
        <v>5212.2999999999993</v>
      </c>
      <c r="J30" s="50">
        <f t="shared" si="11"/>
        <v>324.05003438789544</v>
      </c>
    </row>
    <row r="31" spans="1:10" ht="69" customHeight="1">
      <c r="A31" s="11">
        <v>0</v>
      </c>
      <c r="B31" s="49" t="s">
        <v>47</v>
      </c>
      <c r="C31" s="7" t="s">
        <v>48</v>
      </c>
      <c r="D31" s="9">
        <v>1995.6</v>
      </c>
      <c r="E31" s="9">
        <v>1446</v>
      </c>
      <c r="F31" s="31">
        <v>1286</v>
      </c>
      <c r="G31" s="10">
        <v>6666.3</v>
      </c>
      <c r="H31" s="37">
        <f t="shared" si="10"/>
        <v>518.37480559875587</v>
      </c>
      <c r="I31" s="9">
        <f t="shared" si="2"/>
        <v>4670.7000000000007</v>
      </c>
      <c r="J31" s="51">
        <f t="shared" si="11"/>
        <v>334.04990980156344</v>
      </c>
    </row>
    <row r="32" spans="1:10" ht="77.55" customHeight="1">
      <c r="A32" s="11">
        <v>0</v>
      </c>
      <c r="B32" s="49" t="s">
        <v>49</v>
      </c>
      <c r="C32" s="7" t="s">
        <v>50</v>
      </c>
      <c r="D32" s="9">
        <v>330.8</v>
      </c>
      <c r="E32" s="9">
        <v>331</v>
      </c>
      <c r="F32" s="31">
        <v>767</v>
      </c>
      <c r="G32" s="10">
        <v>872.4</v>
      </c>
      <c r="H32" s="37">
        <f t="shared" si="10"/>
        <v>113.74185136897002</v>
      </c>
      <c r="I32" s="9">
        <f t="shared" si="2"/>
        <v>541.59999999999991</v>
      </c>
      <c r="J32" s="51">
        <f t="shared" si="11"/>
        <v>263.72430471584039</v>
      </c>
    </row>
    <row r="33" spans="1:10" ht="25.95" customHeight="1">
      <c r="A33" s="11">
        <v>1</v>
      </c>
      <c r="B33" s="49" t="s">
        <v>51</v>
      </c>
      <c r="C33" s="7" t="s">
        <v>52</v>
      </c>
      <c r="D33" s="9">
        <f>D34</f>
        <v>5810.2000000000007</v>
      </c>
      <c r="E33" s="9">
        <f t="shared" ref="E33:G33" si="16">E34</f>
        <v>0</v>
      </c>
      <c r="F33" s="31">
        <f t="shared" si="16"/>
        <v>1439.7</v>
      </c>
      <c r="G33" s="10">
        <f t="shared" si="16"/>
        <v>1439.7</v>
      </c>
      <c r="H33" s="36">
        <f t="shared" si="10"/>
        <v>100</v>
      </c>
      <c r="I33" s="17">
        <f t="shared" si="2"/>
        <v>-4370.5000000000009</v>
      </c>
      <c r="J33" s="50">
        <f t="shared" si="11"/>
        <v>24.77883721730749</v>
      </c>
    </row>
    <row r="34" spans="1:10" ht="16.5" customHeight="1">
      <c r="A34" s="11">
        <v>1</v>
      </c>
      <c r="B34" s="49" t="s">
        <v>53</v>
      </c>
      <c r="C34" s="7" t="s">
        <v>54</v>
      </c>
      <c r="D34" s="9">
        <f>D35+D40</f>
        <v>5810.2000000000007</v>
      </c>
      <c r="E34" s="9">
        <f>E35+E40</f>
        <v>0</v>
      </c>
      <c r="F34" s="31">
        <f>F35+F40</f>
        <v>1439.7</v>
      </c>
      <c r="G34" s="10">
        <f>G35+G40</f>
        <v>1439.7</v>
      </c>
      <c r="H34" s="36">
        <f t="shared" si="10"/>
        <v>100</v>
      </c>
      <c r="I34" s="17">
        <f t="shared" si="2"/>
        <v>-4370.5000000000009</v>
      </c>
      <c r="J34" s="50">
        <f t="shared" si="11"/>
        <v>24.77883721730749</v>
      </c>
    </row>
    <row r="35" spans="1:10" ht="34.5" customHeight="1">
      <c r="A35" s="11">
        <v>1</v>
      </c>
      <c r="B35" s="49" t="s">
        <v>55</v>
      </c>
      <c r="C35" s="7" t="s">
        <v>56</v>
      </c>
      <c r="D35" s="9">
        <f>D37+D38+D39+D36</f>
        <v>3489.8</v>
      </c>
      <c r="E35" s="9">
        <f t="shared" ref="E35:G35" si="17">E37+E38+E39+E36</f>
        <v>0</v>
      </c>
      <c r="F35" s="31">
        <f t="shared" si="17"/>
        <v>1439.7</v>
      </c>
      <c r="G35" s="10">
        <f t="shared" si="17"/>
        <v>1439.7</v>
      </c>
      <c r="H35" s="36">
        <f t="shared" si="10"/>
        <v>100</v>
      </c>
      <c r="I35" s="17">
        <f t="shared" si="2"/>
        <v>-2050.1000000000004</v>
      </c>
      <c r="J35" s="50">
        <v>100</v>
      </c>
    </row>
    <row r="36" spans="1:10" ht="58.2" customHeight="1">
      <c r="A36" s="11"/>
      <c r="B36" s="49">
        <v>41033300</v>
      </c>
      <c r="C36" s="7" t="s">
        <v>82</v>
      </c>
      <c r="D36" s="9">
        <v>3408.4</v>
      </c>
      <c r="E36" s="9">
        <v>0</v>
      </c>
      <c r="F36" s="31">
        <v>0</v>
      </c>
      <c r="G36" s="10">
        <v>0</v>
      </c>
      <c r="H36" s="37">
        <v>0</v>
      </c>
      <c r="I36" s="9">
        <f t="shared" si="2"/>
        <v>-3408.4</v>
      </c>
      <c r="J36" s="51">
        <v>0</v>
      </c>
    </row>
    <row r="37" spans="1:10" ht="28.05" customHeight="1">
      <c r="A37" s="11"/>
      <c r="B37" s="49">
        <v>41033900</v>
      </c>
      <c r="C37" s="7" t="s">
        <v>75</v>
      </c>
      <c r="D37" s="9">
        <v>0</v>
      </c>
      <c r="E37" s="9">
        <v>0</v>
      </c>
      <c r="F37" s="31">
        <v>1174</v>
      </c>
      <c r="G37" s="10">
        <v>1174</v>
      </c>
      <c r="H37" s="37">
        <f t="shared" ref="H37" si="18">G37/F37*100</f>
        <v>100</v>
      </c>
      <c r="I37" s="9">
        <f t="shared" ref="I37" si="19">G37-D37</f>
        <v>1174</v>
      </c>
      <c r="J37" s="51">
        <v>100</v>
      </c>
    </row>
    <row r="38" spans="1:10" ht="47.55" customHeight="1">
      <c r="A38" s="11"/>
      <c r="B38" s="49">
        <v>41035400</v>
      </c>
      <c r="C38" s="7" t="s">
        <v>76</v>
      </c>
      <c r="D38" s="9">
        <v>0</v>
      </c>
      <c r="E38" s="9">
        <v>0</v>
      </c>
      <c r="F38" s="31">
        <v>129.30000000000001</v>
      </c>
      <c r="G38" s="10">
        <v>129.30000000000001</v>
      </c>
      <c r="H38" s="37">
        <f t="shared" ref="H38" si="20">G38/F38*100</f>
        <v>100</v>
      </c>
      <c r="I38" s="9">
        <f t="shared" ref="I38" si="21">G38-D38</f>
        <v>129.30000000000001</v>
      </c>
      <c r="J38" s="55">
        <v>100</v>
      </c>
    </row>
    <row r="39" spans="1:10" ht="39.6">
      <c r="A39" s="11">
        <v>0</v>
      </c>
      <c r="B39" s="49" t="s">
        <v>57</v>
      </c>
      <c r="C39" s="7" t="s">
        <v>58</v>
      </c>
      <c r="D39" s="9">
        <v>81.400000000000006</v>
      </c>
      <c r="E39" s="9">
        <v>0</v>
      </c>
      <c r="F39" s="31">
        <v>136.4</v>
      </c>
      <c r="G39" s="10">
        <v>136.4</v>
      </c>
      <c r="H39" s="37">
        <f t="shared" si="10"/>
        <v>100</v>
      </c>
      <c r="I39" s="9">
        <f t="shared" si="2"/>
        <v>55</v>
      </c>
      <c r="J39" s="55">
        <f t="shared" ref="J39:J44" si="22">G39/D39*100</f>
        <v>167.56756756756758</v>
      </c>
    </row>
    <row r="40" spans="1:10" ht="26.4">
      <c r="A40" s="11">
        <v>1</v>
      </c>
      <c r="B40" s="49" t="s">
        <v>59</v>
      </c>
      <c r="C40" s="7" t="s">
        <v>60</v>
      </c>
      <c r="D40" s="9">
        <f>D41+D42</f>
        <v>2320.4</v>
      </c>
      <c r="E40" s="9">
        <f t="shared" ref="E40:G40" si="23">E42</f>
        <v>0</v>
      </c>
      <c r="F40" s="31">
        <f t="shared" si="23"/>
        <v>0</v>
      </c>
      <c r="G40" s="56">
        <f t="shared" si="23"/>
        <v>0</v>
      </c>
      <c r="H40" s="36">
        <v>0</v>
      </c>
      <c r="I40" s="17">
        <f t="shared" si="2"/>
        <v>-2320.4</v>
      </c>
      <c r="J40" s="50">
        <f t="shared" si="22"/>
        <v>0</v>
      </c>
    </row>
    <row r="41" spans="1:10" ht="39.6">
      <c r="A41" s="11"/>
      <c r="B41" s="54">
        <v>41051100</v>
      </c>
      <c r="C41" s="13" t="s">
        <v>77</v>
      </c>
      <c r="D41" s="14">
        <v>2189</v>
      </c>
      <c r="E41" s="14">
        <v>0</v>
      </c>
      <c r="F41" s="35">
        <v>0</v>
      </c>
      <c r="G41" s="56">
        <v>0</v>
      </c>
      <c r="H41" s="39">
        <v>0</v>
      </c>
      <c r="I41" s="14">
        <f t="shared" ref="I41" si="24">G41-D41</f>
        <v>-2189</v>
      </c>
      <c r="J41" s="55">
        <f t="shared" si="22"/>
        <v>0</v>
      </c>
    </row>
    <row r="42" spans="1:10" ht="19.5" customHeight="1" thickBot="1">
      <c r="A42" s="11">
        <v>0</v>
      </c>
      <c r="B42" s="54" t="s">
        <v>61</v>
      </c>
      <c r="C42" s="13" t="s">
        <v>62</v>
      </c>
      <c r="D42" s="14">
        <v>131.4</v>
      </c>
      <c r="E42" s="14">
        <v>0</v>
      </c>
      <c r="F42" s="35">
        <v>0</v>
      </c>
      <c r="G42" s="42">
        <v>0</v>
      </c>
      <c r="H42" s="39">
        <v>0</v>
      </c>
      <c r="I42" s="14">
        <f t="shared" si="2"/>
        <v>-131.4</v>
      </c>
      <c r="J42" s="55">
        <f t="shared" si="22"/>
        <v>0</v>
      </c>
    </row>
    <row r="43" spans="1:10" ht="22.05" customHeight="1" thickBot="1">
      <c r="A43" s="11">
        <v>1</v>
      </c>
      <c r="B43" s="27" t="s">
        <v>63</v>
      </c>
      <c r="C43" s="29" t="s">
        <v>64</v>
      </c>
      <c r="D43" s="28">
        <f>D8+D14+D26</f>
        <v>13644.900000000001</v>
      </c>
      <c r="E43" s="16">
        <f t="shared" ref="E43:G43" si="25">E8+E14+E26</f>
        <v>9976</v>
      </c>
      <c r="F43" s="44">
        <f t="shared" si="25"/>
        <v>16604.7</v>
      </c>
      <c r="G43" s="46">
        <f t="shared" si="25"/>
        <v>23203.1</v>
      </c>
      <c r="H43" s="45">
        <f>G43/F43*100</f>
        <v>139.73814642842086</v>
      </c>
      <c r="I43" s="18">
        <f t="shared" si="2"/>
        <v>9558.1999999999971</v>
      </c>
      <c r="J43" s="19">
        <f t="shared" si="22"/>
        <v>170.04961560729649</v>
      </c>
    </row>
    <row r="44" spans="1:10" ht="22.95" customHeight="1" thickBot="1">
      <c r="A44" s="11">
        <v>1</v>
      </c>
      <c r="B44" s="27" t="s">
        <v>63</v>
      </c>
      <c r="C44" s="29" t="s">
        <v>65</v>
      </c>
      <c r="D44" s="28">
        <f>D43+D33</f>
        <v>19455.100000000002</v>
      </c>
      <c r="E44" s="16">
        <f>E43+E33</f>
        <v>9976</v>
      </c>
      <c r="F44" s="44">
        <f>F43+F33</f>
        <v>18044.400000000001</v>
      </c>
      <c r="G44" s="46">
        <f>G43+G33</f>
        <v>24642.799999999999</v>
      </c>
      <c r="H44" s="45">
        <f>G44/F44*100</f>
        <v>136.56757775265456</v>
      </c>
      <c r="I44" s="18">
        <f t="shared" si="2"/>
        <v>5187.6999999999971</v>
      </c>
      <c r="J44" s="19">
        <f t="shared" si="22"/>
        <v>126.66498758680243</v>
      </c>
    </row>
  </sheetData>
  <mergeCells count="8">
    <mergeCell ref="C2:H2"/>
    <mergeCell ref="C4:H4"/>
    <mergeCell ref="E6:H6"/>
    <mergeCell ref="I6:J6"/>
    <mergeCell ref="B3:G3"/>
    <mergeCell ref="B6:B7"/>
    <mergeCell ref="C6:C7"/>
    <mergeCell ref="D6:D7"/>
  </mergeCells>
  <conditionalFormatting sqref="B8:B44">
    <cfRule type="expression" dxfId="16" priority="13" stopIfTrue="1">
      <formula>A8=1</formula>
    </cfRule>
  </conditionalFormatting>
  <conditionalFormatting sqref="C8:C44">
    <cfRule type="expression" dxfId="15" priority="14" stopIfTrue="1">
      <formula>A8=1</formula>
    </cfRule>
  </conditionalFormatting>
  <conditionalFormatting sqref="D8:D44">
    <cfRule type="expression" dxfId="14" priority="24" stopIfTrue="1">
      <formula>A8=1</formula>
    </cfRule>
  </conditionalFormatting>
  <conditionalFormatting sqref="E8:E44">
    <cfRule type="expression" dxfId="13" priority="27" stopIfTrue="1">
      <formula>A8=1</formula>
    </cfRule>
  </conditionalFormatting>
  <conditionalFormatting sqref="F8:F44">
    <cfRule type="expression" dxfId="12" priority="28" stopIfTrue="1">
      <formula>A8=1</formula>
    </cfRule>
  </conditionalFormatting>
  <conditionalFormatting sqref="G8:G44">
    <cfRule type="expression" dxfId="11" priority="30" stopIfTrue="1">
      <formula>A8=1</formula>
    </cfRule>
  </conditionalFormatting>
  <conditionalFormatting sqref="E8:G10">
    <cfRule type="expression" dxfId="10" priority="11" stopIfTrue="1">
      <formula>B8=1</formula>
    </cfRule>
  </conditionalFormatting>
  <conditionalFormatting sqref="E14:G16">
    <cfRule type="expression" dxfId="9" priority="10" stopIfTrue="1">
      <formula>B14=1</formula>
    </cfRule>
  </conditionalFormatting>
  <conditionalFormatting sqref="E18:G19">
    <cfRule type="expression" dxfId="8" priority="9" stopIfTrue="1">
      <formula>B18=1</formula>
    </cfRule>
  </conditionalFormatting>
  <conditionalFormatting sqref="E23:G23">
    <cfRule type="expression" dxfId="7" priority="8" stopIfTrue="1">
      <formula>B23=1</formula>
    </cfRule>
  </conditionalFormatting>
  <conditionalFormatting sqref="E26:G30">
    <cfRule type="expression" dxfId="6" priority="7" stopIfTrue="1">
      <formula>B26=1</formula>
    </cfRule>
  </conditionalFormatting>
  <conditionalFormatting sqref="D35:E36 E33:G38">
    <cfRule type="expression" dxfId="5" priority="6" stopIfTrue="1">
      <formula>A33=1</formula>
    </cfRule>
  </conditionalFormatting>
  <conditionalFormatting sqref="E40:G41">
    <cfRule type="expression" dxfId="4" priority="5" stopIfTrue="1">
      <formula>B40=1</formula>
    </cfRule>
  </conditionalFormatting>
  <conditionalFormatting sqref="E43:G44">
    <cfRule type="expression" dxfId="3" priority="4" stopIfTrue="1">
      <formula>B43=1</formula>
    </cfRule>
  </conditionalFormatting>
  <conditionalFormatting sqref="D35:E36 E35:G35">
    <cfRule type="expression" dxfId="2" priority="3" stopIfTrue="1">
      <formula>XFC35=1</formula>
    </cfRule>
  </conditionalFormatting>
  <conditionalFormatting sqref="G35:G36">
    <cfRule type="expression" dxfId="1" priority="2" stopIfTrue="1">
      <formula>B35=1</formula>
    </cfRule>
  </conditionalFormatting>
  <conditionalFormatting sqref="E35:G35">
    <cfRule type="expression" dxfId="0" priority="1" stopIfTrue="1">
      <formula>B35=1</formula>
    </cfRule>
  </conditionalFormatting>
  <pageMargins left="0.31496062992125984" right="0.19685039370078741" top="0.23622047244094491" bottom="0.23622047244094491" header="0" footer="0"/>
  <pageSetup paperSize="9" scale="7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СФ</vt:lpstr>
      <vt:lpstr>СФ!Заголовки_для_друку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2026-01-08T12:39:34Z</cp:lastPrinted>
  <dcterms:created xsi:type="dcterms:W3CDTF">2025-05-06T07:44:51Z</dcterms:created>
  <dcterms:modified xsi:type="dcterms:W3CDTF">2026-01-08T12:43:41Z</dcterms:modified>
</cp:coreProperties>
</file>