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6" yWindow="96" windowWidth="18468" windowHeight="7344"/>
  </bookViews>
  <sheets>
    <sheet name="СФ" sheetId="1" r:id="rId1"/>
  </sheets>
  <definedNames>
    <definedName name="_xlnm.Print_Titles" localSheetId="0">СФ!$6:$7</definedName>
  </definedNames>
  <calcPr calcId="125725"/>
</workbook>
</file>

<file path=xl/calcChain.xml><?xml version="1.0" encoding="utf-8"?>
<calcChain xmlns="http://schemas.openxmlformats.org/spreadsheetml/2006/main">
  <c r="D39" i="1"/>
  <c r="J40"/>
  <c r="I40"/>
  <c r="G35"/>
  <c r="E35"/>
  <c r="D35"/>
  <c r="F35"/>
  <c r="I37"/>
  <c r="H37"/>
  <c r="I36"/>
  <c r="H36"/>
  <c r="E39"/>
  <c r="F39"/>
  <c r="G39"/>
  <c r="F34" l="1"/>
  <c r="F33" s="1"/>
  <c r="E34"/>
  <c r="E33" s="1"/>
  <c r="G30"/>
  <c r="G29" s="1"/>
  <c r="F30"/>
  <c r="F29" s="1"/>
  <c r="E30"/>
  <c r="E29" s="1"/>
  <c r="G27"/>
  <c r="F27"/>
  <c r="E27"/>
  <c r="G23"/>
  <c r="F23"/>
  <c r="E23"/>
  <c r="G19"/>
  <c r="F19"/>
  <c r="E19"/>
  <c r="G16"/>
  <c r="G15" s="1"/>
  <c r="F16"/>
  <c r="F15" s="1"/>
  <c r="E16"/>
  <c r="E15" s="1"/>
  <c r="G10"/>
  <c r="G9" s="1"/>
  <c r="G8" s="1"/>
  <c r="F10"/>
  <c r="F9" s="1"/>
  <c r="F8" s="1"/>
  <c r="E10"/>
  <c r="E9" s="1"/>
  <c r="E8" s="1"/>
  <c r="D34"/>
  <c r="D33" s="1"/>
  <c r="D30"/>
  <c r="D29" s="1"/>
  <c r="D27"/>
  <c r="D23"/>
  <c r="D19"/>
  <c r="D15"/>
  <c r="D16"/>
  <c r="D10"/>
  <c r="D9" s="1"/>
  <c r="D8" s="1"/>
  <c r="F18" l="1"/>
  <c r="F14" s="1"/>
  <c r="E26"/>
  <c r="E18"/>
  <c r="E14" s="1"/>
  <c r="D18"/>
  <c r="D14" s="1"/>
  <c r="D26"/>
  <c r="G26"/>
  <c r="H26" s="1"/>
  <c r="F26"/>
  <c r="G34"/>
  <c r="G33" s="1"/>
  <c r="I33" s="1"/>
  <c r="G18"/>
  <c r="G14" s="1"/>
  <c r="J41"/>
  <c r="I41"/>
  <c r="J39"/>
  <c r="I39"/>
  <c r="I38"/>
  <c r="H38"/>
  <c r="I35"/>
  <c r="H35"/>
  <c r="I32"/>
  <c r="H32"/>
  <c r="I31"/>
  <c r="H31"/>
  <c r="I30"/>
  <c r="H30"/>
  <c r="I29"/>
  <c r="H29"/>
  <c r="J28"/>
  <c r="I28"/>
  <c r="J27"/>
  <c r="I27"/>
  <c r="I25"/>
  <c r="H25"/>
  <c r="J24"/>
  <c r="I24"/>
  <c r="J23"/>
  <c r="I23"/>
  <c r="H23"/>
  <c r="I22"/>
  <c r="J21"/>
  <c r="I21"/>
  <c r="H21"/>
  <c r="J20"/>
  <c r="I20"/>
  <c r="H20"/>
  <c r="J19"/>
  <c r="I19"/>
  <c r="H19"/>
  <c r="J17"/>
  <c r="I17"/>
  <c r="J16"/>
  <c r="I16"/>
  <c r="J15"/>
  <c r="I15"/>
  <c r="I13"/>
  <c r="H13"/>
  <c r="I12"/>
  <c r="H12"/>
  <c r="J11"/>
  <c r="I11"/>
  <c r="H11"/>
  <c r="J10"/>
  <c r="I10"/>
  <c r="H10"/>
  <c r="J9"/>
  <c r="I9"/>
  <c r="H9"/>
  <c r="J8"/>
  <c r="I8"/>
  <c r="H8"/>
  <c r="E42" l="1"/>
  <c r="E43" s="1"/>
  <c r="F42"/>
  <c r="F43" s="1"/>
  <c r="D42"/>
  <c r="D43" s="1"/>
  <c r="J26"/>
  <c r="I26"/>
  <c r="G42"/>
  <c r="J33"/>
  <c r="H33"/>
  <c r="I34"/>
  <c r="H34"/>
  <c r="J18"/>
  <c r="I18"/>
  <c r="H18"/>
  <c r="J34"/>
  <c r="I14"/>
  <c r="H14"/>
  <c r="J14"/>
  <c r="J42" l="1"/>
  <c r="G43"/>
  <c r="I43" s="1"/>
  <c r="I42"/>
  <c r="H42"/>
  <c r="H43" l="1"/>
  <c r="J43"/>
</calcChain>
</file>

<file path=xl/sharedStrings.xml><?xml version="1.0" encoding="utf-8"?>
<sst xmlns="http://schemas.openxmlformats.org/spreadsheetml/2006/main" count="83" uniqueCount="82">
  <si>
    <t>ККД</t>
  </si>
  <si>
    <t>Доходи</t>
  </si>
  <si>
    <t>10000000</t>
  </si>
  <si>
    <t>Податкові надходження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</si>
  <si>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</si>
  <si>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</si>
  <si>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</si>
  <si>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</si>
  <si>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</si>
  <si>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</si>
  <si>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</si>
  <si>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</si>
  <si>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</si>
  <si>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</si>
  <si>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20000000</t>
  </si>
  <si>
    <t>Неподаткові надходження</t>
  </si>
  <si>
    <t>24000000</t>
  </si>
  <si>
    <t>Інші неподаткові надходження</t>
  </si>
  <si>
    <t>24060000</t>
  </si>
  <si>
    <t>Інші надходження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</si>
  <si>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</si>
  <si>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</si>
  <si>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</si>
  <si>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</si>
  <si>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</si>
  <si>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</si>
  <si>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</si>
  <si>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</si>
  <si>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</si>
  <si>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</si>
  <si>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25010400</t>
  </si>
  <si>
    <t>Надходження бюджетних установ від реалізації в установленому порядку майна (крім нерухомого майна)</t>
  </si>
  <si>
    <t>25020000</t>
  </si>
  <si>
    <t>Інші джерела власних надходжень бюджетних установ</t>
  </si>
  <si>
    <t>25020100</t>
  </si>
  <si>
    <t>Благодійні внески, гранти та дарунки</t>
  </si>
  <si>
    <t>25020200</t>
  </si>
  <si>
    <t>30000000</t>
  </si>
  <si>
    <t>Доходи від операцій з капіталом</t>
  </si>
  <si>
    <t>31000000</t>
  </si>
  <si>
    <t>Надходження від продажу основного капіталу</t>
  </si>
  <si>
    <t>31030000</t>
  </si>
  <si>
    <t>Кошти від відчуження майна, що належить Автономній Республіці Крим та майна, що перебуває в комунальній власності</t>
  </si>
  <si>
    <t>33000000</t>
  </si>
  <si>
    <t>Кошти від продажу землі і нематеріальних активів</t>
  </si>
  <si>
    <t>33010000</t>
  </si>
  <si>
    <t>Кошти від продажу землі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</si>
  <si>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</si>
  <si>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</si>
  <si>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33010500</t>
  </si>
  <si>
    <t>Кошти від викупу земельних ділянок сільськогосподарського призначення державної та комунальної власності, передбачених пунктом 6-1 розділу X `Перехідні положення` Земельного кодексу України</t>
  </si>
  <si>
    <t>40000000</t>
  </si>
  <si>
    <t>Офіційні трансферти</t>
  </si>
  <si>
    <t>41000000</t>
  </si>
  <si>
    <t>Від органів державного управління</t>
  </si>
  <si>
    <t>41030000</t>
  </si>
  <si>
    <t>Субвенції з державного бюджету місцевим бюджетам</t>
  </si>
  <si>
    <t>41037400</t>
  </si>
  <si>
    <t>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</si>
  <si>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41050000</t>
  </si>
  <si>
    <t>Субвенції з місцевих бюджетів іншим місцевим бюджетам</t>
  </si>
  <si>
    <t>41053900</t>
  </si>
  <si>
    <t>Інші субвенції з місцевого бюджету</t>
  </si>
  <si>
    <t xml:space="preserve"> </t>
  </si>
  <si>
    <t xml:space="preserve">Усього ( без урахування трансфертів) </t>
  </si>
  <si>
    <t xml:space="preserve">Усього </t>
  </si>
  <si>
    <t>Аналіз виконання плану по доходах спеціального фонду</t>
  </si>
  <si>
    <t>Динаміка надходжень</t>
  </si>
  <si>
    <t>тис.грн</t>
  </si>
  <si>
    <t>%</t>
  </si>
  <si>
    <t>тис.грн.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</si>
  <si>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</si>
  <si>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</si>
  <si>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</si>
  <si>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місцевого бюджету за рахунок залишку коштів освітньої субвенції, що утворився на початок бюджетного періоду</t>
  </si>
  <si>
    <t>станом на 01.02.2026 року</t>
  </si>
  <si>
    <t>2025 рік (дата факту 01.02.2025)</t>
  </si>
  <si>
    <t>Затверджений план на 2026 рік</t>
  </si>
  <si>
    <t>Уточнений річний план на 2026 рік</t>
  </si>
  <si>
    <t>2026 рік (дата факту 01.02.2026)</t>
  </si>
  <si>
    <t>Фактичні надходження станом на 01.02.2026</t>
  </si>
  <si>
    <t>% викон. до плану за 2026 рік</t>
  </si>
</sst>
</file>

<file path=xl/styles.xml><?xml version="1.0" encoding="utf-8"?>
<styleSheet xmlns="http://schemas.openxmlformats.org/spreadsheetml/2006/main">
  <numFmts count="3">
    <numFmt numFmtId="164" formatCode="#,##0.000"/>
    <numFmt numFmtId="165" formatCode="0.0"/>
    <numFmt numFmtId="166" formatCode="#,##0.0"/>
  </numFmts>
  <fonts count="7"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8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164" fontId="1" fillId="0" borderId="0" xfId="0" applyNumberFormat="1" applyFont="1"/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166" fontId="1" fillId="0" borderId="1" xfId="0" applyNumberFormat="1" applyFont="1" applyBorder="1" applyAlignment="1">
      <alignment horizontal="right"/>
    </xf>
    <xf numFmtId="166" fontId="1" fillId="0" borderId="7" xfId="0" applyNumberFormat="1" applyFont="1" applyBorder="1" applyAlignment="1">
      <alignment horizontal="right"/>
    </xf>
    <xf numFmtId="0" fontId="1" fillId="0" borderId="2" xfId="0" applyFont="1" applyBorder="1" applyAlignment="1">
      <alignment vertical="center"/>
    </xf>
    <xf numFmtId="165" fontId="1" fillId="0" borderId="1" xfId="0" applyNumberFormat="1" applyFont="1" applyBorder="1" applyAlignment="1">
      <alignment horizontal="right"/>
    </xf>
    <xf numFmtId="166" fontId="2" fillId="0" borderId="1" xfId="0" applyNumberFormat="1" applyFont="1" applyBorder="1" applyAlignment="1">
      <alignment horizontal="right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vertical="center" wrapText="1"/>
    </xf>
    <xf numFmtId="166" fontId="1" fillId="0" borderId="9" xfId="0" applyNumberFormat="1" applyFont="1" applyBorder="1" applyAlignment="1">
      <alignment horizontal="right"/>
    </xf>
    <xf numFmtId="165" fontId="1" fillId="0" borderId="9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66" fontId="5" fillId="0" borderId="10" xfId="0" applyNumberFormat="1" applyFont="1" applyBorder="1" applyAlignment="1">
      <alignment horizontal="right"/>
    </xf>
    <xf numFmtId="166" fontId="2" fillId="3" borderId="1" xfId="0" applyNumberFormat="1" applyFont="1" applyFill="1" applyBorder="1" applyAlignment="1">
      <alignment horizontal="right"/>
    </xf>
    <xf numFmtId="165" fontId="2" fillId="3" borderId="1" xfId="0" applyNumberFormat="1" applyFont="1" applyFill="1" applyBorder="1" applyAlignment="1">
      <alignment horizontal="right"/>
    </xf>
    <xf numFmtId="166" fontId="6" fillId="3" borderId="10" xfId="0" applyNumberFormat="1" applyFont="1" applyFill="1" applyBorder="1" applyAlignment="1">
      <alignment horizontal="right"/>
    </xf>
    <xf numFmtId="165" fontId="6" fillId="3" borderId="6" xfId="0" applyNumberFormat="1" applyFont="1" applyFill="1" applyBorder="1" applyAlignment="1">
      <alignment horizontal="right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vertical="center" wrapText="1"/>
    </xf>
    <xf numFmtId="166" fontId="1" fillId="0" borderId="13" xfId="0" applyNumberFormat="1" applyFont="1" applyBorder="1" applyAlignment="1">
      <alignment horizontal="right"/>
    </xf>
    <xf numFmtId="164" fontId="2" fillId="4" borderId="11" xfId="0" applyNumberFormat="1" applyFont="1" applyFill="1" applyBorder="1" applyAlignment="1">
      <alignment horizontal="center" vertical="center" wrapText="1"/>
    </xf>
    <xf numFmtId="166" fontId="2" fillId="3" borderId="13" xfId="0" applyNumberFormat="1" applyFont="1" applyFill="1" applyBorder="1" applyAlignment="1">
      <alignment horizontal="right"/>
    </xf>
    <xf numFmtId="0" fontId="2" fillId="4" borderId="11" xfId="0" applyFont="1" applyFill="1" applyBorder="1" applyAlignment="1">
      <alignment horizontal="center" vertical="center"/>
    </xf>
    <xf numFmtId="165" fontId="2" fillId="3" borderId="13" xfId="0" applyNumberFormat="1" applyFont="1" applyFill="1" applyBorder="1" applyAlignment="1">
      <alignment horizontal="right"/>
    </xf>
    <xf numFmtId="166" fontId="1" fillId="0" borderId="1" xfId="0" applyNumberFormat="1" applyFont="1" applyBorder="1" applyAlignment="1">
      <alignment horizontal="right" vertical="center"/>
    </xf>
    <xf numFmtId="166" fontId="2" fillId="3" borderId="1" xfId="0" applyNumberFormat="1" applyFont="1" applyFill="1" applyBorder="1" applyAlignment="1">
      <alignment horizontal="right" vertical="center"/>
    </xf>
    <xf numFmtId="165" fontId="2" fillId="3" borderId="1" xfId="0" applyNumberFormat="1" applyFont="1" applyFill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166" fontId="5" fillId="0" borderId="17" xfId="0" applyNumberFormat="1" applyFont="1" applyBorder="1" applyAlignment="1">
      <alignment horizontal="right"/>
    </xf>
    <xf numFmtId="0" fontId="5" fillId="0" borderId="11" xfId="0" applyFont="1" applyBorder="1" applyAlignment="1">
      <alignment vertical="center" wrapText="1"/>
    </xf>
    <xf numFmtId="166" fontId="1" fillId="0" borderId="18" xfId="0" applyNumberFormat="1" applyFont="1" applyBorder="1" applyAlignment="1">
      <alignment horizontal="right"/>
    </xf>
    <xf numFmtId="166" fontId="1" fillId="0" borderId="2" xfId="0" applyNumberFormat="1" applyFont="1" applyBorder="1" applyAlignment="1">
      <alignment horizontal="right"/>
    </xf>
    <xf numFmtId="166" fontId="1" fillId="2" borderId="2" xfId="0" applyNumberFormat="1" applyFont="1" applyFill="1" applyBorder="1" applyAlignment="1">
      <alignment horizontal="right"/>
    </xf>
    <xf numFmtId="166" fontId="1" fillId="0" borderId="2" xfId="0" applyNumberFormat="1" applyFont="1" applyBorder="1" applyAlignment="1">
      <alignment horizontal="right" vertical="center"/>
    </xf>
    <xf numFmtId="166" fontId="2" fillId="0" borderId="2" xfId="0" applyNumberFormat="1" applyFont="1" applyBorder="1" applyAlignment="1">
      <alignment horizontal="right"/>
    </xf>
    <xf numFmtId="166" fontId="1" fillId="0" borderId="19" xfId="0" applyNumberFormat="1" applyFont="1" applyBorder="1" applyAlignment="1">
      <alignment horizontal="right"/>
    </xf>
    <xf numFmtId="166" fontId="2" fillId="3" borderId="20" xfId="0" applyNumberFormat="1" applyFont="1" applyFill="1" applyBorder="1" applyAlignment="1">
      <alignment horizontal="right"/>
    </xf>
    <xf numFmtId="166" fontId="1" fillId="0" borderId="20" xfId="0" applyNumberFormat="1" applyFont="1" applyBorder="1" applyAlignment="1">
      <alignment horizontal="right"/>
    </xf>
    <xf numFmtId="166" fontId="2" fillId="3" borderId="20" xfId="0" applyNumberFormat="1" applyFont="1" applyFill="1" applyBorder="1" applyAlignment="1">
      <alignment horizontal="right" vertical="center"/>
    </xf>
    <xf numFmtId="166" fontId="1" fillId="0" borderId="12" xfId="0" applyNumberFormat="1" applyFont="1" applyBorder="1" applyAlignment="1">
      <alignment horizontal="right"/>
    </xf>
    <xf numFmtId="166" fontId="1" fillId="0" borderId="14" xfId="0" applyNumberFormat="1" applyFont="1" applyBorder="1" applyAlignment="1">
      <alignment horizontal="right"/>
    </xf>
    <xf numFmtId="166" fontId="1" fillId="0" borderId="7" xfId="0" applyNumberFormat="1" applyFont="1" applyBorder="1" applyAlignment="1">
      <alignment horizontal="right" vertical="center"/>
    </xf>
    <xf numFmtId="166" fontId="2" fillId="0" borderId="7" xfId="0" applyNumberFormat="1" applyFont="1" applyBorder="1" applyAlignment="1">
      <alignment horizontal="right"/>
    </xf>
    <xf numFmtId="166" fontId="1" fillId="0" borderId="15" xfId="0" applyNumberFormat="1" applyFont="1" applyBorder="1" applyAlignment="1">
      <alignment horizontal="right"/>
    </xf>
    <xf numFmtId="164" fontId="2" fillId="4" borderId="3" xfId="0" applyNumberFormat="1" applyFont="1" applyFill="1" applyBorder="1" applyAlignment="1">
      <alignment horizontal="center" vertical="center" wrapText="1"/>
    </xf>
    <xf numFmtId="166" fontId="5" fillId="0" borderId="21" xfId="0" applyNumberFormat="1" applyFont="1" applyBorder="1" applyAlignment="1">
      <alignment horizontal="right"/>
    </xf>
    <xf numFmtId="164" fontId="2" fillId="4" borderId="22" xfId="0" applyNumberFormat="1" applyFont="1" applyFill="1" applyBorder="1" applyAlignment="1">
      <alignment horizontal="center" vertical="center" wrapText="1"/>
    </xf>
    <xf numFmtId="166" fontId="6" fillId="3" borderId="17" xfId="0" applyNumberFormat="1" applyFont="1" applyFill="1" applyBorder="1" applyAlignment="1">
      <alignment horizontal="right"/>
    </xf>
    <xf numFmtId="166" fontId="5" fillId="0" borderId="11" xfId="0" applyNumberFormat="1" applyFont="1" applyBorder="1" applyAlignment="1">
      <alignment horizontal="right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164" fontId="2" fillId="4" borderId="5" xfId="0" applyNumberFormat="1" applyFont="1" applyFill="1" applyBorder="1" applyAlignment="1">
      <alignment horizontal="center" vertical="center"/>
    </xf>
    <xf numFmtId="164" fontId="2" fillId="4" borderId="4" xfId="0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4" borderId="14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164" fontId="2" fillId="4" borderId="8" xfId="0" applyNumberFormat="1" applyFont="1" applyFill="1" applyBorder="1" applyAlignment="1">
      <alignment horizontal="center" vertical="center" wrapText="1"/>
    </xf>
    <xf numFmtId="164" fontId="2" fillId="4" borderId="16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16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  <colors>
    <mruColors>
      <color rgb="FFCCFFFF"/>
      <color rgb="FFB4FAF2"/>
      <color rgb="FFADF9F0"/>
      <color rgb="FF9CE7F6"/>
      <color rgb="FF95FDF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3"/>
  <sheetViews>
    <sheetView tabSelected="1" zoomScale="71" zoomScaleNormal="71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F44" sqref="F44"/>
    </sheetView>
  </sheetViews>
  <sheetFormatPr defaultColWidth="8.77734375" defaultRowHeight="13.2"/>
  <cols>
    <col min="1" max="1" width="0.109375" style="1" customWidth="1"/>
    <col min="2" max="2" width="10" style="2" customWidth="1"/>
    <col min="3" max="3" width="50.6640625" style="3" customWidth="1"/>
    <col min="4" max="4" width="12.5546875" style="4" customWidth="1"/>
    <col min="5" max="5" width="15" style="4" customWidth="1"/>
    <col min="6" max="7" width="16" style="4" customWidth="1"/>
    <col min="8" max="8" width="10.109375" style="1" customWidth="1"/>
    <col min="9" max="9" width="11" style="1" customWidth="1"/>
    <col min="10" max="10" width="8.5546875" style="1" customWidth="1"/>
    <col min="11" max="16384" width="8.77734375" style="1"/>
  </cols>
  <sheetData>
    <row r="1" spans="1:10" ht="3.45" customHeight="1"/>
    <row r="2" spans="1:10" ht="16.5" customHeight="1">
      <c r="B2" s="5"/>
      <c r="C2" s="58" t="s">
        <v>66</v>
      </c>
      <c r="D2" s="58"/>
      <c r="E2" s="58"/>
      <c r="F2" s="58"/>
      <c r="G2" s="58"/>
      <c r="H2" s="58"/>
    </row>
    <row r="3" spans="1:10" ht="3.45" customHeight="1">
      <c r="B3" s="64"/>
      <c r="C3" s="64"/>
      <c r="D3" s="64"/>
      <c r="E3" s="64"/>
      <c r="F3" s="64"/>
      <c r="G3" s="64"/>
    </row>
    <row r="4" spans="1:10" ht="17.399999999999999">
      <c r="B4" s="5"/>
      <c r="C4" s="59" t="s">
        <v>75</v>
      </c>
      <c r="D4" s="59"/>
      <c r="E4" s="59"/>
      <c r="F4" s="59"/>
      <c r="G4" s="59"/>
      <c r="H4" s="59"/>
    </row>
    <row r="5" spans="1:10" ht="13.8" thickBot="1">
      <c r="G5" s="6" t="s">
        <v>70</v>
      </c>
    </row>
    <row r="6" spans="1:10" ht="31.05" customHeight="1" thickBot="1">
      <c r="A6" s="9"/>
      <c r="B6" s="65" t="s">
        <v>0</v>
      </c>
      <c r="C6" s="67" t="s">
        <v>1</v>
      </c>
      <c r="D6" s="69" t="s">
        <v>76</v>
      </c>
      <c r="E6" s="60" t="s">
        <v>79</v>
      </c>
      <c r="F6" s="60"/>
      <c r="G6" s="60"/>
      <c r="H6" s="61"/>
      <c r="I6" s="62" t="s">
        <v>67</v>
      </c>
      <c r="J6" s="63"/>
    </row>
    <row r="7" spans="1:10" ht="67.95" customHeight="1" thickBot="1">
      <c r="A7" s="9"/>
      <c r="B7" s="66"/>
      <c r="C7" s="68"/>
      <c r="D7" s="70"/>
      <c r="E7" s="29" t="s">
        <v>77</v>
      </c>
      <c r="F7" s="53" t="s">
        <v>78</v>
      </c>
      <c r="G7" s="29" t="s">
        <v>80</v>
      </c>
      <c r="H7" s="55" t="s">
        <v>81</v>
      </c>
      <c r="I7" s="31" t="s">
        <v>68</v>
      </c>
      <c r="J7" s="31" t="s">
        <v>69</v>
      </c>
    </row>
    <row r="8" spans="1:10" ht="19.95" customHeight="1">
      <c r="A8" s="12">
        <v>1</v>
      </c>
      <c r="B8" s="26" t="s">
        <v>2</v>
      </c>
      <c r="C8" s="27" t="s">
        <v>3</v>
      </c>
      <c r="D8" s="28">
        <f>D9</f>
        <v>23.3</v>
      </c>
      <c r="E8" s="28">
        <f t="shared" ref="E8:G9" si="0">E9</f>
        <v>744</v>
      </c>
      <c r="F8" s="39">
        <f t="shared" si="0"/>
        <v>744</v>
      </c>
      <c r="G8" s="49">
        <f t="shared" si="0"/>
        <v>53.4</v>
      </c>
      <c r="H8" s="45">
        <f t="shared" ref="H8:H14" si="1">G8/F8*100</f>
        <v>7.17741935483871</v>
      </c>
      <c r="I8" s="30">
        <f t="shared" ref="I8:I43" si="2">G8-D8</f>
        <v>30.099999999999998</v>
      </c>
      <c r="J8" s="32">
        <f t="shared" ref="J8:J22" si="3">G8/D8*100</f>
        <v>229.18454935622316</v>
      </c>
    </row>
    <row r="9" spans="1:10" ht="15.45" customHeight="1">
      <c r="A9" s="12">
        <v>1</v>
      </c>
      <c r="B9" s="7" t="s">
        <v>4</v>
      </c>
      <c r="C9" s="8" t="s">
        <v>5</v>
      </c>
      <c r="D9" s="10">
        <f>D10</f>
        <v>23.3</v>
      </c>
      <c r="E9" s="10">
        <f t="shared" si="0"/>
        <v>744</v>
      </c>
      <c r="F9" s="40">
        <f t="shared" si="0"/>
        <v>744</v>
      </c>
      <c r="G9" s="11">
        <f t="shared" si="0"/>
        <v>53.4</v>
      </c>
      <c r="H9" s="45">
        <f t="shared" si="1"/>
        <v>7.17741935483871</v>
      </c>
      <c r="I9" s="22">
        <f t="shared" si="2"/>
        <v>30.099999999999998</v>
      </c>
      <c r="J9" s="23">
        <f t="shared" si="3"/>
        <v>229.18454935622316</v>
      </c>
    </row>
    <row r="10" spans="1:10" ht="15.45" customHeight="1">
      <c r="A10" s="12">
        <v>1</v>
      </c>
      <c r="B10" s="7" t="s">
        <v>6</v>
      </c>
      <c r="C10" s="8" t="s">
        <v>7</v>
      </c>
      <c r="D10" s="10">
        <f>D11+D12+D13</f>
        <v>23.3</v>
      </c>
      <c r="E10" s="10">
        <f t="shared" ref="E10:G10" si="4">E11+E12+E13</f>
        <v>744</v>
      </c>
      <c r="F10" s="40">
        <f t="shared" si="4"/>
        <v>744</v>
      </c>
      <c r="G10" s="11">
        <f t="shared" si="4"/>
        <v>53.4</v>
      </c>
      <c r="H10" s="45">
        <f t="shared" si="1"/>
        <v>7.17741935483871</v>
      </c>
      <c r="I10" s="22">
        <f t="shared" si="2"/>
        <v>30.099999999999998</v>
      </c>
      <c r="J10" s="23">
        <f t="shared" si="3"/>
        <v>229.18454935622316</v>
      </c>
    </row>
    <row r="11" spans="1:10" ht="55.05" customHeight="1">
      <c r="A11" s="12">
        <v>0</v>
      </c>
      <c r="B11" s="7" t="s">
        <v>8</v>
      </c>
      <c r="C11" s="8" t="s">
        <v>9</v>
      </c>
      <c r="D11" s="10">
        <v>23.3</v>
      </c>
      <c r="E11" s="10">
        <v>580</v>
      </c>
      <c r="F11" s="41">
        <v>580</v>
      </c>
      <c r="G11" s="11">
        <v>53.3</v>
      </c>
      <c r="H11" s="46">
        <f t="shared" si="1"/>
        <v>9.1896551724137918</v>
      </c>
      <c r="I11" s="10">
        <f t="shared" si="2"/>
        <v>29.999999999999996</v>
      </c>
      <c r="J11" s="13">
        <f t="shared" si="3"/>
        <v>228.75536480686694</v>
      </c>
    </row>
    <row r="12" spans="1:10" ht="31.95" customHeight="1">
      <c r="A12" s="12">
        <v>0</v>
      </c>
      <c r="B12" s="7" t="s">
        <v>10</v>
      </c>
      <c r="C12" s="8" t="s">
        <v>11</v>
      </c>
      <c r="D12" s="10">
        <v>0</v>
      </c>
      <c r="E12" s="10">
        <v>130</v>
      </c>
      <c r="F12" s="40">
        <v>130</v>
      </c>
      <c r="G12" s="11">
        <v>0</v>
      </c>
      <c r="H12" s="46">
        <f t="shared" si="1"/>
        <v>0</v>
      </c>
      <c r="I12" s="10">
        <f t="shared" si="2"/>
        <v>0</v>
      </c>
      <c r="J12" s="13">
        <v>0</v>
      </c>
    </row>
    <row r="13" spans="1:10" ht="58.5" customHeight="1">
      <c r="A13" s="12">
        <v>0</v>
      </c>
      <c r="B13" s="7" t="s">
        <v>12</v>
      </c>
      <c r="C13" s="8" t="s">
        <v>13</v>
      </c>
      <c r="D13" s="10">
        <v>0</v>
      </c>
      <c r="E13" s="10">
        <v>34</v>
      </c>
      <c r="F13" s="41">
        <v>34</v>
      </c>
      <c r="G13" s="11">
        <v>0.1</v>
      </c>
      <c r="H13" s="46">
        <f t="shared" si="1"/>
        <v>0.29411764705882354</v>
      </c>
      <c r="I13" s="10">
        <f t="shared" si="2"/>
        <v>0.1</v>
      </c>
      <c r="J13" s="13">
        <v>100</v>
      </c>
    </row>
    <row r="14" spans="1:10" ht="18" customHeight="1">
      <c r="A14" s="12">
        <v>1</v>
      </c>
      <c r="B14" s="7" t="s">
        <v>14</v>
      </c>
      <c r="C14" s="8" t="s">
        <v>15</v>
      </c>
      <c r="D14" s="10">
        <f>D15+D18</f>
        <v>243.79999999999998</v>
      </c>
      <c r="E14" s="10">
        <f t="shared" ref="E14:G14" si="5">E15+E18</f>
        <v>7621.7</v>
      </c>
      <c r="F14" s="40">
        <f t="shared" si="5"/>
        <v>7938.7</v>
      </c>
      <c r="G14" s="11">
        <f t="shared" si="5"/>
        <v>570.9</v>
      </c>
      <c r="H14" s="45">
        <f t="shared" si="1"/>
        <v>7.1913537480947767</v>
      </c>
      <c r="I14" s="22">
        <f t="shared" si="2"/>
        <v>327.10000000000002</v>
      </c>
      <c r="J14" s="23">
        <f t="shared" si="3"/>
        <v>234.1673502871206</v>
      </c>
    </row>
    <row r="15" spans="1:10" ht="16.5" customHeight="1">
      <c r="A15" s="12">
        <v>1</v>
      </c>
      <c r="B15" s="7" t="s">
        <v>16</v>
      </c>
      <c r="C15" s="8" t="s">
        <v>17</v>
      </c>
      <c r="D15" s="10">
        <f>D16</f>
        <v>1.5</v>
      </c>
      <c r="E15" s="10">
        <f t="shared" ref="E15:G16" si="6">E16</f>
        <v>5</v>
      </c>
      <c r="F15" s="40">
        <f t="shared" si="6"/>
        <v>5</v>
      </c>
      <c r="G15" s="11">
        <f t="shared" si="6"/>
        <v>2.8</v>
      </c>
      <c r="H15" s="45">
        <v>0</v>
      </c>
      <c r="I15" s="22">
        <f t="shared" si="2"/>
        <v>1.2999999999999998</v>
      </c>
      <c r="J15" s="23">
        <f t="shared" si="3"/>
        <v>186.66666666666666</v>
      </c>
    </row>
    <row r="16" spans="1:10" ht="16.5" customHeight="1">
      <c r="A16" s="12">
        <v>1</v>
      </c>
      <c r="B16" s="7" t="s">
        <v>18</v>
      </c>
      <c r="C16" s="8" t="s">
        <v>19</v>
      </c>
      <c r="D16" s="10">
        <f>D17</f>
        <v>1.5</v>
      </c>
      <c r="E16" s="10">
        <f t="shared" si="6"/>
        <v>5</v>
      </c>
      <c r="F16" s="40">
        <f t="shared" si="6"/>
        <v>5</v>
      </c>
      <c r="G16" s="11">
        <f t="shared" si="6"/>
        <v>2.8</v>
      </c>
      <c r="H16" s="45">
        <v>0</v>
      </c>
      <c r="I16" s="22">
        <f t="shared" si="2"/>
        <v>1.2999999999999998</v>
      </c>
      <c r="J16" s="23">
        <f t="shared" si="3"/>
        <v>186.66666666666666</v>
      </c>
    </row>
    <row r="17" spans="1:10" ht="53.55" customHeight="1">
      <c r="A17" s="12">
        <v>0</v>
      </c>
      <c r="B17" s="7" t="s">
        <v>20</v>
      </c>
      <c r="C17" s="8" t="s">
        <v>21</v>
      </c>
      <c r="D17" s="10">
        <v>1.5</v>
      </c>
      <c r="E17" s="10">
        <v>5</v>
      </c>
      <c r="F17" s="40">
        <v>5</v>
      </c>
      <c r="G17" s="11">
        <v>2.8</v>
      </c>
      <c r="H17" s="46">
        <v>0</v>
      </c>
      <c r="I17" s="10">
        <f t="shared" si="2"/>
        <v>1.2999999999999998</v>
      </c>
      <c r="J17" s="13">
        <f t="shared" si="3"/>
        <v>186.66666666666666</v>
      </c>
    </row>
    <row r="18" spans="1:10" ht="16.95" customHeight="1">
      <c r="A18" s="12">
        <v>1</v>
      </c>
      <c r="B18" s="7" t="s">
        <v>22</v>
      </c>
      <c r="C18" s="8" t="s">
        <v>23</v>
      </c>
      <c r="D18" s="10">
        <f>D19+D23</f>
        <v>242.29999999999998</v>
      </c>
      <c r="E18" s="10">
        <f t="shared" ref="E18:G18" si="7">E19+E23</f>
        <v>7616.7</v>
      </c>
      <c r="F18" s="40">
        <f t="shared" si="7"/>
        <v>7933.7</v>
      </c>
      <c r="G18" s="11">
        <f t="shared" si="7"/>
        <v>568.1</v>
      </c>
      <c r="H18" s="45">
        <f>G18/F18*100</f>
        <v>7.1605934179512722</v>
      </c>
      <c r="I18" s="22">
        <f t="shared" si="2"/>
        <v>325.80000000000007</v>
      </c>
      <c r="J18" s="23">
        <f t="shared" si="3"/>
        <v>234.46141147338017</v>
      </c>
    </row>
    <row r="19" spans="1:10" ht="32.549999999999997" customHeight="1">
      <c r="A19" s="12">
        <v>1</v>
      </c>
      <c r="B19" s="7" t="s">
        <v>24</v>
      </c>
      <c r="C19" s="8" t="s">
        <v>25</v>
      </c>
      <c r="D19" s="10">
        <f>D20+D21+D22</f>
        <v>191.7</v>
      </c>
      <c r="E19" s="10">
        <f t="shared" ref="E19:G19" si="8">E20+E21+E22</f>
        <v>7507</v>
      </c>
      <c r="F19" s="40">
        <f t="shared" si="8"/>
        <v>7507</v>
      </c>
      <c r="G19" s="11">
        <f t="shared" si="8"/>
        <v>226</v>
      </c>
      <c r="H19" s="45">
        <f>G19/F19*100</f>
        <v>3.0105235113893696</v>
      </c>
      <c r="I19" s="22">
        <f t="shared" si="2"/>
        <v>34.300000000000011</v>
      </c>
      <c r="J19" s="23">
        <f t="shared" si="3"/>
        <v>117.8925404277517</v>
      </c>
    </row>
    <row r="20" spans="1:10" ht="32.549999999999997" customHeight="1">
      <c r="A20" s="12">
        <v>0</v>
      </c>
      <c r="B20" s="7" t="s">
        <v>26</v>
      </c>
      <c r="C20" s="8" t="s">
        <v>27</v>
      </c>
      <c r="D20" s="10">
        <v>189.2</v>
      </c>
      <c r="E20" s="10">
        <v>7436</v>
      </c>
      <c r="F20" s="40">
        <v>7436</v>
      </c>
      <c r="G20" s="11">
        <v>219.1</v>
      </c>
      <c r="H20" s="46">
        <f>G20/F20*100</f>
        <v>2.9464766003227538</v>
      </c>
      <c r="I20" s="10">
        <f t="shared" si="2"/>
        <v>29.900000000000006</v>
      </c>
      <c r="J20" s="13">
        <f t="shared" si="3"/>
        <v>115.80338266384777</v>
      </c>
    </row>
    <row r="21" spans="1:10" ht="42" customHeight="1">
      <c r="A21" s="12">
        <v>0</v>
      </c>
      <c r="B21" s="7" t="s">
        <v>28</v>
      </c>
      <c r="C21" s="8" t="s">
        <v>29</v>
      </c>
      <c r="D21" s="10">
        <v>2.5</v>
      </c>
      <c r="E21" s="10">
        <v>71</v>
      </c>
      <c r="F21" s="40">
        <v>71</v>
      </c>
      <c r="G21" s="11">
        <v>6.4</v>
      </c>
      <c r="H21" s="46">
        <f>G21/F21*100</f>
        <v>9.0140845070422539</v>
      </c>
      <c r="I21" s="10">
        <f t="shared" si="2"/>
        <v>3.9000000000000004</v>
      </c>
      <c r="J21" s="13">
        <f t="shared" si="3"/>
        <v>256</v>
      </c>
    </row>
    <row r="22" spans="1:10" ht="26.4">
      <c r="A22" s="12">
        <v>0</v>
      </c>
      <c r="B22" s="7" t="s">
        <v>30</v>
      </c>
      <c r="C22" s="8" t="s">
        <v>31</v>
      </c>
      <c r="D22" s="10">
        <v>0</v>
      </c>
      <c r="E22" s="10">
        <v>0</v>
      </c>
      <c r="F22" s="40">
        <v>0</v>
      </c>
      <c r="G22" s="11">
        <v>0.5</v>
      </c>
      <c r="H22" s="46">
        <v>0</v>
      </c>
      <c r="I22" s="10">
        <f t="shared" si="2"/>
        <v>0.5</v>
      </c>
      <c r="J22" s="13">
        <v>100</v>
      </c>
    </row>
    <row r="23" spans="1:10">
      <c r="A23" s="12">
        <v>1</v>
      </c>
      <c r="B23" s="7" t="s">
        <v>32</v>
      </c>
      <c r="C23" s="8" t="s">
        <v>33</v>
      </c>
      <c r="D23" s="33">
        <f>D24+D25</f>
        <v>50.6</v>
      </c>
      <c r="E23" s="33">
        <f t="shared" ref="E23:G23" si="9">E24+E25</f>
        <v>109.7</v>
      </c>
      <c r="F23" s="42">
        <f t="shared" si="9"/>
        <v>426.7</v>
      </c>
      <c r="G23" s="50">
        <f t="shared" si="9"/>
        <v>342.1</v>
      </c>
      <c r="H23" s="47">
        <f t="shared" ref="H23:H38" si="10">G23/F23*100</f>
        <v>80.173423951253824</v>
      </c>
      <c r="I23" s="34">
        <f t="shared" si="2"/>
        <v>291.5</v>
      </c>
      <c r="J23" s="35">
        <f t="shared" ref="J23:J34" si="11">G23/D23*100</f>
        <v>676.08695652173913</v>
      </c>
    </row>
    <row r="24" spans="1:10" ht="25.05" customHeight="1">
      <c r="A24" s="12">
        <v>0</v>
      </c>
      <c r="B24" s="7" t="s">
        <v>34</v>
      </c>
      <c r="C24" s="8" t="s">
        <v>35</v>
      </c>
      <c r="D24" s="10">
        <v>50.6</v>
      </c>
      <c r="E24" s="10">
        <v>0</v>
      </c>
      <c r="F24" s="40">
        <v>5</v>
      </c>
      <c r="G24" s="11">
        <v>1</v>
      </c>
      <c r="H24" s="46">
        <v>0</v>
      </c>
      <c r="I24" s="10">
        <f t="shared" si="2"/>
        <v>-49.6</v>
      </c>
      <c r="J24" s="13">
        <f t="shared" si="11"/>
        <v>1.9762845849802373</v>
      </c>
    </row>
    <row r="25" spans="1:10" ht="66">
      <c r="A25" s="12">
        <v>0</v>
      </c>
      <c r="B25" s="7" t="s">
        <v>36</v>
      </c>
      <c r="C25" s="8" t="s">
        <v>71</v>
      </c>
      <c r="D25" s="10">
        <v>0</v>
      </c>
      <c r="E25" s="10">
        <v>109.7</v>
      </c>
      <c r="F25" s="40">
        <v>421.7</v>
      </c>
      <c r="G25" s="11">
        <v>341.1</v>
      </c>
      <c r="H25" s="46">
        <f t="shared" si="10"/>
        <v>80.886886412141351</v>
      </c>
      <c r="I25" s="10">
        <f t="shared" si="2"/>
        <v>341.1</v>
      </c>
      <c r="J25" s="13">
        <v>100</v>
      </c>
    </row>
    <row r="26" spans="1:10" ht="16.5" customHeight="1">
      <c r="A26" s="12">
        <v>1</v>
      </c>
      <c r="B26" s="7" t="s">
        <v>37</v>
      </c>
      <c r="C26" s="8" t="s">
        <v>38</v>
      </c>
      <c r="D26" s="10">
        <f>D27+D29</f>
        <v>4260.3</v>
      </c>
      <c r="E26" s="10">
        <f t="shared" ref="E26:G26" si="12">E27+E29</f>
        <v>1195</v>
      </c>
      <c r="F26" s="40">
        <f t="shared" si="12"/>
        <v>1195</v>
      </c>
      <c r="G26" s="11">
        <f t="shared" si="12"/>
        <v>408.3</v>
      </c>
      <c r="H26" s="45">
        <f t="shared" si="10"/>
        <v>34.1673640167364</v>
      </c>
      <c r="I26" s="22">
        <f t="shared" si="2"/>
        <v>-3852</v>
      </c>
      <c r="J26" s="23">
        <f t="shared" si="11"/>
        <v>9.583832124498274</v>
      </c>
    </row>
    <row r="27" spans="1:10" ht="18" customHeight="1">
      <c r="A27" s="12">
        <v>1</v>
      </c>
      <c r="B27" s="7" t="s">
        <v>39</v>
      </c>
      <c r="C27" s="8" t="s">
        <v>40</v>
      </c>
      <c r="D27" s="10">
        <f>D28</f>
        <v>4260.3</v>
      </c>
      <c r="E27" s="10">
        <f t="shared" ref="E27:G27" si="13">E28</f>
        <v>0</v>
      </c>
      <c r="F27" s="40">
        <f t="shared" si="13"/>
        <v>0</v>
      </c>
      <c r="G27" s="11">
        <f t="shared" si="13"/>
        <v>0</v>
      </c>
      <c r="H27" s="45">
        <v>0</v>
      </c>
      <c r="I27" s="22">
        <f t="shared" si="2"/>
        <v>-4260.3</v>
      </c>
      <c r="J27" s="23">
        <f t="shared" si="11"/>
        <v>0</v>
      </c>
    </row>
    <row r="28" spans="1:10" ht="43.05" customHeight="1">
      <c r="A28" s="12">
        <v>1</v>
      </c>
      <c r="B28" s="19" t="s">
        <v>41</v>
      </c>
      <c r="C28" s="20" t="s">
        <v>42</v>
      </c>
      <c r="D28" s="14">
        <v>4260.3</v>
      </c>
      <c r="E28" s="14">
        <v>0</v>
      </c>
      <c r="F28" s="43">
        <v>0</v>
      </c>
      <c r="G28" s="51">
        <v>0</v>
      </c>
      <c r="H28" s="45">
        <v>0</v>
      </c>
      <c r="I28" s="22">
        <f t="shared" si="2"/>
        <v>-4260.3</v>
      </c>
      <c r="J28" s="23">
        <f t="shared" si="11"/>
        <v>0</v>
      </c>
    </row>
    <row r="29" spans="1:10" ht="18.45" customHeight="1">
      <c r="A29" s="12">
        <v>1</v>
      </c>
      <c r="B29" s="7" t="s">
        <v>43</v>
      </c>
      <c r="C29" s="8" t="s">
        <v>44</v>
      </c>
      <c r="D29" s="10">
        <f>D30</f>
        <v>0</v>
      </c>
      <c r="E29" s="10">
        <f t="shared" ref="E29:G29" si="14">E30</f>
        <v>1195</v>
      </c>
      <c r="F29" s="40">
        <f t="shared" si="14"/>
        <v>1195</v>
      </c>
      <c r="G29" s="11">
        <f t="shared" si="14"/>
        <v>408.3</v>
      </c>
      <c r="H29" s="45">
        <f t="shared" si="10"/>
        <v>34.1673640167364</v>
      </c>
      <c r="I29" s="22">
        <f t="shared" si="2"/>
        <v>408.3</v>
      </c>
      <c r="J29" s="23">
        <v>100</v>
      </c>
    </row>
    <row r="30" spans="1:10" ht="15.45" customHeight="1">
      <c r="A30" s="12">
        <v>1</v>
      </c>
      <c r="B30" s="7" t="s">
        <v>45</v>
      </c>
      <c r="C30" s="8" t="s">
        <v>46</v>
      </c>
      <c r="D30" s="10">
        <f>D31+D32</f>
        <v>0</v>
      </c>
      <c r="E30" s="10">
        <f t="shared" ref="E30:G30" si="15">E31+E32</f>
        <v>1195</v>
      </c>
      <c r="F30" s="40">
        <f t="shared" si="15"/>
        <v>1195</v>
      </c>
      <c r="G30" s="11">
        <f t="shared" si="15"/>
        <v>408.3</v>
      </c>
      <c r="H30" s="45">
        <f t="shared" si="10"/>
        <v>34.1673640167364</v>
      </c>
      <c r="I30" s="22">
        <f t="shared" si="2"/>
        <v>408.3</v>
      </c>
      <c r="J30" s="23">
        <v>100</v>
      </c>
    </row>
    <row r="31" spans="1:10" ht="69" customHeight="1">
      <c r="A31" s="12">
        <v>0</v>
      </c>
      <c r="B31" s="7" t="s">
        <v>47</v>
      </c>
      <c r="C31" s="8" t="s">
        <v>48</v>
      </c>
      <c r="D31" s="10">
        <v>0</v>
      </c>
      <c r="E31" s="10">
        <v>880</v>
      </c>
      <c r="F31" s="40">
        <v>880</v>
      </c>
      <c r="G31" s="11">
        <v>308</v>
      </c>
      <c r="H31" s="46">
        <f t="shared" si="10"/>
        <v>35</v>
      </c>
      <c r="I31" s="10">
        <f t="shared" si="2"/>
        <v>308</v>
      </c>
      <c r="J31" s="13">
        <v>100</v>
      </c>
    </row>
    <row r="32" spans="1:10" ht="77.55" customHeight="1" thickBot="1">
      <c r="A32" s="12">
        <v>0</v>
      </c>
      <c r="B32" s="7" t="s">
        <v>49</v>
      </c>
      <c r="C32" s="8" t="s">
        <v>50</v>
      </c>
      <c r="D32" s="10">
        <v>0</v>
      </c>
      <c r="E32" s="10">
        <v>315</v>
      </c>
      <c r="F32" s="40">
        <v>315</v>
      </c>
      <c r="G32" s="11">
        <v>100.3</v>
      </c>
      <c r="H32" s="46">
        <f t="shared" si="10"/>
        <v>31.841269841269842</v>
      </c>
      <c r="I32" s="10">
        <f t="shared" si="2"/>
        <v>100.3</v>
      </c>
      <c r="J32" s="13">
        <v>100</v>
      </c>
    </row>
    <row r="33" spans="1:10" ht="25.95" hidden="1" customHeight="1">
      <c r="A33" s="12">
        <v>1</v>
      </c>
      <c r="B33" s="7" t="s">
        <v>51</v>
      </c>
      <c r="C33" s="8" t="s">
        <v>52</v>
      </c>
      <c r="D33" s="10">
        <f>D34</f>
        <v>0</v>
      </c>
      <c r="E33" s="10">
        <f t="shared" ref="E33:G33" si="16">E34</f>
        <v>0</v>
      </c>
      <c r="F33" s="40">
        <f t="shared" si="16"/>
        <v>0</v>
      </c>
      <c r="G33" s="11">
        <f t="shared" si="16"/>
        <v>0</v>
      </c>
      <c r="H33" s="45" t="e">
        <f t="shared" si="10"/>
        <v>#DIV/0!</v>
      </c>
      <c r="I33" s="22">
        <f t="shared" si="2"/>
        <v>0</v>
      </c>
      <c r="J33" s="23" t="e">
        <f t="shared" si="11"/>
        <v>#DIV/0!</v>
      </c>
    </row>
    <row r="34" spans="1:10" ht="16.5" hidden="1" customHeight="1">
      <c r="A34" s="12">
        <v>1</v>
      </c>
      <c r="B34" s="7" t="s">
        <v>53</v>
      </c>
      <c r="C34" s="8" t="s">
        <v>54</v>
      </c>
      <c r="D34" s="10">
        <f>D35+D39</f>
        <v>0</v>
      </c>
      <c r="E34" s="10">
        <f>E35+E39</f>
        <v>0</v>
      </c>
      <c r="F34" s="40">
        <f>F35+F39</f>
        <v>0</v>
      </c>
      <c r="G34" s="11">
        <f>G35+G39</f>
        <v>0</v>
      </c>
      <c r="H34" s="45" t="e">
        <f t="shared" si="10"/>
        <v>#DIV/0!</v>
      </c>
      <c r="I34" s="22">
        <f t="shared" si="2"/>
        <v>0</v>
      </c>
      <c r="J34" s="23" t="e">
        <f t="shared" si="11"/>
        <v>#DIV/0!</v>
      </c>
    </row>
    <row r="35" spans="1:10" ht="34.5" hidden="1" customHeight="1">
      <c r="A35" s="12">
        <v>1</v>
      </c>
      <c r="B35" s="7" t="s">
        <v>55</v>
      </c>
      <c r="C35" s="8" t="s">
        <v>56</v>
      </c>
      <c r="D35" s="40">
        <f t="shared" ref="D35:E35" si="17">D36+D37+D38</f>
        <v>0</v>
      </c>
      <c r="E35" s="40">
        <f t="shared" si="17"/>
        <v>0</v>
      </c>
      <c r="F35" s="40">
        <f>F36+F37+F38</f>
        <v>0</v>
      </c>
      <c r="G35" s="11">
        <f>G36+G37+G38</f>
        <v>0</v>
      </c>
      <c r="H35" s="45" t="e">
        <f t="shared" si="10"/>
        <v>#DIV/0!</v>
      </c>
      <c r="I35" s="22">
        <f t="shared" si="2"/>
        <v>0</v>
      </c>
      <c r="J35" s="23">
        <v>100</v>
      </c>
    </row>
    <row r="36" spans="1:10" ht="28.05" hidden="1" customHeight="1">
      <c r="A36" s="12"/>
      <c r="B36" s="7">
        <v>41033900</v>
      </c>
      <c r="C36" s="8" t="s">
        <v>72</v>
      </c>
      <c r="D36" s="10">
        <v>0</v>
      </c>
      <c r="E36" s="10">
        <v>0</v>
      </c>
      <c r="F36" s="40">
        <v>0</v>
      </c>
      <c r="G36" s="11">
        <v>0</v>
      </c>
      <c r="H36" s="46" t="e">
        <f t="shared" ref="H36" si="18">G36/F36*100</f>
        <v>#DIV/0!</v>
      </c>
      <c r="I36" s="10">
        <f t="shared" ref="I36" si="19">G36-D36</f>
        <v>0</v>
      </c>
      <c r="J36" s="13">
        <v>100</v>
      </c>
    </row>
    <row r="37" spans="1:10" ht="47.55" hidden="1" customHeight="1">
      <c r="A37" s="12"/>
      <c r="B37" s="7">
        <v>41035400</v>
      </c>
      <c r="C37" s="8" t="s">
        <v>73</v>
      </c>
      <c r="D37" s="10">
        <v>0</v>
      </c>
      <c r="E37" s="10">
        <v>0</v>
      </c>
      <c r="F37" s="40">
        <v>0</v>
      </c>
      <c r="G37" s="11">
        <v>0</v>
      </c>
      <c r="H37" s="46" t="e">
        <f t="shared" ref="H37" si="20">G37/F37*100</f>
        <v>#DIV/0!</v>
      </c>
      <c r="I37" s="10">
        <f t="shared" ref="I37" si="21">G37-D37</f>
        <v>0</v>
      </c>
      <c r="J37" s="13">
        <v>100</v>
      </c>
    </row>
    <row r="38" spans="1:10" ht="39.6" hidden="1">
      <c r="A38" s="12">
        <v>0</v>
      </c>
      <c r="B38" s="7" t="s">
        <v>57</v>
      </c>
      <c r="C38" s="8" t="s">
        <v>58</v>
      </c>
      <c r="D38" s="10">
        <v>0</v>
      </c>
      <c r="E38" s="10">
        <v>0</v>
      </c>
      <c r="F38" s="40">
        <v>0</v>
      </c>
      <c r="G38" s="11">
        <v>0</v>
      </c>
      <c r="H38" s="46" t="e">
        <f t="shared" si="10"/>
        <v>#DIV/0!</v>
      </c>
      <c r="I38" s="10">
        <f t="shared" si="2"/>
        <v>0</v>
      </c>
      <c r="J38" s="13">
        <v>100</v>
      </c>
    </row>
    <row r="39" spans="1:10" ht="26.4" hidden="1">
      <c r="A39" s="12">
        <v>1</v>
      </c>
      <c r="B39" s="7" t="s">
        <v>59</v>
      </c>
      <c r="C39" s="8" t="s">
        <v>60</v>
      </c>
      <c r="D39" s="10">
        <f>D40+D41</f>
        <v>0</v>
      </c>
      <c r="E39" s="10">
        <f t="shared" ref="E39:G39" si="22">E41</f>
        <v>0</v>
      </c>
      <c r="F39" s="40">
        <f t="shared" si="22"/>
        <v>0</v>
      </c>
      <c r="G39" s="11">
        <f t="shared" si="22"/>
        <v>0</v>
      </c>
      <c r="H39" s="45">
        <v>0</v>
      </c>
      <c r="I39" s="22">
        <f t="shared" si="2"/>
        <v>0</v>
      </c>
      <c r="J39" s="23" t="e">
        <f>G39/D39*100</f>
        <v>#DIV/0!</v>
      </c>
    </row>
    <row r="40" spans="1:10" ht="40.200000000000003" hidden="1" thickBot="1">
      <c r="A40" s="12"/>
      <c r="B40" s="15">
        <v>41051100</v>
      </c>
      <c r="C40" s="16" t="s">
        <v>74</v>
      </c>
      <c r="D40" s="17">
        <v>0</v>
      </c>
      <c r="E40" s="17">
        <v>0</v>
      </c>
      <c r="F40" s="44">
        <v>0</v>
      </c>
      <c r="G40" s="52">
        <v>0</v>
      </c>
      <c r="H40" s="48">
        <v>0</v>
      </c>
      <c r="I40" s="17">
        <f t="shared" ref="I40" si="23">G40-D40</f>
        <v>0</v>
      </c>
      <c r="J40" s="18" t="e">
        <f>G40/D40*100</f>
        <v>#DIV/0!</v>
      </c>
    </row>
    <row r="41" spans="1:10" ht="19.5" hidden="1" customHeight="1" thickBot="1">
      <c r="A41" s="12">
        <v>0</v>
      </c>
      <c r="B41" s="15" t="s">
        <v>61</v>
      </c>
      <c r="C41" s="16" t="s">
        <v>62</v>
      </c>
      <c r="D41" s="17">
        <v>0</v>
      </c>
      <c r="E41" s="17">
        <v>0</v>
      </c>
      <c r="F41" s="44">
        <v>0</v>
      </c>
      <c r="G41" s="52">
        <v>0</v>
      </c>
      <c r="H41" s="48">
        <v>0</v>
      </c>
      <c r="I41" s="17">
        <f t="shared" si="2"/>
        <v>0</v>
      </c>
      <c r="J41" s="18" t="e">
        <f>G41/D41*100</f>
        <v>#DIV/0!</v>
      </c>
    </row>
    <row r="42" spans="1:10" ht="22.05" customHeight="1" thickBot="1">
      <c r="A42" s="12">
        <v>1</v>
      </c>
      <c r="B42" s="36" t="s">
        <v>63</v>
      </c>
      <c r="C42" s="38" t="s">
        <v>64</v>
      </c>
      <c r="D42" s="37">
        <f>D8+D14+D26</f>
        <v>4527.4000000000005</v>
      </c>
      <c r="E42" s="21">
        <f t="shared" ref="E42:G42" si="24">E8+E14+E26</f>
        <v>9560.7000000000007</v>
      </c>
      <c r="F42" s="54">
        <f t="shared" si="24"/>
        <v>9877.7000000000007</v>
      </c>
      <c r="G42" s="57">
        <f t="shared" si="24"/>
        <v>1032.5999999999999</v>
      </c>
      <c r="H42" s="56">
        <f>G42/F42*100</f>
        <v>10.453850592749323</v>
      </c>
      <c r="I42" s="24">
        <f t="shared" si="2"/>
        <v>-3494.8000000000006</v>
      </c>
      <c r="J42" s="25">
        <f>G42/D42*100</f>
        <v>22.807792552016608</v>
      </c>
    </row>
    <row r="43" spans="1:10" ht="22.95" customHeight="1" thickBot="1">
      <c r="A43" s="12">
        <v>1</v>
      </c>
      <c r="B43" s="36" t="s">
        <v>63</v>
      </c>
      <c r="C43" s="38" t="s">
        <v>65</v>
      </c>
      <c r="D43" s="37">
        <f>D42+D33</f>
        <v>4527.4000000000005</v>
      </c>
      <c r="E43" s="21">
        <f>E42+E33</f>
        <v>9560.7000000000007</v>
      </c>
      <c r="F43" s="54">
        <f>F42+F33</f>
        <v>9877.7000000000007</v>
      </c>
      <c r="G43" s="57">
        <f>G42+G33</f>
        <v>1032.5999999999999</v>
      </c>
      <c r="H43" s="56">
        <f>G43/F43*100</f>
        <v>10.453850592749323</v>
      </c>
      <c r="I43" s="24">
        <f t="shared" si="2"/>
        <v>-3494.8000000000006</v>
      </c>
      <c r="J43" s="25">
        <f>G43/D43*100</f>
        <v>22.807792552016608</v>
      </c>
    </row>
  </sheetData>
  <mergeCells count="8">
    <mergeCell ref="C2:H2"/>
    <mergeCell ref="C4:H4"/>
    <mergeCell ref="E6:H6"/>
    <mergeCell ref="I6:J6"/>
    <mergeCell ref="B3:G3"/>
    <mergeCell ref="B6:B7"/>
    <mergeCell ref="C6:C7"/>
    <mergeCell ref="D6:D7"/>
  </mergeCells>
  <conditionalFormatting sqref="B8:B43">
    <cfRule type="expression" dxfId="15" priority="12" stopIfTrue="1">
      <formula>A8=1</formula>
    </cfRule>
  </conditionalFormatting>
  <conditionalFormatting sqref="C8:C43">
    <cfRule type="expression" dxfId="14" priority="13" stopIfTrue="1">
      <formula>A8=1</formula>
    </cfRule>
  </conditionalFormatting>
  <conditionalFormatting sqref="D8:D43">
    <cfRule type="expression" dxfId="13" priority="23" stopIfTrue="1">
      <formula>A8=1</formula>
    </cfRule>
  </conditionalFormatting>
  <conditionalFormatting sqref="E8:E43">
    <cfRule type="expression" dxfId="12" priority="26" stopIfTrue="1">
      <formula>A8=1</formula>
    </cfRule>
  </conditionalFormatting>
  <conditionalFormatting sqref="F8:F43">
    <cfRule type="expression" dxfId="11" priority="27" stopIfTrue="1">
      <formula>A8=1</formula>
    </cfRule>
  </conditionalFormatting>
  <conditionalFormatting sqref="G8:G43">
    <cfRule type="expression" dxfId="10" priority="29" stopIfTrue="1">
      <formula>A8=1</formula>
    </cfRule>
  </conditionalFormatting>
  <conditionalFormatting sqref="E8:G10">
    <cfRule type="expression" dxfId="9" priority="10" stopIfTrue="1">
      <formula>B8=1</formula>
    </cfRule>
  </conditionalFormatting>
  <conditionalFormatting sqref="E14:G16">
    <cfRule type="expression" dxfId="8" priority="9" stopIfTrue="1">
      <formula>B14=1</formula>
    </cfRule>
  </conditionalFormatting>
  <conditionalFormatting sqref="E18:G19">
    <cfRule type="expression" dxfId="7" priority="8" stopIfTrue="1">
      <formula>B18=1</formula>
    </cfRule>
  </conditionalFormatting>
  <conditionalFormatting sqref="E23:G23">
    <cfRule type="expression" dxfId="6" priority="7" stopIfTrue="1">
      <formula>B23=1</formula>
    </cfRule>
  </conditionalFormatting>
  <conditionalFormatting sqref="E26:G30">
    <cfRule type="expression" dxfId="5" priority="6" stopIfTrue="1">
      <formula>B26=1</formula>
    </cfRule>
  </conditionalFormatting>
  <conditionalFormatting sqref="D35:E35 E33:G37">
    <cfRule type="expression" dxfId="4" priority="5" stopIfTrue="1">
      <formula>A33=1</formula>
    </cfRule>
  </conditionalFormatting>
  <conditionalFormatting sqref="E39:G40">
    <cfRule type="expression" dxfId="3" priority="4" stopIfTrue="1">
      <formula>B39=1</formula>
    </cfRule>
  </conditionalFormatting>
  <conditionalFormatting sqref="E42:G43">
    <cfRule type="expression" dxfId="2" priority="3" stopIfTrue="1">
      <formula>B42=1</formula>
    </cfRule>
  </conditionalFormatting>
  <conditionalFormatting sqref="D35:E35">
    <cfRule type="expression" dxfId="1" priority="2" stopIfTrue="1">
      <formula>XFC35=1</formula>
    </cfRule>
  </conditionalFormatting>
  <conditionalFormatting sqref="G35">
    <cfRule type="expression" dxfId="0" priority="1" stopIfTrue="1">
      <formula>B35=1</formula>
    </cfRule>
  </conditionalFormatting>
  <pageMargins left="0.31496062992125984" right="0.19685039370078741" top="0.23622047244094491" bottom="0.23622047244094491" header="0" footer="0"/>
  <pageSetup paperSize="9" scale="72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СФ</vt:lpstr>
      <vt:lpstr>СФ!Заголовки_для_друку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Користувач Windows</cp:lastModifiedBy>
  <cp:lastPrinted>2026-02-02T14:31:16Z</cp:lastPrinted>
  <dcterms:created xsi:type="dcterms:W3CDTF">2025-05-06T07:44:51Z</dcterms:created>
  <dcterms:modified xsi:type="dcterms:W3CDTF">2026-02-02T14:37:09Z</dcterms:modified>
</cp:coreProperties>
</file>