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6" yWindow="96" windowWidth="18468" windowHeight="7344"/>
  </bookViews>
  <sheets>
    <sheet name="СФ" sheetId="1" r:id="rId1"/>
  </sheets>
  <definedNames>
    <definedName name="_xlnm.Print_Titles" localSheetId="0">СФ!$6:$7</definedName>
  </definedNames>
  <calcPr calcId="125725"/>
</workbook>
</file>

<file path=xl/calcChain.xml><?xml version="1.0" encoding="utf-8"?>
<calcChain xmlns="http://schemas.openxmlformats.org/spreadsheetml/2006/main">
  <c r="H18" i="1"/>
  <c r="H35"/>
  <c r="H34"/>
  <c r="G40" l="1"/>
  <c r="F40"/>
  <c r="E40"/>
  <c r="H29"/>
  <c r="J32"/>
  <c r="J23" l="1"/>
  <c r="G16"/>
  <c r="F16"/>
  <c r="E16"/>
  <c r="D16"/>
  <c r="I18"/>
  <c r="H17"/>
  <c r="H25"/>
  <c r="J33"/>
  <c r="J26"/>
  <c r="J13"/>
  <c r="J12"/>
  <c r="H16" l="1"/>
  <c r="D40"/>
  <c r="I41"/>
  <c r="G36"/>
  <c r="E36"/>
  <c r="D36"/>
  <c r="F36"/>
  <c r="I38"/>
  <c r="H38"/>
  <c r="I37"/>
  <c r="H37"/>
  <c r="F35" l="1"/>
  <c r="F34" s="1"/>
  <c r="E35"/>
  <c r="E34" s="1"/>
  <c r="G31"/>
  <c r="F31"/>
  <c r="F30" s="1"/>
  <c r="E31"/>
  <c r="E30" s="1"/>
  <c r="G28"/>
  <c r="F28"/>
  <c r="E28"/>
  <c r="G24"/>
  <c r="F24"/>
  <c r="E24"/>
  <c r="G20"/>
  <c r="F20"/>
  <c r="E20"/>
  <c r="G15"/>
  <c r="F15"/>
  <c r="E15"/>
  <c r="G10"/>
  <c r="G9" s="1"/>
  <c r="G8" s="1"/>
  <c r="F10"/>
  <c r="F9" s="1"/>
  <c r="F8" s="1"/>
  <c r="E10"/>
  <c r="E9" s="1"/>
  <c r="E8" s="1"/>
  <c r="D35"/>
  <c r="D34" s="1"/>
  <c r="D31"/>
  <c r="D30" s="1"/>
  <c r="D28"/>
  <c r="D24"/>
  <c r="D20"/>
  <c r="D15"/>
  <c r="D10"/>
  <c r="D9" s="1"/>
  <c r="D8" s="1"/>
  <c r="H28" l="1"/>
  <c r="H15"/>
  <c r="J31"/>
  <c r="G30"/>
  <c r="J30" s="1"/>
  <c r="F19"/>
  <c r="F14" s="1"/>
  <c r="E27"/>
  <c r="E19"/>
  <c r="E14" s="1"/>
  <c r="D19"/>
  <c r="D14" s="1"/>
  <c r="D27"/>
  <c r="F27"/>
  <c r="G35"/>
  <c r="G34" s="1"/>
  <c r="I34" s="1"/>
  <c r="G19"/>
  <c r="G14" s="1"/>
  <c r="J42"/>
  <c r="I42"/>
  <c r="I40"/>
  <c r="I39"/>
  <c r="I36"/>
  <c r="I33"/>
  <c r="H33"/>
  <c r="I32"/>
  <c r="H32"/>
  <c r="I31"/>
  <c r="H31"/>
  <c r="J29"/>
  <c r="I29"/>
  <c r="J28"/>
  <c r="I28"/>
  <c r="I26"/>
  <c r="H26"/>
  <c r="J25"/>
  <c r="I25"/>
  <c r="J24"/>
  <c r="I24"/>
  <c r="H24"/>
  <c r="I23"/>
  <c r="J22"/>
  <c r="I22"/>
  <c r="H22"/>
  <c r="J21"/>
  <c r="I21"/>
  <c r="H21"/>
  <c r="J20"/>
  <c r="I20"/>
  <c r="H20"/>
  <c r="J17"/>
  <c r="I17"/>
  <c r="J16"/>
  <c r="I16"/>
  <c r="J15"/>
  <c r="I15"/>
  <c r="I13"/>
  <c r="H13"/>
  <c r="I12"/>
  <c r="H12"/>
  <c r="J11"/>
  <c r="I11"/>
  <c r="H11"/>
  <c r="J10"/>
  <c r="I10"/>
  <c r="H10"/>
  <c r="J9"/>
  <c r="I9"/>
  <c r="H9"/>
  <c r="J8"/>
  <c r="I8"/>
  <c r="H8"/>
  <c r="I30" l="1"/>
  <c r="H30"/>
  <c r="G27"/>
  <c r="H27" s="1"/>
  <c r="E43"/>
  <c r="E44" s="1"/>
  <c r="F43"/>
  <c r="F44" s="1"/>
  <c r="D43"/>
  <c r="D44" s="1"/>
  <c r="J27"/>
  <c r="J34"/>
  <c r="I35"/>
  <c r="J19"/>
  <c r="I19"/>
  <c r="H19"/>
  <c r="J35"/>
  <c r="I14"/>
  <c r="H14"/>
  <c r="J14"/>
  <c r="I27" l="1"/>
  <c r="G43"/>
  <c r="G44" s="1"/>
  <c r="I44" s="1"/>
  <c r="H43" l="1"/>
  <c r="I43"/>
  <c r="J43"/>
  <c r="H44"/>
  <c r="J44"/>
</calcChain>
</file>

<file path=xl/sharedStrings.xml><?xml version="1.0" encoding="utf-8"?>
<sst xmlns="http://schemas.openxmlformats.org/spreadsheetml/2006/main" count="84" uniqueCount="83">
  <si>
    <t>ККД</t>
  </si>
  <si>
    <t>Доходи</t>
  </si>
  <si>
    <t>10000000</t>
  </si>
  <si>
    <t>Податкові надходження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</si>
  <si>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</si>
  <si>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</si>
  <si>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</si>
  <si>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</si>
  <si>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</si>
  <si>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</si>
  <si>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</si>
  <si>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</si>
  <si>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</si>
  <si>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</si>
  <si>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</si>
  <si>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</si>
  <si>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24000000</t>
  </si>
  <si>
    <t>Інші неподаткові надходження</t>
  </si>
  <si>
    <t>24060000</t>
  </si>
  <si>
    <t>Інші надходження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</si>
  <si>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</si>
  <si>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</si>
  <si>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</si>
  <si>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</si>
  <si>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</si>
  <si>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</si>
  <si>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</si>
  <si>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</si>
  <si>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</si>
  <si>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</si>
  <si>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</si>
  <si>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</si>
  <si>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</si>
  <si>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</si>
  <si>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</si>
  <si>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</si>
  <si>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25020200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</si>
  <si>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</si>
  <si>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</si>
  <si>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</si>
  <si>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</si>
  <si>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</si>
  <si>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</si>
  <si>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</si>
  <si>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</si>
  <si>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</si>
  <si>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</si>
  <si>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</si>
  <si>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</si>
  <si>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33010500</t>
  </si>
  <si>
    <t>Кошти від викупу земельних ділянок сільськогосподарського призначення державної та комунальної власності, передбачених пунктом 6-1 розділу X `Перехідні положення` Земельного кодексу України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</si>
  <si>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</si>
  <si>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</si>
  <si>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</si>
  <si>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</si>
  <si>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</si>
  <si>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</si>
  <si>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41037400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</si>
  <si>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</si>
  <si>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</si>
  <si>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</si>
  <si>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</si>
  <si>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</si>
  <si>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</si>
  <si>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</si>
  <si>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</si>
  <si>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Аналіз виконання плану по доходах спеціального фонду</t>
  </si>
  <si>
    <t>Динаміка надходжень</t>
  </si>
  <si>
    <t>тис.грн</t>
  </si>
  <si>
    <t>%</t>
  </si>
  <si>
    <t>тис.грн.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</si>
  <si>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</si>
  <si>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</si>
  <si>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</si>
  <si>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Затверджений план на 2026 рік</t>
  </si>
  <si>
    <t>Уточнений річний план на 2026 рік</t>
  </si>
  <si>
    <t>% викон. до плану за 2026 рік</t>
  </si>
  <si>
    <t>Надходження коштів пайової участі у розвитку інфраструктури населеного пункту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</si>
  <si>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</si>
  <si>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станом на 01.08.2026 року</t>
  </si>
  <si>
    <t>2026 рік (дата факту 01.08.2026)</t>
  </si>
  <si>
    <t>2025 рік (дата факту 01.08.2025)</t>
  </si>
  <si>
    <t>Фактичні надходження станом на 01.08.2026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</si>
</sst>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7"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/>
    <xf numFmtId="166" fontId="1" fillId="0" borderId="1" xfId="0" applyNumberFormat="1" applyFont="1" applyBorder="1" applyAlignment="1">
      <alignment horizontal="right"/>
    </xf>
    <xf numFmtId="166" fontId="1" fillId="0" borderId="7" xfId="0" applyNumberFormat="1" applyFont="1" applyBorder="1" applyAlignment="1">
      <alignment horizontal="right"/>
    </xf>
    <xf numFmtId="0" fontId="1" fillId="0" borderId="2" xfId="0" applyFont="1" applyBorder="1" applyAlignment="1">
      <alignment vertical="center"/>
    </xf>
    <xf numFmtId="166" fontId="2" fillId="0" borderId="1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166" fontId="1" fillId="0" borderId="9" xfId="0" applyNumberFormat="1" applyFont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166" fontId="5" fillId="0" borderId="10" xfId="0" applyNumberFormat="1" applyFont="1" applyBorder="1" applyAlignment="1">
      <alignment horizontal="right"/>
    </xf>
    <xf numFmtId="166" fontId="2" fillId="3" borderId="1" xfId="0" applyNumberFormat="1" applyFont="1" applyFill="1" applyBorder="1" applyAlignment="1">
      <alignment horizontal="right"/>
    </xf>
    <xf numFmtId="166" fontId="6" fillId="3" borderId="10" xfId="0" applyNumberFormat="1" applyFont="1" applyFill="1" applyBorder="1" applyAlignment="1">
      <alignment horizontal="right"/>
    </xf>
    <xf numFmtId="165" fontId="6" fillId="3" borderId="6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166" fontId="1" fillId="0" borderId="13" xfId="0" applyNumberFormat="1" applyFont="1" applyBorder="1" applyAlignment="1">
      <alignment horizontal="right"/>
    </xf>
    <xf numFmtId="164" fontId="2" fillId="4" borderId="11" xfId="0" applyNumberFormat="1" applyFont="1" applyFill="1" applyBorder="1" applyAlignment="1">
      <alignment horizontal="center" vertical="center" wrapText="1"/>
    </xf>
    <xf numFmtId="166" fontId="2" fillId="3" borderId="13" xfId="0" applyNumberFormat="1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 vertical="center"/>
    </xf>
    <xf numFmtId="165" fontId="2" fillId="3" borderId="13" xfId="0" applyNumberFormat="1" applyFont="1" applyFill="1" applyBorder="1" applyAlignment="1">
      <alignment horizontal="right"/>
    </xf>
    <xf numFmtId="166" fontId="1" fillId="0" borderId="1" xfId="0" applyNumberFormat="1" applyFont="1" applyBorder="1" applyAlignment="1">
      <alignment horizontal="right" vertical="center"/>
    </xf>
    <xf numFmtId="166" fontId="2" fillId="3" borderId="1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166" fontId="5" fillId="0" borderId="17" xfId="0" applyNumberFormat="1" applyFont="1" applyBorder="1" applyAlignment="1">
      <alignment horizontal="right"/>
    </xf>
    <xf numFmtId="0" fontId="5" fillId="0" borderId="11" xfId="0" applyFont="1" applyBorder="1" applyAlignment="1">
      <alignment vertical="center" wrapText="1"/>
    </xf>
    <xf numFmtId="166" fontId="1" fillId="0" borderId="18" xfId="0" applyNumberFormat="1" applyFont="1" applyBorder="1" applyAlignment="1">
      <alignment horizontal="right"/>
    </xf>
    <xf numFmtId="166" fontId="1" fillId="0" borderId="2" xfId="0" applyNumberFormat="1" applyFont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166" fontId="1" fillId="0" borderId="2" xfId="0" applyNumberFormat="1" applyFont="1" applyBorder="1" applyAlignment="1">
      <alignment horizontal="right" vertical="center"/>
    </xf>
    <xf numFmtId="166" fontId="2" fillId="0" borderId="2" xfId="0" applyNumberFormat="1" applyFont="1" applyBorder="1" applyAlignment="1">
      <alignment horizontal="right"/>
    </xf>
    <xf numFmtId="166" fontId="1" fillId="0" borderId="19" xfId="0" applyNumberFormat="1" applyFont="1" applyBorder="1" applyAlignment="1">
      <alignment horizontal="right"/>
    </xf>
    <xf numFmtId="166" fontId="2" fillId="3" borderId="20" xfId="0" applyNumberFormat="1" applyFont="1" applyFill="1" applyBorder="1" applyAlignment="1">
      <alignment horizontal="right"/>
    </xf>
    <xf numFmtId="166" fontId="1" fillId="0" borderId="20" xfId="0" applyNumberFormat="1" applyFont="1" applyBorder="1" applyAlignment="1">
      <alignment horizontal="right"/>
    </xf>
    <xf numFmtId="166" fontId="2" fillId="3" borderId="20" xfId="0" applyNumberFormat="1" applyFont="1" applyFill="1" applyBorder="1" applyAlignment="1">
      <alignment horizontal="right" vertical="center"/>
    </xf>
    <xf numFmtId="166" fontId="1" fillId="0" borderId="12" xfId="0" applyNumberFormat="1" applyFont="1" applyBorder="1" applyAlignment="1">
      <alignment horizontal="right"/>
    </xf>
    <xf numFmtId="166" fontId="1" fillId="0" borderId="14" xfId="0" applyNumberFormat="1" applyFont="1" applyBorder="1" applyAlignment="1">
      <alignment horizontal="right"/>
    </xf>
    <xf numFmtId="166" fontId="1" fillId="0" borderId="7" xfId="0" applyNumberFormat="1" applyFont="1" applyBorder="1" applyAlignment="1">
      <alignment horizontal="right" vertical="center"/>
    </xf>
    <xf numFmtId="166" fontId="2" fillId="0" borderId="7" xfId="0" applyNumberFormat="1" applyFont="1" applyBorder="1" applyAlignment="1">
      <alignment horizontal="right"/>
    </xf>
    <xf numFmtId="166" fontId="1" fillId="0" borderId="15" xfId="0" applyNumberFormat="1" applyFont="1" applyBorder="1" applyAlignment="1">
      <alignment horizontal="right"/>
    </xf>
    <xf numFmtId="164" fontId="2" fillId="4" borderId="3" xfId="0" applyNumberFormat="1" applyFont="1" applyFill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right"/>
    </xf>
    <xf numFmtId="164" fontId="2" fillId="4" borderId="22" xfId="0" applyNumberFormat="1" applyFont="1" applyFill="1" applyBorder="1" applyAlignment="1">
      <alignment horizontal="center" vertical="center" wrapText="1"/>
    </xf>
    <xf numFmtId="166" fontId="6" fillId="3" borderId="17" xfId="0" applyNumberFormat="1" applyFont="1" applyFill="1" applyBorder="1" applyAlignment="1">
      <alignment horizontal="right"/>
    </xf>
    <xf numFmtId="166" fontId="5" fillId="0" borderId="11" xfId="0" applyNumberFormat="1" applyFont="1" applyBorder="1" applyAlignment="1">
      <alignment horizontal="right"/>
    </xf>
    <xf numFmtId="166" fontId="2" fillId="3" borderId="23" xfId="0" applyNumberFormat="1" applyFont="1" applyFill="1" applyBorder="1" applyAlignment="1">
      <alignment horizontal="right"/>
    </xf>
    <xf numFmtId="0" fontId="1" fillId="0" borderId="24" xfId="0" applyFont="1" applyBorder="1" applyAlignment="1">
      <alignment horizontal="center" vertical="center"/>
    </xf>
    <xf numFmtId="165" fontId="2" fillId="3" borderId="25" xfId="0" applyNumberFormat="1" applyFont="1" applyFill="1" applyBorder="1" applyAlignment="1">
      <alignment horizontal="right"/>
    </xf>
    <xf numFmtId="0" fontId="1" fillId="0" borderId="26" xfId="0" applyFont="1" applyBorder="1" applyAlignment="1">
      <alignment horizontal="center" vertical="center"/>
    </xf>
    <xf numFmtId="165" fontId="2" fillId="3" borderId="27" xfId="0" applyNumberFormat="1" applyFont="1" applyFill="1" applyBorder="1" applyAlignment="1">
      <alignment horizontal="right"/>
    </xf>
    <xf numFmtId="165" fontId="1" fillId="0" borderId="27" xfId="0" applyNumberFormat="1" applyFont="1" applyBorder="1" applyAlignment="1">
      <alignment horizontal="right"/>
    </xf>
    <xf numFmtId="165" fontId="2" fillId="3" borderId="27" xfId="0" applyNumberFormat="1" applyFont="1" applyFill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vertical="center" wrapText="1"/>
    </xf>
    <xf numFmtId="166" fontId="1" fillId="0" borderId="29" xfId="0" applyNumberFormat="1" applyFont="1" applyBorder="1" applyAlignment="1">
      <alignment horizontal="right"/>
    </xf>
    <xf numFmtId="166" fontId="1" fillId="0" borderId="30" xfId="0" applyNumberFormat="1" applyFont="1" applyBorder="1" applyAlignment="1">
      <alignment horizontal="right"/>
    </xf>
    <xf numFmtId="166" fontId="1" fillId="0" borderId="31" xfId="0" applyNumberFormat="1" applyFont="1" applyBorder="1" applyAlignment="1">
      <alignment horizontal="right"/>
    </xf>
    <xf numFmtId="165" fontId="1" fillId="0" borderId="32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2" fillId="4" borderId="5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4" fontId="2" fillId="4" borderId="16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1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mruColors>
      <color rgb="FFCCFFFF"/>
      <color rgb="FFB4FAF2"/>
      <color rgb="FFADF9F0"/>
      <color rgb="FF9CE7F6"/>
      <color rgb="FF95FDF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zoomScale="89" zoomScaleNormal="89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23" sqref="H23"/>
    </sheetView>
  </sheetViews>
  <sheetFormatPr defaultColWidth="8.77734375" defaultRowHeight="13.2"/>
  <cols>
    <col min="1" max="1" width="0.109375" style="1" customWidth="1"/>
    <col min="2" max="2" width="10" style="2" customWidth="1"/>
    <col min="3" max="3" width="50.6640625" style="3" customWidth="1"/>
    <col min="4" max="4" width="12.5546875" style="4" customWidth="1"/>
    <col min="5" max="5" width="15" style="4" customWidth="1"/>
    <col min="6" max="7" width="16" style="4" customWidth="1"/>
    <col min="8" max="8" width="10.109375" style="1" customWidth="1"/>
    <col min="9" max="9" width="11" style="1" customWidth="1"/>
    <col min="10" max="10" width="8.5546875" style="1" customWidth="1"/>
    <col min="11" max="16384" width="8.77734375" style="1"/>
  </cols>
  <sheetData>
    <row r="1" spans="1:10" ht="3.45" customHeight="1"/>
    <row r="2" spans="1:10" ht="16.5" customHeight="1">
      <c r="B2" s="5"/>
      <c r="C2" s="67" t="s">
        <v>66</v>
      </c>
      <c r="D2" s="67"/>
      <c r="E2" s="67"/>
      <c r="F2" s="67"/>
      <c r="G2" s="67"/>
      <c r="H2" s="67"/>
    </row>
    <row r="3" spans="1:10" ht="3.45" customHeight="1">
      <c r="B3" s="73"/>
      <c r="C3" s="73"/>
      <c r="D3" s="73"/>
      <c r="E3" s="73"/>
      <c r="F3" s="73"/>
      <c r="G3" s="73"/>
    </row>
    <row r="4" spans="1:10" ht="17.399999999999999">
      <c r="B4" s="5"/>
      <c r="C4" s="68" t="s">
        <v>79</v>
      </c>
      <c r="D4" s="68"/>
      <c r="E4" s="68"/>
      <c r="F4" s="68"/>
      <c r="G4" s="68"/>
      <c r="H4" s="68"/>
    </row>
    <row r="5" spans="1:10" ht="13.8" thickBot="1">
      <c r="G5" s="6" t="s">
        <v>70</v>
      </c>
    </row>
    <row r="6" spans="1:10" ht="31.05" customHeight="1" thickBot="1">
      <c r="A6" s="8"/>
      <c r="B6" s="74" t="s">
        <v>0</v>
      </c>
      <c r="C6" s="76" t="s">
        <v>1</v>
      </c>
      <c r="D6" s="78" t="s">
        <v>81</v>
      </c>
      <c r="E6" s="69" t="s">
        <v>80</v>
      </c>
      <c r="F6" s="69"/>
      <c r="G6" s="69"/>
      <c r="H6" s="70"/>
      <c r="I6" s="71" t="s">
        <v>67</v>
      </c>
      <c r="J6" s="72"/>
    </row>
    <row r="7" spans="1:10" ht="67.95" customHeight="1" thickBot="1">
      <c r="A7" s="8"/>
      <c r="B7" s="75"/>
      <c r="C7" s="77"/>
      <c r="D7" s="79"/>
      <c r="E7" s="25" t="s">
        <v>74</v>
      </c>
      <c r="F7" s="48" t="s">
        <v>75</v>
      </c>
      <c r="G7" s="25" t="s">
        <v>82</v>
      </c>
      <c r="H7" s="50" t="s">
        <v>76</v>
      </c>
      <c r="I7" s="27" t="s">
        <v>68</v>
      </c>
      <c r="J7" s="27" t="s">
        <v>69</v>
      </c>
    </row>
    <row r="8" spans="1:10" ht="19.95" customHeight="1">
      <c r="A8" s="11">
        <v>1</v>
      </c>
      <c r="B8" s="54" t="s">
        <v>2</v>
      </c>
      <c r="C8" s="23" t="s">
        <v>3</v>
      </c>
      <c r="D8" s="24">
        <f>D9</f>
        <v>470.4</v>
      </c>
      <c r="E8" s="24">
        <f t="shared" ref="E8:G9" si="0">E9</f>
        <v>744</v>
      </c>
      <c r="F8" s="34">
        <f t="shared" si="0"/>
        <v>744</v>
      </c>
      <c r="G8" s="44">
        <f t="shared" si="0"/>
        <v>656.6</v>
      </c>
      <c r="H8" s="40">
        <f t="shared" ref="H8:H16" si="1">G8/F8*100</f>
        <v>88.252688172043008</v>
      </c>
      <c r="I8" s="26">
        <f t="shared" ref="I8:I44" si="2">G8-D8</f>
        <v>186.20000000000005</v>
      </c>
      <c r="J8" s="55">
        <f t="shared" ref="J8:J23" si="3">G8/D8*100</f>
        <v>139.58333333333334</v>
      </c>
    </row>
    <row r="9" spans="1:10" ht="15.45" customHeight="1">
      <c r="A9" s="11">
        <v>1</v>
      </c>
      <c r="B9" s="56" t="s">
        <v>4</v>
      </c>
      <c r="C9" s="7" t="s">
        <v>5</v>
      </c>
      <c r="D9" s="9">
        <f>D10</f>
        <v>470.4</v>
      </c>
      <c r="E9" s="9">
        <f t="shared" si="0"/>
        <v>744</v>
      </c>
      <c r="F9" s="35">
        <f t="shared" si="0"/>
        <v>744</v>
      </c>
      <c r="G9" s="10">
        <f t="shared" si="0"/>
        <v>656.6</v>
      </c>
      <c r="H9" s="40">
        <f t="shared" si="1"/>
        <v>88.252688172043008</v>
      </c>
      <c r="I9" s="19">
        <f t="shared" si="2"/>
        <v>186.20000000000005</v>
      </c>
      <c r="J9" s="57">
        <f t="shared" si="3"/>
        <v>139.58333333333334</v>
      </c>
    </row>
    <row r="10" spans="1:10" ht="15.45" customHeight="1">
      <c r="A10" s="11">
        <v>1</v>
      </c>
      <c r="B10" s="56" t="s">
        <v>6</v>
      </c>
      <c r="C10" s="7" t="s">
        <v>7</v>
      </c>
      <c r="D10" s="9">
        <f>D11+D12+D13</f>
        <v>470.4</v>
      </c>
      <c r="E10" s="9">
        <f t="shared" ref="E10:G10" si="4">E11+E12+E13</f>
        <v>744</v>
      </c>
      <c r="F10" s="35">
        <f t="shared" si="4"/>
        <v>744</v>
      </c>
      <c r="G10" s="10">
        <f t="shared" si="4"/>
        <v>656.6</v>
      </c>
      <c r="H10" s="40">
        <f t="shared" si="1"/>
        <v>88.252688172043008</v>
      </c>
      <c r="I10" s="19">
        <f t="shared" si="2"/>
        <v>186.20000000000005</v>
      </c>
      <c r="J10" s="57">
        <f t="shared" si="3"/>
        <v>139.58333333333334</v>
      </c>
    </row>
    <row r="11" spans="1:10" ht="55.05" customHeight="1">
      <c r="A11" s="11">
        <v>0</v>
      </c>
      <c r="B11" s="56" t="s">
        <v>8</v>
      </c>
      <c r="C11" s="7" t="s">
        <v>9</v>
      </c>
      <c r="D11" s="9">
        <v>362.5</v>
      </c>
      <c r="E11" s="9">
        <v>580</v>
      </c>
      <c r="F11" s="36">
        <v>580</v>
      </c>
      <c r="G11" s="10">
        <v>506.5</v>
      </c>
      <c r="H11" s="41">
        <f t="shared" si="1"/>
        <v>87.327586206896555</v>
      </c>
      <c r="I11" s="9">
        <f t="shared" si="2"/>
        <v>144</v>
      </c>
      <c r="J11" s="58">
        <f t="shared" si="3"/>
        <v>139.72413793103448</v>
      </c>
    </row>
    <row r="12" spans="1:10" ht="31.95" customHeight="1">
      <c r="A12" s="11">
        <v>0</v>
      </c>
      <c r="B12" s="56" t="s">
        <v>10</v>
      </c>
      <c r="C12" s="7" t="s">
        <v>11</v>
      </c>
      <c r="D12" s="9">
        <v>85.9</v>
      </c>
      <c r="E12" s="9">
        <v>130</v>
      </c>
      <c r="F12" s="35">
        <v>130</v>
      </c>
      <c r="G12" s="10">
        <v>129.5</v>
      </c>
      <c r="H12" s="41">
        <f t="shared" si="1"/>
        <v>99.615384615384613</v>
      </c>
      <c r="I12" s="9">
        <f t="shared" si="2"/>
        <v>43.599999999999994</v>
      </c>
      <c r="J12" s="58">
        <f t="shared" si="3"/>
        <v>150.75669383003492</v>
      </c>
    </row>
    <row r="13" spans="1:10" ht="47.4" customHeight="1">
      <c r="A13" s="11">
        <v>0</v>
      </c>
      <c r="B13" s="56" t="s">
        <v>12</v>
      </c>
      <c r="C13" s="7" t="s">
        <v>13</v>
      </c>
      <c r="D13" s="9">
        <v>22</v>
      </c>
      <c r="E13" s="9">
        <v>34</v>
      </c>
      <c r="F13" s="36">
        <v>34</v>
      </c>
      <c r="G13" s="10">
        <v>20.6</v>
      </c>
      <c r="H13" s="41">
        <f t="shared" si="1"/>
        <v>60.588235294117652</v>
      </c>
      <c r="I13" s="9">
        <f t="shared" si="2"/>
        <v>-1.3999999999999986</v>
      </c>
      <c r="J13" s="58">
        <f t="shared" si="3"/>
        <v>93.63636363636364</v>
      </c>
    </row>
    <row r="14" spans="1:10" ht="18" customHeight="1">
      <c r="A14" s="11">
        <v>1</v>
      </c>
      <c r="B14" s="56" t="s">
        <v>14</v>
      </c>
      <c r="C14" s="7" t="s">
        <v>15</v>
      </c>
      <c r="D14" s="9">
        <f>D15+D19</f>
        <v>4888.9000000000005</v>
      </c>
      <c r="E14" s="9">
        <f t="shared" ref="E14:G14" si="5">E15+E19</f>
        <v>7621.7</v>
      </c>
      <c r="F14" s="35">
        <f t="shared" si="5"/>
        <v>12058.7</v>
      </c>
      <c r="G14" s="10">
        <f t="shared" si="5"/>
        <v>7653.4</v>
      </c>
      <c r="H14" s="40">
        <f t="shared" si="1"/>
        <v>63.467869670860033</v>
      </c>
      <c r="I14" s="19">
        <f t="shared" si="2"/>
        <v>2764.4999999999991</v>
      </c>
      <c r="J14" s="57">
        <f t="shared" si="3"/>
        <v>156.54646239440362</v>
      </c>
    </row>
    <row r="15" spans="1:10" ht="16.5" customHeight="1">
      <c r="A15" s="11">
        <v>1</v>
      </c>
      <c r="B15" s="56" t="s">
        <v>16</v>
      </c>
      <c r="C15" s="7" t="s">
        <v>17</v>
      </c>
      <c r="D15" s="9">
        <f>D16</f>
        <v>739.7</v>
      </c>
      <c r="E15" s="9">
        <f t="shared" ref="E15:G15" si="6">E16</f>
        <v>5</v>
      </c>
      <c r="F15" s="35">
        <f t="shared" si="6"/>
        <v>326.2</v>
      </c>
      <c r="G15" s="10">
        <f t="shared" si="6"/>
        <v>329.59999999999997</v>
      </c>
      <c r="H15" s="40">
        <f t="shared" si="1"/>
        <v>101.04230533415081</v>
      </c>
      <c r="I15" s="19">
        <f t="shared" si="2"/>
        <v>-410.10000000000008</v>
      </c>
      <c r="J15" s="57">
        <f t="shared" si="3"/>
        <v>44.558604839799912</v>
      </c>
    </row>
    <row r="16" spans="1:10" ht="16.5" customHeight="1">
      <c r="A16" s="11">
        <v>1</v>
      </c>
      <c r="B16" s="56" t="s">
        <v>18</v>
      </c>
      <c r="C16" s="7" t="s">
        <v>19</v>
      </c>
      <c r="D16" s="9">
        <f>D17+D18</f>
        <v>739.7</v>
      </c>
      <c r="E16" s="9">
        <f t="shared" ref="E16:F16" si="7">E17+E18</f>
        <v>5</v>
      </c>
      <c r="F16" s="35">
        <f t="shared" si="7"/>
        <v>326.2</v>
      </c>
      <c r="G16" s="10">
        <f>G17+G18</f>
        <v>329.59999999999997</v>
      </c>
      <c r="H16" s="40">
        <f t="shared" si="1"/>
        <v>101.04230533415081</v>
      </c>
      <c r="I16" s="19">
        <f t="shared" si="2"/>
        <v>-410.10000000000008</v>
      </c>
      <c r="J16" s="57">
        <f t="shared" si="3"/>
        <v>44.558604839799912</v>
      </c>
    </row>
    <row r="17" spans="1:10" ht="46.2" customHeight="1">
      <c r="A17" s="11">
        <v>0</v>
      </c>
      <c r="B17" s="56" t="s">
        <v>20</v>
      </c>
      <c r="C17" s="7" t="s">
        <v>21</v>
      </c>
      <c r="D17" s="9">
        <v>739.7</v>
      </c>
      <c r="E17" s="9">
        <v>5</v>
      </c>
      <c r="F17" s="35">
        <v>5</v>
      </c>
      <c r="G17" s="10">
        <v>8.4</v>
      </c>
      <c r="H17" s="41">
        <f t="shared" ref="H17:H18" si="8">G17/F17*100</f>
        <v>168.00000000000003</v>
      </c>
      <c r="I17" s="9">
        <f t="shared" si="2"/>
        <v>-731.30000000000007</v>
      </c>
      <c r="J17" s="58">
        <f t="shared" si="3"/>
        <v>1.13559551169393</v>
      </c>
    </row>
    <row r="18" spans="1:10" ht="31.8" customHeight="1">
      <c r="A18" s="11"/>
      <c r="B18" s="56">
        <v>24170000</v>
      </c>
      <c r="C18" s="7" t="s">
        <v>77</v>
      </c>
      <c r="D18" s="9">
        <v>0</v>
      </c>
      <c r="E18" s="9">
        <v>0</v>
      </c>
      <c r="F18" s="35">
        <v>321.2</v>
      </c>
      <c r="G18" s="10">
        <v>321.2</v>
      </c>
      <c r="H18" s="41">
        <f t="shared" si="8"/>
        <v>100</v>
      </c>
      <c r="I18" s="9">
        <f t="shared" ref="I18" si="9">G18-D18</f>
        <v>321.2</v>
      </c>
      <c r="J18" s="58">
        <v>100</v>
      </c>
    </row>
    <row r="19" spans="1:10" ht="16.95" customHeight="1">
      <c r="A19" s="11">
        <v>1</v>
      </c>
      <c r="B19" s="56" t="s">
        <v>22</v>
      </c>
      <c r="C19" s="7" t="s">
        <v>23</v>
      </c>
      <c r="D19" s="9">
        <f>D20+D24</f>
        <v>4149.2000000000007</v>
      </c>
      <c r="E19" s="9">
        <f t="shared" ref="E19:G19" si="10">E20+E24</f>
        <v>7616.7</v>
      </c>
      <c r="F19" s="35">
        <f t="shared" si="10"/>
        <v>11732.5</v>
      </c>
      <c r="G19" s="10">
        <f t="shared" si="10"/>
        <v>7323.7999999999993</v>
      </c>
      <c r="H19" s="40">
        <f>G19/F19*100</f>
        <v>62.423183464734713</v>
      </c>
      <c r="I19" s="19">
        <f t="shared" si="2"/>
        <v>3174.5999999999985</v>
      </c>
      <c r="J19" s="57">
        <f t="shared" si="3"/>
        <v>176.51113467656413</v>
      </c>
    </row>
    <row r="20" spans="1:10" ht="32.549999999999997" customHeight="1">
      <c r="A20" s="11">
        <v>1</v>
      </c>
      <c r="B20" s="56" t="s">
        <v>24</v>
      </c>
      <c r="C20" s="7" t="s">
        <v>25</v>
      </c>
      <c r="D20" s="9">
        <f>D21+D22+D23</f>
        <v>2554.6000000000004</v>
      </c>
      <c r="E20" s="9">
        <f t="shared" ref="E20:G20" si="11">E21+E22+E23</f>
        <v>7507</v>
      </c>
      <c r="F20" s="35">
        <f t="shared" si="11"/>
        <v>7507</v>
      </c>
      <c r="G20" s="10">
        <f t="shared" si="11"/>
        <v>2573.1</v>
      </c>
      <c r="H20" s="40">
        <f>G20/F20*100</f>
        <v>34.276009058212338</v>
      </c>
      <c r="I20" s="19">
        <f t="shared" si="2"/>
        <v>18.499999999999545</v>
      </c>
      <c r="J20" s="57">
        <f t="shared" si="3"/>
        <v>100.72418382525639</v>
      </c>
    </row>
    <row r="21" spans="1:10" ht="32.549999999999997" customHeight="1">
      <c r="A21" s="11">
        <v>0</v>
      </c>
      <c r="B21" s="56" t="s">
        <v>26</v>
      </c>
      <c r="C21" s="7" t="s">
        <v>27</v>
      </c>
      <c r="D21" s="9">
        <v>2523.3000000000002</v>
      </c>
      <c r="E21" s="9">
        <v>7436</v>
      </c>
      <c r="F21" s="35">
        <v>7436</v>
      </c>
      <c r="G21" s="10">
        <v>2512.6</v>
      </c>
      <c r="H21" s="41">
        <f>G21/F21*100</f>
        <v>33.789671866594944</v>
      </c>
      <c r="I21" s="9">
        <f t="shared" si="2"/>
        <v>-10.700000000000273</v>
      </c>
      <c r="J21" s="58">
        <f t="shared" si="3"/>
        <v>99.57595212618395</v>
      </c>
    </row>
    <row r="22" spans="1:10" ht="42" customHeight="1">
      <c r="A22" s="11">
        <v>0</v>
      </c>
      <c r="B22" s="56" t="s">
        <v>28</v>
      </c>
      <c r="C22" s="7" t="s">
        <v>29</v>
      </c>
      <c r="D22" s="9">
        <v>29.3</v>
      </c>
      <c r="E22" s="9">
        <v>71</v>
      </c>
      <c r="F22" s="35">
        <v>71</v>
      </c>
      <c r="G22" s="10">
        <v>56.1</v>
      </c>
      <c r="H22" s="41">
        <f>G22/F22*100</f>
        <v>79.014084507042256</v>
      </c>
      <c r="I22" s="9">
        <f t="shared" si="2"/>
        <v>26.8</v>
      </c>
      <c r="J22" s="58">
        <f t="shared" si="3"/>
        <v>191.46757679180888</v>
      </c>
    </row>
    <row r="23" spans="1:10" ht="26.4">
      <c r="A23" s="11">
        <v>0</v>
      </c>
      <c r="B23" s="56" t="s">
        <v>30</v>
      </c>
      <c r="C23" s="7" t="s">
        <v>31</v>
      </c>
      <c r="D23" s="9">
        <v>2</v>
      </c>
      <c r="E23" s="9">
        <v>0</v>
      </c>
      <c r="F23" s="35">
        <v>0</v>
      </c>
      <c r="G23" s="10">
        <v>4.4000000000000004</v>
      </c>
      <c r="H23" s="41">
        <v>0</v>
      </c>
      <c r="I23" s="9">
        <f t="shared" si="2"/>
        <v>2.4000000000000004</v>
      </c>
      <c r="J23" s="58">
        <f t="shared" si="3"/>
        <v>220.00000000000003</v>
      </c>
    </row>
    <row r="24" spans="1:10">
      <c r="A24" s="11">
        <v>1</v>
      </c>
      <c r="B24" s="56" t="s">
        <v>32</v>
      </c>
      <c r="C24" s="7" t="s">
        <v>33</v>
      </c>
      <c r="D24" s="29">
        <f>D25+D26</f>
        <v>1594.6</v>
      </c>
      <c r="E24" s="29">
        <f t="shared" ref="E24:G24" si="12">E25+E26</f>
        <v>109.7</v>
      </c>
      <c r="F24" s="37">
        <f t="shared" si="12"/>
        <v>4225.5</v>
      </c>
      <c r="G24" s="45">
        <f t="shared" si="12"/>
        <v>4750.7</v>
      </c>
      <c r="H24" s="42">
        <f t="shared" ref="H24:H35" si="13">G24/F24*100</f>
        <v>112.42929830789254</v>
      </c>
      <c r="I24" s="30">
        <f t="shared" si="2"/>
        <v>3156.1</v>
      </c>
      <c r="J24" s="59">
        <f t="shared" ref="J24:J35" si="14">G24/D24*100</f>
        <v>297.92424432459552</v>
      </c>
    </row>
    <row r="25" spans="1:10" ht="18.600000000000001" customHeight="1">
      <c r="A25" s="11">
        <v>0</v>
      </c>
      <c r="B25" s="56" t="s">
        <v>34</v>
      </c>
      <c r="C25" s="7" t="s">
        <v>35</v>
      </c>
      <c r="D25" s="9">
        <v>1500.6</v>
      </c>
      <c r="E25" s="9">
        <v>0</v>
      </c>
      <c r="F25" s="35">
        <v>1090.5</v>
      </c>
      <c r="G25" s="10">
        <v>1074.2</v>
      </c>
      <c r="H25" s="41">
        <f t="shared" si="13"/>
        <v>98.505272810637322</v>
      </c>
      <c r="I25" s="9">
        <f t="shared" si="2"/>
        <v>-426.39999999999986</v>
      </c>
      <c r="J25" s="58">
        <f t="shared" si="14"/>
        <v>71.58469945355192</v>
      </c>
    </row>
    <row r="26" spans="1:10" ht="72.599999999999994" customHeight="1">
      <c r="A26" s="11">
        <v>0</v>
      </c>
      <c r="B26" s="56" t="s">
        <v>36</v>
      </c>
      <c r="C26" s="7" t="s">
        <v>71</v>
      </c>
      <c r="D26" s="9">
        <v>94</v>
      </c>
      <c r="E26" s="9">
        <v>109.7</v>
      </c>
      <c r="F26" s="35">
        <v>3135</v>
      </c>
      <c r="G26" s="10">
        <v>3676.5</v>
      </c>
      <c r="H26" s="41">
        <f t="shared" si="13"/>
        <v>117.27272727272727</v>
      </c>
      <c r="I26" s="9">
        <f t="shared" si="2"/>
        <v>3582.5</v>
      </c>
      <c r="J26" s="58">
        <f t="shared" si="14"/>
        <v>3911.1702127659578</v>
      </c>
    </row>
    <row r="27" spans="1:10" ht="16.5" customHeight="1">
      <c r="A27" s="11">
        <v>1</v>
      </c>
      <c r="B27" s="56" t="s">
        <v>37</v>
      </c>
      <c r="C27" s="7" t="s">
        <v>38</v>
      </c>
      <c r="D27" s="9">
        <f>D28+D30</f>
        <v>5154.8999999999996</v>
      </c>
      <c r="E27" s="9">
        <f t="shared" ref="E27:G27" si="15">E28+E30</f>
        <v>1195</v>
      </c>
      <c r="F27" s="35">
        <f t="shared" si="15"/>
        <v>4207.0999999999995</v>
      </c>
      <c r="G27" s="10">
        <f t="shared" si="15"/>
        <v>4207.2</v>
      </c>
      <c r="H27" s="40">
        <f t="shared" si="13"/>
        <v>100.00237693423024</v>
      </c>
      <c r="I27" s="19">
        <f t="shared" si="2"/>
        <v>-947.69999999999982</v>
      </c>
      <c r="J27" s="57">
        <f t="shared" si="14"/>
        <v>81.615550253157181</v>
      </c>
    </row>
    <row r="28" spans="1:10" ht="18" customHeight="1">
      <c r="A28" s="11">
        <v>1</v>
      </c>
      <c r="B28" s="56" t="s">
        <v>39</v>
      </c>
      <c r="C28" s="7" t="s">
        <v>40</v>
      </c>
      <c r="D28" s="9">
        <f>D29</f>
        <v>4239.3</v>
      </c>
      <c r="E28" s="9">
        <f t="shared" ref="E28:G28" si="16">E29</f>
        <v>0</v>
      </c>
      <c r="F28" s="35">
        <f t="shared" si="16"/>
        <v>715.4</v>
      </c>
      <c r="G28" s="10">
        <f t="shared" si="16"/>
        <v>715.4</v>
      </c>
      <c r="H28" s="40">
        <f t="shared" si="13"/>
        <v>100</v>
      </c>
      <c r="I28" s="19">
        <f t="shared" si="2"/>
        <v>-3523.9</v>
      </c>
      <c r="J28" s="57">
        <f t="shared" si="14"/>
        <v>16.875427547000683</v>
      </c>
    </row>
    <row r="29" spans="1:10" ht="43.05" customHeight="1">
      <c r="A29" s="11">
        <v>1</v>
      </c>
      <c r="B29" s="60" t="s">
        <v>41</v>
      </c>
      <c r="C29" s="17" t="s">
        <v>42</v>
      </c>
      <c r="D29" s="12">
        <v>4239.3</v>
      </c>
      <c r="E29" s="12">
        <v>0</v>
      </c>
      <c r="F29" s="38">
        <v>715.4</v>
      </c>
      <c r="G29" s="46">
        <v>715.4</v>
      </c>
      <c r="H29" s="40">
        <f t="shared" si="13"/>
        <v>100</v>
      </c>
      <c r="I29" s="19">
        <f t="shared" si="2"/>
        <v>-3523.9</v>
      </c>
      <c r="J29" s="57">
        <f t="shared" si="14"/>
        <v>16.875427547000683</v>
      </c>
    </row>
    <row r="30" spans="1:10" ht="22.2" customHeight="1">
      <c r="A30" s="11">
        <v>1</v>
      </c>
      <c r="B30" s="56" t="s">
        <v>43</v>
      </c>
      <c r="C30" s="7" t="s">
        <v>44</v>
      </c>
      <c r="D30" s="9">
        <f>D31</f>
        <v>915.59999999999991</v>
      </c>
      <c r="E30" s="9">
        <f t="shared" ref="E30:G30" si="17">E31</f>
        <v>1195</v>
      </c>
      <c r="F30" s="35">
        <f t="shared" si="17"/>
        <v>3491.7</v>
      </c>
      <c r="G30" s="10">
        <f t="shared" si="17"/>
        <v>3491.8</v>
      </c>
      <c r="H30" s="40">
        <f t="shared" si="13"/>
        <v>100.0028639344732</v>
      </c>
      <c r="I30" s="19">
        <f t="shared" si="2"/>
        <v>2576.2000000000003</v>
      </c>
      <c r="J30" s="57">
        <f t="shared" si="14"/>
        <v>381.36740934906078</v>
      </c>
    </row>
    <row r="31" spans="1:10" ht="15.45" customHeight="1">
      <c r="A31" s="11">
        <v>1</v>
      </c>
      <c r="B31" s="56" t="s">
        <v>45</v>
      </c>
      <c r="C31" s="7" t="s">
        <v>46</v>
      </c>
      <c r="D31" s="9">
        <f>D32+D33</f>
        <v>915.59999999999991</v>
      </c>
      <c r="E31" s="9">
        <f t="shared" ref="E31:G31" si="18">E32+E33</f>
        <v>1195</v>
      </c>
      <c r="F31" s="35">
        <f t="shared" si="18"/>
        <v>3491.7</v>
      </c>
      <c r="G31" s="10">
        <f t="shared" si="18"/>
        <v>3491.8</v>
      </c>
      <c r="H31" s="40">
        <f t="shared" si="13"/>
        <v>100.0028639344732</v>
      </c>
      <c r="I31" s="19">
        <f t="shared" si="2"/>
        <v>2576.2000000000003</v>
      </c>
      <c r="J31" s="57">
        <f t="shared" si="14"/>
        <v>381.36740934906078</v>
      </c>
    </row>
    <row r="32" spans="1:10" ht="69" customHeight="1">
      <c r="A32" s="11">
        <v>0</v>
      </c>
      <c r="B32" s="56" t="s">
        <v>47</v>
      </c>
      <c r="C32" s="7" t="s">
        <v>48</v>
      </c>
      <c r="D32" s="9">
        <v>307.3</v>
      </c>
      <c r="E32" s="9">
        <v>880</v>
      </c>
      <c r="F32" s="35">
        <v>2701.6</v>
      </c>
      <c r="G32" s="10">
        <v>2701.6</v>
      </c>
      <c r="H32" s="41">
        <f t="shared" si="13"/>
        <v>100</v>
      </c>
      <c r="I32" s="9">
        <f t="shared" si="2"/>
        <v>2394.2999999999997</v>
      </c>
      <c r="J32" s="58">
        <f t="shared" ref="J32:J33" si="19">G32/D32*100</f>
        <v>879.14090465343304</v>
      </c>
    </row>
    <row r="33" spans="1:10" ht="56.4" customHeight="1">
      <c r="A33" s="11">
        <v>0</v>
      </c>
      <c r="B33" s="56" t="s">
        <v>49</v>
      </c>
      <c r="C33" s="7" t="s">
        <v>50</v>
      </c>
      <c r="D33" s="9">
        <v>608.29999999999995</v>
      </c>
      <c r="E33" s="9">
        <v>315</v>
      </c>
      <c r="F33" s="35">
        <v>790.1</v>
      </c>
      <c r="G33" s="10">
        <v>790.2</v>
      </c>
      <c r="H33" s="41">
        <f t="shared" si="13"/>
        <v>100.01265662574359</v>
      </c>
      <c r="I33" s="9">
        <f t="shared" si="2"/>
        <v>181.90000000000009</v>
      </c>
      <c r="J33" s="58">
        <f t="shared" si="19"/>
        <v>129.90300838402106</v>
      </c>
    </row>
    <row r="34" spans="1:10" ht="17.399999999999999" customHeight="1">
      <c r="A34" s="11">
        <v>1</v>
      </c>
      <c r="B34" s="56" t="s">
        <v>51</v>
      </c>
      <c r="C34" s="7" t="s">
        <v>52</v>
      </c>
      <c r="D34" s="9">
        <f>D35</f>
        <v>136.4</v>
      </c>
      <c r="E34" s="9">
        <f t="shared" ref="E34:G34" si="20">E35</f>
        <v>0</v>
      </c>
      <c r="F34" s="35">
        <f t="shared" si="20"/>
        <v>1450</v>
      </c>
      <c r="G34" s="10">
        <f t="shared" si="20"/>
        <v>0</v>
      </c>
      <c r="H34" s="40">
        <f t="shared" si="13"/>
        <v>0</v>
      </c>
      <c r="I34" s="19">
        <f t="shared" si="2"/>
        <v>-136.4</v>
      </c>
      <c r="J34" s="57">
        <f t="shared" si="14"/>
        <v>0</v>
      </c>
    </row>
    <row r="35" spans="1:10" ht="16.5" customHeight="1">
      <c r="A35" s="11">
        <v>1</v>
      </c>
      <c r="B35" s="56" t="s">
        <v>53</v>
      </c>
      <c r="C35" s="7" t="s">
        <v>54</v>
      </c>
      <c r="D35" s="9">
        <f>D36+D40</f>
        <v>136.4</v>
      </c>
      <c r="E35" s="9">
        <f>E36+E40</f>
        <v>0</v>
      </c>
      <c r="F35" s="35">
        <f>F36+F40</f>
        <v>1450</v>
      </c>
      <c r="G35" s="10">
        <f>G36+G40</f>
        <v>0</v>
      </c>
      <c r="H35" s="40">
        <f t="shared" si="13"/>
        <v>0</v>
      </c>
      <c r="I35" s="19">
        <f t="shared" si="2"/>
        <v>-136.4</v>
      </c>
      <c r="J35" s="57">
        <f t="shared" si="14"/>
        <v>0</v>
      </c>
    </row>
    <row r="36" spans="1:10" ht="18.600000000000001" customHeight="1">
      <c r="A36" s="11">
        <v>1</v>
      </c>
      <c r="B36" s="56" t="s">
        <v>55</v>
      </c>
      <c r="C36" s="7" t="s">
        <v>56</v>
      </c>
      <c r="D36" s="35">
        <f t="shared" ref="D36:E36" si="21">D37+D38+D39</f>
        <v>136.4</v>
      </c>
      <c r="E36" s="35">
        <f t="shared" si="21"/>
        <v>0</v>
      </c>
      <c r="F36" s="35">
        <f>F37+F38+F39</f>
        <v>0</v>
      </c>
      <c r="G36" s="10">
        <f>G37+G38+G39</f>
        <v>0</v>
      </c>
      <c r="H36" s="40">
        <v>0</v>
      </c>
      <c r="I36" s="19">
        <f t="shared" si="2"/>
        <v>-136.4</v>
      </c>
      <c r="J36" s="57">
        <v>0</v>
      </c>
    </row>
    <row r="37" spans="1:10" ht="28.05" hidden="1" customHeight="1">
      <c r="A37" s="11"/>
      <c r="B37" s="56">
        <v>41033900</v>
      </c>
      <c r="C37" s="7" t="s">
        <v>72</v>
      </c>
      <c r="D37" s="9">
        <v>0</v>
      </c>
      <c r="E37" s="9">
        <v>0</v>
      </c>
      <c r="F37" s="35">
        <v>0</v>
      </c>
      <c r="G37" s="10">
        <v>0</v>
      </c>
      <c r="H37" s="41" t="e">
        <f t="shared" ref="H37" si="22">G37/F37*100</f>
        <v>#DIV/0!</v>
      </c>
      <c r="I37" s="9">
        <f t="shared" ref="I37" si="23">G37-D37</f>
        <v>0</v>
      </c>
      <c r="J37" s="58">
        <v>100</v>
      </c>
    </row>
    <row r="38" spans="1:10" ht="47.55" hidden="1" customHeight="1">
      <c r="A38" s="11"/>
      <c r="B38" s="56">
        <v>41035400</v>
      </c>
      <c r="C38" s="7" t="s">
        <v>73</v>
      </c>
      <c r="D38" s="9">
        <v>0</v>
      </c>
      <c r="E38" s="9">
        <v>0</v>
      </c>
      <c r="F38" s="35">
        <v>0</v>
      </c>
      <c r="G38" s="10">
        <v>0</v>
      </c>
      <c r="H38" s="41" t="e">
        <f t="shared" ref="H38" si="24">G38/F38*100</f>
        <v>#DIV/0!</v>
      </c>
      <c r="I38" s="9">
        <f t="shared" ref="I38" si="25">G38-D38</f>
        <v>0</v>
      </c>
      <c r="J38" s="58">
        <v>100</v>
      </c>
    </row>
    <row r="39" spans="1:10" ht="40.200000000000003" thickBot="1">
      <c r="A39" s="11">
        <v>0</v>
      </c>
      <c r="B39" s="61" t="s">
        <v>57</v>
      </c>
      <c r="C39" s="62" t="s">
        <v>58</v>
      </c>
      <c r="D39" s="63">
        <v>136.4</v>
      </c>
      <c r="E39" s="63">
        <v>0</v>
      </c>
      <c r="F39" s="64">
        <v>0</v>
      </c>
      <c r="G39" s="47">
        <v>0</v>
      </c>
      <c r="H39" s="65">
        <v>0</v>
      </c>
      <c r="I39" s="63">
        <f t="shared" si="2"/>
        <v>-136.4</v>
      </c>
      <c r="J39" s="66">
        <v>0</v>
      </c>
    </row>
    <row r="40" spans="1:10" ht="26.4">
      <c r="A40" s="11">
        <v>1</v>
      </c>
      <c r="B40" s="22" t="s">
        <v>59</v>
      </c>
      <c r="C40" s="23" t="s">
        <v>60</v>
      </c>
      <c r="D40" s="24">
        <f>D41+D42</f>
        <v>0</v>
      </c>
      <c r="E40" s="24">
        <f t="shared" ref="E40:G40" si="26">E41+E42</f>
        <v>0</v>
      </c>
      <c r="F40" s="24">
        <f t="shared" si="26"/>
        <v>1450</v>
      </c>
      <c r="G40" s="24">
        <f t="shared" si="26"/>
        <v>0</v>
      </c>
      <c r="H40" s="53">
        <v>0</v>
      </c>
      <c r="I40" s="26">
        <f t="shared" si="2"/>
        <v>0</v>
      </c>
      <c r="J40" s="28">
        <v>0</v>
      </c>
    </row>
    <row r="41" spans="1:10" ht="40.200000000000003" thickBot="1">
      <c r="A41" s="11"/>
      <c r="B41" s="13">
        <v>41053400</v>
      </c>
      <c r="C41" s="14" t="s">
        <v>78</v>
      </c>
      <c r="D41" s="15">
        <v>0</v>
      </c>
      <c r="E41" s="15">
        <v>0</v>
      </c>
      <c r="F41" s="39">
        <v>1450</v>
      </c>
      <c r="G41" s="47">
        <v>0</v>
      </c>
      <c r="H41" s="43">
        <v>0</v>
      </c>
      <c r="I41" s="15">
        <f t="shared" ref="I41" si="27">G41-D41</f>
        <v>0</v>
      </c>
      <c r="J41" s="16">
        <v>0</v>
      </c>
    </row>
    <row r="42" spans="1:10" ht="19.5" hidden="1" customHeight="1" thickBot="1">
      <c r="A42" s="11">
        <v>0</v>
      </c>
      <c r="B42" s="13" t="s">
        <v>61</v>
      </c>
      <c r="C42" s="14" t="s">
        <v>62</v>
      </c>
      <c r="D42" s="15">
        <v>0</v>
      </c>
      <c r="E42" s="15">
        <v>0</v>
      </c>
      <c r="F42" s="39">
        <v>0</v>
      </c>
      <c r="G42" s="47">
        <v>0</v>
      </c>
      <c r="H42" s="43">
        <v>0</v>
      </c>
      <c r="I42" s="15">
        <f t="shared" si="2"/>
        <v>0</v>
      </c>
      <c r="J42" s="16" t="e">
        <f>G42/D42*100</f>
        <v>#DIV/0!</v>
      </c>
    </row>
    <row r="43" spans="1:10" ht="22.05" customHeight="1" thickBot="1">
      <c r="A43" s="11">
        <v>1</v>
      </c>
      <c r="B43" s="31" t="s">
        <v>63</v>
      </c>
      <c r="C43" s="33" t="s">
        <v>64</v>
      </c>
      <c r="D43" s="32">
        <f>D8+D14+D27</f>
        <v>10514.2</v>
      </c>
      <c r="E43" s="18">
        <f t="shared" ref="E43:G43" si="28">E8+E14+E27</f>
        <v>9560.7000000000007</v>
      </c>
      <c r="F43" s="49">
        <f t="shared" si="28"/>
        <v>17009.8</v>
      </c>
      <c r="G43" s="52">
        <f t="shared" si="28"/>
        <v>12517.2</v>
      </c>
      <c r="H43" s="51">
        <f>G43/F43*100</f>
        <v>73.58816682147939</v>
      </c>
      <c r="I43" s="20">
        <f t="shared" si="2"/>
        <v>2003</v>
      </c>
      <c r="J43" s="21">
        <f>G43/D43*100</f>
        <v>119.0504270415248</v>
      </c>
    </row>
    <row r="44" spans="1:10" ht="22.95" customHeight="1" thickBot="1">
      <c r="A44" s="11">
        <v>1</v>
      </c>
      <c r="B44" s="31" t="s">
        <v>63</v>
      </c>
      <c r="C44" s="33" t="s">
        <v>65</v>
      </c>
      <c r="D44" s="32">
        <f>D43+D34</f>
        <v>10650.6</v>
      </c>
      <c r="E44" s="18">
        <f>E43+E34</f>
        <v>9560.7000000000007</v>
      </c>
      <c r="F44" s="49">
        <f>F43+F34</f>
        <v>18459.8</v>
      </c>
      <c r="G44" s="52">
        <f>G43+G34</f>
        <v>12517.2</v>
      </c>
      <c r="H44" s="51">
        <f>G44/F44*100</f>
        <v>67.807885242527007</v>
      </c>
      <c r="I44" s="20">
        <f t="shared" si="2"/>
        <v>1866.6000000000004</v>
      </c>
      <c r="J44" s="21">
        <f>G44/D44*100</f>
        <v>117.5257731958763</v>
      </c>
    </row>
  </sheetData>
  <mergeCells count="8">
    <mergeCell ref="C2:H2"/>
    <mergeCell ref="C4:H4"/>
    <mergeCell ref="E6:H6"/>
    <mergeCell ref="I6:J6"/>
    <mergeCell ref="B3:G3"/>
    <mergeCell ref="B6:B7"/>
    <mergeCell ref="C6:C7"/>
    <mergeCell ref="D6:D7"/>
  </mergeCells>
  <conditionalFormatting sqref="B8:B44">
    <cfRule type="expression" dxfId="18" priority="15" stopIfTrue="1">
      <formula>A8=1</formula>
    </cfRule>
  </conditionalFormatting>
  <conditionalFormatting sqref="C8:C44">
    <cfRule type="expression" dxfId="17" priority="16" stopIfTrue="1">
      <formula>A8=1</formula>
    </cfRule>
  </conditionalFormatting>
  <conditionalFormatting sqref="D8:D44">
    <cfRule type="expression" dxfId="16" priority="26" stopIfTrue="1">
      <formula>A8=1</formula>
    </cfRule>
  </conditionalFormatting>
  <conditionalFormatting sqref="E8:E44">
    <cfRule type="expression" dxfId="15" priority="29" stopIfTrue="1">
      <formula>A8=1</formula>
    </cfRule>
  </conditionalFormatting>
  <conditionalFormatting sqref="F8:F44">
    <cfRule type="expression" dxfId="14" priority="30" stopIfTrue="1">
      <formula>A8=1</formula>
    </cfRule>
  </conditionalFormatting>
  <conditionalFormatting sqref="G8:G44">
    <cfRule type="expression" dxfId="13" priority="32" stopIfTrue="1">
      <formula>A8=1</formula>
    </cfRule>
  </conditionalFormatting>
  <conditionalFormatting sqref="E8:G10">
    <cfRule type="expression" dxfId="12" priority="13" stopIfTrue="1">
      <formula>B8=1</formula>
    </cfRule>
  </conditionalFormatting>
  <conditionalFormatting sqref="E14:G16">
    <cfRule type="expression" dxfId="11" priority="12" stopIfTrue="1">
      <formula>B14=1</formula>
    </cfRule>
  </conditionalFormatting>
  <conditionalFormatting sqref="E19:G20">
    <cfRule type="expression" dxfId="10" priority="11" stopIfTrue="1">
      <formula>B19=1</formula>
    </cfRule>
  </conditionalFormatting>
  <conditionalFormatting sqref="E24:G24">
    <cfRule type="expression" dxfId="9" priority="10" stopIfTrue="1">
      <formula>B24=1</formula>
    </cfRule>
  </conditionalFormatting>
  <conditionalFormatting sqref="E27:G31">
    <cfRule type="expression" dxfId="8" priority="9" stopIfTrue="1">
      <formula>B27=1</formula>
    </cfRule>
  </conditionalFormatting>
  <conditionalFormatting sqref="D36:E36 E34:G38">
    <cfRule type="expression" dxfId="7" priority="8" stopIfTrue="1">
      <formula>A34=1</formula>
    </cfRule>
  </conditionalFormatting>
  <conditionalFormatting sqref="E40:G41">
    <cfRule type="expression" dxfId="6" priority="7" stopIfTrue="1">
      <formula>B40=1</formula>
    </cfRule>
  </conditionalFormatting>
  <conditionalFormatting sqref="E43:G44">
    <cfRule type="expression" dxfId="5" priority="6" stopIfTrue="1">
      <formula>B43=1</formula>
    </cfRule>
  </conditionalFormatting>
  <conditionalFormatting sqref="D36:E36">
    <cfRule type="expression" dxfId="4" priority="5" stopIfTrue="1">
      <formula>XFC36=1</formula>
    </cfRule>
  </conditionalFormatting>
  <conditionalFormatting sqref="G36">
    <cfRule type="expression" dxfId="3" priority="4" stopIfTrue="1">
      <formula>B36=1</formula>
    </cfRule>
  </conditionalFormatting>
  <conditionalFormatting sqref="G30">
    <cfRule type="expression" dxfId="2" priority="3" stopIfTrue="1">
      <formula>B30=1</formula>
    </cfRule>
  </conditionalFormatting>
  <conditionalFormatting sqref="E16:F16">
    <cfRule type="expression" dxfId="1" priority="2" stopIfTrue="1">
      <formula>B16=1</formula>
    </cfRule>
  </conditionalFormatting>
  <conditionalFormatting sqref="E40:G40">
    <cfRule type="expression" dxfId="0" priority="1" stopIfTrue="1">
      <formula>B40=1</formula>
    </cfRule>
  </conditionalFormatting>
  <pageMargins left="0.31496062992125984" right="0.19685039370078741" top="0.23622047244094491" bottom="0.23622047244094491" header="0" footer="0"/>
  <pageSetup paperSize="9" scale="7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СФ</vt:lpstr>
      <vt:lpstr>СФ!Заголовки_для_друку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2026-08-05T08:38:26Z</cp:lastPrinted>
  <dcterms:created xsi:type="dcterms:W3CDTF">2025-05-06T07:44:51Z</dcterms:created>
  <dcterms:modified xsi:type="dcterms:W3CDTF">2026-08-05T08:38:44Z</dcterms:modified>
</cp:coreProperties>
</file>