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8" windowWidth="12000" windowHeight="6420" tabRatio="837"/>
  </bookViews>
  <sheets>
    <sheet name="I. Фін план (дод 1)" sheetId="22" r:id="rId1"/>
    <sheet name="Пояснювальна (дод 2) 1" sheetId="23" r:id="rId2"/>
    <sheet name="Пояснювальна(дод 2) 2" sheetId="24" r:id="rId3"/>
    <sheet name="Пояснювальна (дод 2 ) 3" sheetId="2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123Graph_XGRAPH3" localSheetId="0" hidden="1">[1]GDP!#REF!</definedName>
    <definedName name="__123Graph_XGRAPH3" localSheetId="3" hidden="1">[1]GDP!#REF!</definedName>
    <definedName name="__123Graph_XGRAPH3" localSheetId="1" hidden="1">[1]GDP!#REF!</definedName>
    <definedName name="__123Graph_XGRAPH3" localSheetId="2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 localSheetId="3">#REF!</definedName>
    <definedName name="BuiltIn_Print_Area___1___1" localSheetId="1">#REF!</definedName>
    <definedName name="BuiltIn_Print_Area___1___1" localSheetId="2">#REF!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 localSheetId="0">#REF!</definedName>
    <definedName name="Cost_Category_National_ID" localSheetId="3">#REF!</definedName>
    <definedName name="Cost_Category_National_ID" localSheetId="1">#REF!</definedName>
    <definedName name="Cost_Category_National_ID" localSheetId="2">#REF!</definedName>
    <definedName name="Cost_Category_National_ID">#REF!</definedName>
    <definedName name="Cе511" localSheetId="0">#REF!</definedName>
    <definedName name="Cе511" localSheetId="3">#REF!</definedName>
    <definedName name="Cе511" localSheetId="1">#REF!</definedName>
    <definedName name="Cе511" localSheetId="2">#REF!</definedName>
    <definedName name="Cе511">#REF!</definedName>
    <definedName name="d">'[10]МТР Газ України'!$B$4</definedName>
    <definedName name="dCPIb" localSheetId="0">[11]попер_роз!#REF!</definedName>
    <definedName name="dCPIb" localSheetId="3">[11]попер_роз!#REF!</definedName>
    <definedName name="dCPIb" localSheetId="1">[11]попер_роз!#REF!</definedName>
    <definedName name="dCPIb" localSheetId="2">[11]попер_роз!#REF!</definedName>
    <definedName name="dCPIb">[11]попер_роз!#REF!</definedName>
    <definedName name="dPPIb" localSheetId="0">[11]попер_роз!#REF!</definedName>
    <definedName name="dPPIb" localSheetId="3">[11]попер_роз!#REF!</definedName>
    <definedName name="dPPIb" localSheetId="1">[11]попер_роз!#REF!</definedName>
    <definedName name="dPPIb" localSheetId="2">[11]попер_роз!#REF!</definedName>
    <definedName name="dPPIb">[11]попер_роз!#REF!</definedName>
    <definedName name="ds" localSheetId="0">'[12]7  Інші витрати'!#REF!</definedName>
    <definedName name="ds" localSheetId="3">'[12]7  Інші витрати'!#REF!</definedName>
    <definedName name="ds" localSheetId="1">'[12]7  Інші витрати'!#REF!</definedName>
    <definedName name="ds" localSheetId="2">'[12]7  Інші витрати'!#REF!</definedName>
    <definedName name="ds">'[12]7  Інші витрати'!#REF!</definedName>
    <definedName name="Fact_Type_ID" localSheetId="0">#REF!</definedName>
    <definedName name="Fact_Type_ID" localSheetId="3">#REF!</definedName>
    <definedName name="Fact_Type_ID" localSheetId="1">#REF!</definedName>
    <definedName name="Fact_Type_ID" localSheetId="2">#REF!</definedName>
    <definedName name="Fact_Type_ID">#REF!</definedName>
    <definedName name="G">'[13]МТР Газ України'!$B$1</definedName>
    <definedName name="ij1sssss" localSheetId="0">'[14]7  Інші витрати'!#REF!</definedName>
    <definedName name="ij1sssss" localSheetId="3">'[14]7  Інші витрати'!#REF!</definedName>
    <definedName name="ij1sssss" localSheetId="1">'[14]7  Інші витрати'!#REF!</definedName>
    <definedName name="ij1sssss" localSheetId="2">'[14]7  Інші витрати'!#REF!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 localSheetId="0">'[18]7  Інші витрати'!#REF!</definedName>
    <definedName name="Load_ID_10" localSheetId="3">'[18]7  Інші витрати'!#REF!</definedName>
    <definedName name="Load_ID_10" localSheetId="1">'[18]7  Інші витрати'!#REF!</definedName>
    <definedName name="Load_ID_10" localSheetId="2">'[18]7  Інші витрати'!#REF!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 localSheetId="0">[15]!ShowFil</definedName>
    <definedName name="ShowFil" localSheetId="3">[15]!ShowFil</definedName>
    <definedName name="ShowFil" localSheetId="1">[15]!ShowFil</definedName>
    <definedName name="ShowFil" localSheetId="2">[15]!ShowFil</definedName>
    <definedName name="ShowFil">[15]!ShowFil</definedName>
    <definedName name="SU_ID" localSheetId="0">#REF!</definedName>
    <definedName name="SU_ID" localSheetId="3">#REF!</definedName>
    <definedName name="SU_ID" localSheetId="1">#REF!</definedName>
    <definedName name="SU_ID" localSheetId="2">#REF!</definedName>
    <definedName name="SU_ID">#REF!</definedName>
    <definedName name="Time_ID">'[17]МТР Газ України'!$B$1</definedName>
    <definedName name="Time_ID_10" localSheetId="0">'[18]7  Інші витрати'!#REF!</definedName>
    <definedName name="Time_ID_10" localSheetId="3">'[18]7  Інші витрати'!#REF!</definedName>
    <definedName name="Time_ID_10" localSheetId="1">'[18]7  Інші витрати'!#REF!</definedName>
    <definedName name="Time_ID_10" localSheetId="2">'[18]7  Інші витрати'!#REF!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 localSheetId="0">'[18]7  Інші витрати'!#REF!</definedName>
    <definedName name="Time_ID0_10" localSheetId="3">'[18]7  Інші витрати'!#REF!</definedName>
    <definedName name="Time_ID0_10" localSheetId="1">'[18]7  Інші витрати'!#REF!</definedName>
    <definedName name="Time_ID0_10" localSheetId="2">'[18]7  Інші витрати'!#REF!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 localSheetId="0">#REF!</definedName>
    <definedName name="ttttttt" localSheetId="3">#REF!</definedName>
    <definedName name="ttttttt" localSheetId="1">#REF!</definedName>
    <definedName name="ttttttt" localSheetId="2">#REF!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 localSheetId="0">#REF!</definedName>
    <definedName name="yyyy" localSheetId="3">#REF!</definedName>
    <definedName name="yyyy" localSheetId="1">#REF!</definedName>
    <definedName name="yyyy" localSheetId="2">#REF!</definedName>
    <definedName name="yyyy">#REF!</definedName>
    <definedName name="zx">'[4]МТР Газ України'!$F$1</definedName>
    <definedName name="zxc">[5]Inform!$E$38</definedName>
    <definedName name="а" localSheetId="0">'[14]7  Інші витрати'!#REF!</definedName>
    <definedName name="а" localSheetId="3">'[14]7  Інші витрати'!#REF!</definedName>
    <definedName name="а" localSheetId="1">'[14]7  Інші витрати'!#REF!</definedName>
    <definedName name="а" localSheetId="2">'[14]7  Інші витрати'!#REF!</definedName>
    <definedName name="а">'[14]7  Інші витрати'!#REF!</definedName>
    <definedName name="ав" localSheetId="0">#REF!</definedName>
    <definedName name="ав" localSheetId="3">#REF!</definedName>
    <definedName name="ав" localSheetId="1">#REF!</definedName>
    <definedName name="ав" localSheetId="2">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 localSheetId="0">'[28]БАЗА  '!#REF!</definedName>
    <definedName name="ватт" localSheetId="3">'[28]БАЗА  '!#REF!</definedName>
    <definedName name="ватт" localSheetId="1">'[28]БАЗА  '!#REF!</definedName>
    <definedName name="ватт" localSheetId="2">'[28]БАЗА  '!#REF!</definedName>
    <definedName name="ватт">'[28]БАЗА  '!#REF!</definedName>
    <definedName name="Д">'[16]МТР Газ України'!$B$4</definedName>
    <definedName name="е" localSheetId="0">#REF!</definedName>
    <definedName name="е" localSheetId="3">#REF!</definedName>
    <definedName name="е" localSheetId="1">#REF!</definedName>
    <definedName name="е" localSheetId="2">#REF!</definedName>
    <definedName name="е">#REF!</definedName>
    <definedName name="є" localSheetId="0">#REF!</definedName>
    <definedName name="є" localSheetId="3">#REF!</definedName>
    <definedName name="є" localSheetId="1">#REF!</definedName>
    <definedName name="є" localSheetId="2">#REF!</definedName>
    <definedName name="є">#REF!</definedName>
    <definedName name="_xlnm.Print_Titles" localSheetId="0">'I. Фін план (дод 1)'!$36:$38</definedName>
    <definedName name="Заголовки_для_печати_МИ">'[29]1993'!$A$1:$IV$3,'[29]1993'!$A$1:$A$65536</definedName>
    <definedName name="і">[31]Inform!$F$2</definedName>
    <definedName name="ів" localSheetId="0">#REF!</definedName>
    <definedName name="ів" localSheetId="3">#REF!</definedName>
    <definedName name="ів" localSheetId="1">#REF!</definedName>
    <definedName name="ів" localSheetId="2">#REF!</definedName>
    <definedName name="ів">#REF!</definedName>
    <definedName name="ів___0" localSheetId="0">#REF!</definedName>
    <definedName name="ів___0" localSheetId="3">#REF!</definedName>
    <definedName name="ів___0" localSheetId="1">#REF!</definedName>
    <definedName name="ів___0" localSheetId="2">#REF!</definedName>
    <definedName name="ів___0">#REF!</definedName>
    <definedName name="ів_22" localSheetId="0">#REF!</definedName>
    <definedName name="ів_22" localSheetId="3">#REF!</definedName>
    <definedName name="ів_22" localSheetId="1">#REF!</definedName>
    <definedName name="ів_22" localSheetId="2">#REF!</definedName>
    <definedName name="ів_22">#REF!</definedName>
    <definedName name="ів_26" localSheetId="0">#REF!</definedName>
    <definedName name="ів_26" localSheetId="3">#REF!</definedName>
    <definedName name="ів_26" localSheetId="1">#REF!</definedName>
    <definedName name="ів_26" localSheetId="2">#REF!</definedName>
    <definedName name="ів_26">#REF!</definedName>
    <definedName name="іваіа" localSheetId="0">'[30]7  Інші витрати'!#REF!</definedName>
    <definedName name="іваіа" localSheetId="3">'[30]7  Інші витрати'!#REF!</definedName>
    <definedName name="іваіа" localSheetId="1">'[30]7  Інші витрати'!#REF!</definedName>
    <definedName name="іваіа" localSheetId="2">'[30]7  Інші витрати'!#REF!</definedName>
    <definedName name="іваіа">'[30]7  Інші витрати'!#REF!</definedName>
    <definedName name="іваф" localSheetId="0">#REF!</definedName>
    <definedName name="іваф" localSheetId="3">#REF!</definedName>
    <definedName name="іваф" localSheetId="1">#REF!</definedName>
    <definedName name="іваф" localSheetId="2">#REF!</definedName>
    <definedName name="іваф">#REF!</definedName>
    <definedName name="івів">'[13]МТР Газ України'!$B$1</definedName>
    <definedName name="іцу">[24]Inform!$G$2</definedName>
    <definedName name="йуц" localSheetId="0">#REF!</definedName>
    <definedName name="йуц" localSheetId="3">#REF!</definedName>
    <definedName name="йуц" localSheetId="1">#REF!</definedName>
    <definedName name="йуц" localSheetId="2">#REF!</definedName>
    <definedName name="йуц">#REF!</definedName>
    <definedName name="йцу" localSheetId="0">#REF!</definedName>
    <definedName name="йцу" localSheetId="3">#REF!</definedName>
    <definedName name="йцу" localSheetId="1">#REF!</definedName>
    <definedName name="йцу" localSheetId="2">#REF!</definedName>
    <definedName name="йцу">#REF!</definedName>
    <definedName name="йцуйй" localSheetId="0">#REF!</definedName>
    <definedName name="йцуйй" localSheetId="3">#REF!</definedName>
    <definedName name="йцуйй" localSheetId="1">#REF!</definedName>
    <definedName name="йцуйй" localSheetId="2">#REF!</definedName>
    <definedName name="йцуйй">#REF!</definedName>
    <definedName name="йцукц" localSheetId="0">'[30]7  Інші витрати'!#REF!</definedName>
    <definedName name="йцукц" localSheetId="3">'[30]7  Інші витрати'!#REF!</definedName>
    <definedName name="йцукц" localSheetId="1">'[30]7  Інші витрати'!#REF!</definedName>
    <definedName name="йцукц" localSheetId="2">'[30]7  Інші витрати'!#REF!</definedName>
    <definedName name="йцукц">'[30]7  Інші витрати'!#REF!</definedName>
    <definedName name="КЕ" localSheetId="0">#REF!</definedName>
    <definedName name="КЕ" localSheetId="3">#REF!</definedName>
    <definedName name="КЕ" localSheetId="1">#REF!</definedName>
    <definedName name="КЕ" localSheetId="2">#REF!</definedName>
    <definedName name="КЕ">#REF!</definedName>
    <definedName name="КЕ___0" localSheetId="0">#REF!</definedName>
    <definedName name="КЕ___0" localSheetId="3">#REF!</definedName>
    <definedName name="КЕ___0" localSheetId="1">#REF!</definedName>
    <definedName name="КЕ___0" localSheetId="2">#REF!</definedName>
    <definedName name="КЕ___0">#REF!</definedName>
    <definedName name="КЕ_22" localSheetId="0">#REF!</definedName>
    <definedName name="КЕ_22" localSheetId="3">#REF!</definedName>
    <definedName name="КЕ_22" localSheetId="1">#REF!</definedName>
    <definedName name="КЕ_22" localSheetId="2">#REF!</definedName>
    <definedName name="КЕ_22">#REF!</definedName>
    <definedName name="КЕ_26" localSheetId="0">#REF!</definedName>
    <definedName name="КЕ_26" localSheetId="3">#REF!</definedName>
    <definedName name="КЕ_26" localSheetId="1">#REF!</definedName>
    <definedName name="КЕ_26" localSheetId="2">#REF!</definedName>
    <definedName name="КЕ_26">#REF!</definedName>
    <definedName name="кен" localSheetId="0">#REF!</definedName>
    <definedName name="кен" localSheetId="3">#REF!</definedName>
    <definedName name="кен" localSheetId="1">#REF!</definedName>
    <definedName name="кен" localSheetId="2">#REF!</definedName>
    <definedName name="кен">#REF!</definedName>
    <definedName name="л" localSheetId="0">#REF!</definedName>
    <definedName name="л" localSheetId="3">#REF!</definedName>
    <definedName name="л" localSheetId="1">#REF!</definedName>
    <definedName name="л" localSheetId="2">#REF!</definedName>
    <definedName name="л">#REF!</definedName>
    <definedName name="_xlnm.Print_Area" localSheetId="0">'I. Фін план (дод 1)'!$A$1:$I$130</definedName>
    <definedName name="_xlnm.Print_Area" localSheetId="3">'Пояснювальна (дод 2 ) 3'!$A$1:$Z$36</definedName>
    <definedName name="_xlnm.Print_Area" localSheetId="1">'Пояснювальна (дод 2) 1'!$A$1:$M$65</definedName>
    <definedName name="_xlnm.Print_Area" localSheetId="2">'Пояснювальна(дод 2) 2'!$A$1:$AE$57</definedName>
    <definedName name="п" localSheetId="0">'[14]7  Інші витрати'!#REF!</definedName>
    <definedName name="п" localSheetId="3">'[14]7  Інші витрати'!#REF!</definedName>
    <definedName name="п" localSheetId="1">'[14]7  Інші витрати'!#REF!</definedName>
    <definedName name="п" localSheetId="2">'[14]7  Інші витрати'!#REF!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 localSheetId="0">#REF!</definedName>
    <definedName name="План" localSheetId="3">#REF!</definedName>
    <definedName name="План" localSheetId="1">#REF!</definedName>
    <definedName name="План" localSheetId="2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3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2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 localSheetId="0">#REF!</definedName>
    <definedName name="р" localSheetId="3">#REF!</definedName>
    <definedName name="р" localSheetId="1">#REF!</definedName>
    <definedName name="р" localSheetId="2">#REF!</definedName>
    <definedName name="р">#REF!</definedName>
    <definedName name="т">[33]Inform!$E$6</definedName>
    <definedName name="тариф">[34]Inform!$G$2</definedName>
    <definedName name="уйцукйцуйу" localSheetId="0">#REF!</definedName>
    <definedName name="уйцукйцуйу" localSheetId="3">#REF!</definedName>
    <definedName name="уйцукйцуйу" localSheetId="1">#REF!</definedName>
    <definedName name="уйцукйцуйу" localSheetId="2">#REF!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 localSheetId="0">'[30]7  Інші витрати'!#REF!</definedName>
    <definedName name="фіваіф" localSheetId="3">'[30]7  Інші витрати'!#REF!</definedName>
    <definedName name="фіваіф" localSheetId="1">'[30]7  Інші витрати'!#REF!</definedName>
    <definedName name="фіваіф" localSheetId="2">'[30]7  Інші витрати'!#REF!</definedName>
    <definedName name="фіваіф">'[30]7  Інші витрати'!#REF!</definedName>
    <definedName name="фф">'[27]МТР Газ України'!$F$1</definedName>
    <definedName name="ц" localSheetId="0">'[14]7  Інші витрати'!#REF!</definedName>
    <definedName name="ц" localSheetId="3">'[14]7  Інші витрати'!#REF!</definedName>
    <definedName name="ц" localSheetId="1">'[14]7  Інші витрати'!#REF!</definedName>
    <definedName name="ц" localSheetId="2">'[14]7  Інші витрати'!#REF!</definedName>
    <definedName name="ц">'[14]7  Інші витрати'!#REF!</definedName>
    <definedName name="ччч" localSheetId="0">'[36]БАЗА  '!#REF!</definedName>
    <definedName name="ччч" localSheetId="3">'[36]БАЗА  '!#REF!</definedName>
    <definedName name="ччч" localSheetId="1">'[36]БАЗА  '!#REF!</definedName>
    <definedName name="ччч" localSheetId="2">'[36]БАЗА  '!#REF!</definedName>
    <definedName name="ччч">'[36]БАЗА  '!#REF!</definedName>
    <definedName name="ш" localSheetId="0">#REF!</definedName>
    <definedName name="ш" localSheetId="3">#REF!</definedName>
    <definedName name="ш" localSheetId="1">#REF!</definedName>
    <definedName name="ш" localSheetId="2">#REF!</definedName>
    <definedName name="ш">#REF!</definedName>
  </definedNames>
  <calcPr calcId="125725" fullCalcOnLoad="1"/>
</workbook>
</file>

<file path=xl/calcChain.xml><?xml version="1.0" encoding="utf-8"?>
<calcChain xmlns="http://schemas.openxmlformats.org/spreadsheetml/2006/main">
  <c r="D69" i="22"/>
  <c r="G69"/>
  <c r="H69"/>
  <c r="C95"/>
  <c r="G111"/>
  <c r="H111"/>
  <c r="H105"/>
  <c r="H99"/>
  <c r="H93"/>
  <c r="H84"/>
  <c r="G84"/>
  <c r="H46"/>
  <c r="G46"/>
  <c r="H43"/>
  <c r="G43"/>
  <c r="D84"/>
  <c r="E64"/>
  <c r="E94"/>
  <c r="E117"/>
  <c r="C117"/>
  <c r="C94"/>
  <c r="D41"/>
  <c r="D42"/>
  <c r="D86"/>
  <c r="D83"/>
  <c r="D82"/>
  <c r="D79"/>
  <c r="D78"/>
  <c r="D77"/>
  <c r="D76"/>
  <c r="D75"/>
  <c r="D74"/>
  <c r="D73"/>
  <c r="D72"/>
  <c r="D70"/>
  <c r="D68"/>
  <c r="D67"/>
  <c r="D66"/>
  <c r="D65"/>
  <c r="D63"/>
  <c r="D62"/>
  <c r="D60"/>
  <c r="D59"/>
  <c r="D58"/>
  <c r="D57"/>
  <c r="D56"/>
  <c r="D55"/>
  <c r="D54"/>
  <c r="D52"/>
  <c r="D51"/>
  <c r="D50"/>
  <c r="D49"/>
  <c r="G63"/>
  <c r="H63"/>
  <c r="D105"/>
  <c r="D101"/>
  <c r="D123"/>
  <c r="D122"/>
  <c r="D121"/>
  <c r="D120"/>
  <c r="D110"/>
  <c r="D107"/>
  <c r="D103"/>
  <c r="D102"/>
  <c r="D100"/>
  <c r="D98"/>
  <c r="D97"/>
  <c r="D85"/>
  <c r="F117"/>
  <c r="G117"/>
  <c r="H86"/>
  <c r="H85"/>
  <c r="H83"/>
  <c r="H79"/>
  <c r="H78"/>
  <c r="H77"/>
  <c r="H76"/>
  <c r="H74"/>
  <c r="H73"/>
  <c r="H72"/>
  <c r="H70"/>
  <c r="H68"/>
  <c r="H67"/>
  <c r="H66"/>
  <c r="H65"/>
  <c r="H62"/>
  <c r="H60"/>
  <c r="H59"/>
  <c r="H58"/>
  <c r="H57"/>
  <c r="H56"/>
  <c r="H55"/>
  <c r="H54"/>
  <c r="H52"/>
  <c r="H51"/>
  <c r="H50"/>
  <c r="H49"/>
  <c r="H42"/>
  <c r="H41"/>
  <c r="G123"/>
  <c r="G122"/>
  <c r="G121"/>
  <c r="G105"/>
  <c r="G104"/>
  <c r="G101"/>
  <c r="G98"/>
  <c r="G97"/>
  <c r="G86"/>
  <c r="G85"/>
  <c r="G83"/>
  <c r="G82"/>
  <c r="G81"/>
  <c r="G80"/>
  <c r="G79"/>
  <c r="G78"/>
  <c r="G77"/>
  <c r="G76"/>
  <c r="G75"/>
  <c r="G74"/>
  <c r="G73"/>
  <c r="G72"/>
  <c r="G70"/>
  <c r="G68"/>
  <c r="G67"/>
  <c r="G66"/>
  <c r="G65"/>
  <c r="G62"/>
  <c r="G60"/>
  <c r="G59"/>
  <c r="G58"/>
  <c r="G57"/>
  <c r="G56"/>
  <c r="G55"/>
  <c r="G54"/>
  <c r="G52"/>
  <c r="G51"/>
  <c r="G50"/>
  <c r="G49"/>
  <c r="G42"/>
  <c r="G41"/>
  <c r="F64"/>
  <c r="G64"/>
  <c r="C99"/>
  <c r="C93"/>
  <c r="C92"/>
  <c r="C91"/>
  <c r="C71"/>
  <c r="C53"/>
  <c r="C48"/>
  <c r="F99"/>
  <c r="D99"/>
  <c r="F71"/>
  <c r="D71"/>
  <c r="E71"/>
  <c r="I93"/>
  <c r="D93"/>
  <c r="I117"/>
  <c r="I94"/>
  <c r="I92"/>
  <c r="F92"/>
  <c r="D92"/>
  <c r="I91"/>
  <c r="F91"/>
  <c r="D91"/>
  <c r="I71"/>
  <c r="I48"/>
  <c r="F48"/>
  <c r="G48"/>
  <c r="E93"/>
  <c r="G93"/>
  <c r="E92"/>
  <c r="E91"/>
  <c r="E48"/>
  <c r="I53"/>
  <c r="F53"/>
  <c r="D53"/>
  <c r="E53"/>
  <c r="O23" i="23"/>
  <c r="I47" i="22"/>
  <c r="I90"/>
  <c r="I95"/>
  <c r="I118"/>
  <c r="I119"/>
  <c r="G99"/>
  <c r="E90"/>
  <c r="E47"/>
  <c r="G92"/>
  <c r="H92"/>
  <c r="H48"/>
  <c r="D48"/>
  <c r="H117"/>
  <c r="C90"/>
  <c r="C118"/>
  <c r="C47"/>
  <c r="E95"/>
  <c r="G91"/>
  <c r="E118"/>
  <c r="E119"/>
  <c r="D117"/>
  <c r="F90"/>
  <c r="D90"/>
  <c r="G53"/>
  <c r="H53"/>
  <c r="F47"/>
  <c r="G47"/>
  <c r="H64"/>
  <c r="F94"/>
  <c r="D94"/>
  <c r="H91"/>
  <c r="H71"/>
  <c r="D64"/>
  <c r="H94"/>
  <c r="G94"/>
  <c r="F95"/>
  <c r="G95"/>
  <c r="G90"/>
  <c r="G71"/>
  <c r="H95"/>
  <c r="D47"/>
  <c r="H47"/>
  <c r="H90"/>
  <c r="D95"/>
  <c r="F118"/>
  <c r="G118"/>
  <c r="H118"/>
  <c r="D118"/>
  <c r="G119"/>
  <c r="D119"/>
</calcChain>
</file>

<file path=xl/sharedStrings.xml><?xml version="1.0" encoding="utf-8"?>
<sst xmlns="http://schemas.openxmlformats.org/spreadsheetml/2006/main" count="340" uniqueCount="241">
  <si>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</si>
  <si>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</si>
  <si>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</si>
  <si>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</si>
  <si>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</si>
  <si>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</si>
  <si>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</si>
  <si>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</si>
  <si>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</si>
  <si>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</si>
  <si>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Код рядка </t>
  </si>
  <si>
    <t>Усього доходів</t>
  </si>
  <si>
    <t>Додаток 1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</si>
  <si>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</si>
  <si>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</si>
  <si>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</si>
  <si>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витрати на службові відрядження</t>
  </si>
  <si>
    <t>№ з/п</t>
  </si>
  <si>
    <t>Залучення кредитних коштів</t>
  </si>
  <si>
    <t>Усього</t>
  </si>
  <si>
    <t>Відсоток</t>
  </si>
  <si>
    <t>модернізація, модифікація (добудова, дообладнання, реконструкція) основних засобів</t>
  </si>
  <si>
    <t xml:space="preserve">ІV </t>
  </si>
  <si>
    <t>за минулий рік</t>
  </si>
  <si>
    <t>за плановий рік</t>
  </si>
  <si>
    <t xml:space="preserve">ІІІ </t>
  </si>
  <si>
    <t xml:space="preserve">І </t>
  </si>
  <si>
    <t xml:space="preserve">ІІ </t>
  </si>
  <si>
    <t>(посада)</t>
  </si>
  <si>
    <t>(підпис)</t>
  </si>
  <si>
    <t>рік</t>
  </si>
  <si>
    <t>Бюджетне фінансування</t>
  </si>
  <si>
    <t>у тому числі за кварталами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</si>
  <si>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</si>
  <si>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</si>
  <si>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</si>
  <si>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Інформація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</si>
  <si>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</si>
  <si>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</si>
  <si>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</si>
  <si>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</si>
  <si>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</si>
  <si>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(найменування підприємства)</t>
  </si>
  <si>
    <t>Плановий рік</t>
  </si>
  <si>
    <t>Код за ЄДРПОУ</t>
  </si>
  <si>
    <t>Собівартість реалізованої продукції (товарів, робіт, послуг)</t>
  </si>
  <si>
    <t>Стандарти звітності П(с)БОУ</t>
  </si>
  <si>
    <t>Стандарти звітності МСФЗ</t>
  </si>
  <si>
    <t>Марка</t>
  </si>
  <si>
    <t>Договір</t>
  </si>
  <si>
    <t>Дата початку оренди</t>
  </si>
  <si>
    <t>Загальна кошторисна вартість</t>
  </si>
  <si>
    <t>Первісна балансова вартість введених потужностей на початок планового року</t>
  </si>
  <si>
    <t>Адміністративні витрати, у тому числі:</t>
  </si>
  <si>
    <t>Найменування об’єкта</t>
  </si>
  <si>
    <t xml:space="preserve">                                (посада)</t>
  </si>
  <si>
    <t>_________________________</t>
  </si>
  <si>
    <t>____________________________________________</t>
  </si>
  <si>
    <t>Коди</t>
  </si>
  <si>
    <t>Найменування показника</t>
  </si>
  <si>
    <t>Плановий рік до факту минулого року, %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</si>
  <si>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</si>
  <si>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</si>
  <si>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</si>
  <si>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</si>
  <si>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 xml:space="preserve">Найменування об’єктів </t>
  </si>
  <si>
    <t>Власні кошти (розшифрувати)</t>
  </si>
  <si>
    <t>Найменування підприємства</t>
  </si>
  <si>
    <t>Питома вага в загальному обсязі реалізації, %</t>
  </si>
  <si>
    <t>кількість продукції/             наданих послуг, одиниця виміру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</si>
  <si>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</si>
  <si>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</si>
  <si>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</si>
  <si>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 xml:space="preserve">               (підпис)</t>
  </si>
  <si>
    <t xml:space="preserve">      Загальна інформація про підприємство (резюме)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</si>
  <si>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</si>
  <si>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</si>
  <si>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</si>
  <si>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капітальний ремонт</t>
  </si>
  <si>
    <t xml:space="preserve">      1. Дані про підприємство, персонал та витрати на оплату праці</t>
  </si>
  <si>
    <t>Найменування видів діяльності за КВЕД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</si>
  <si>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</si>
  <si>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Плановий рік до плану
поточного року, %</t>
  </si>
  <si>
    <t>Плановий рік до факту
минулого року, %</t>
  </si>
  <si>
    <t>Документ, яким затверджений титул будови,
із зазначенням органу, який його погодив</t>
  </si>
  <si>
    <t>факт
минулого року</t>
  </si>
  <si>
    <t>Фінансовий план
поточного року</t>
  </si>
  <si>
    <t>Середньомісячні витрати на оплату праці одного працівника (грн), усього, у тому числі: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</si>
  <si>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</si>
  <si>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</si>
  <si>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витрати (розшифрувати)</t>
  </si>
  <si>
    <t>Фонд оплати праці, тис. грн, у тому числі:</t>
  </si>
  <si>
    <t>Витрати на оплату праці, тис. грн, у тому числі: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</si>
  <si>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</si>
  <si>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</si>
  <si>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тис. грн (без ПДВ)</t>
  </si>
  <si>
    <t>керівний склад</t>
  </si>
  <si>
    <t>адміністративно-управлінський персонал та інший персонал</t>
  </si>
  <si>
    <t>амбулаторії загальної практики сімейної медицини</t>
  </si>
  <si>
    <t>фельдшерсько-акушерські пункти</t>
  </si>
  <si>
    <t>фельдшерські пункти</t>
  </si>
  <si>
    <t>фельдшердсько-акушерські пункти</t>
  </si>
  <si>
    <t>Рік випуску</t>
  </si>
  <si>
    <t>до фінансового плану на 2018 рік</t>
  </si>
  <si>
    <t>Керівник</t>
  </si>
  <si>
    <t>Х</t>
  </si>
  <si>
    <t>фінансовий план 
поточного року</t>
  </si>
  <si>
    <t xml:space="preserve">плановий рік </t>
  </si>
  <si>
    <t>фінансовий план поточного року</t>
  </si>
  <si>
    <t xml:space="preserve">Плановий рік </t>
  </si>
  <si>
    <t>Фактичний показник за минулий рік</t>
  </si>
  <si>
    <t xml:space="preserve">Фактичний показник поточного року за останній звітний період </t>
  </si>
  <si>
    <t>Плановий показник поточного року</t>
  </si>
  <si>
    <t>Плановий рік до фінансового плану на поточний рік, %</t>
  </si>
  <si>
    <t>Відшкодування вартості лікарських засобів для лікування окремих захворювань</t>
  </si>
  <si>
    <t>Централізовані заходи з лікування хворих на цукровий та нецукровий діабет</t>
  </si>
  <si>
    <t>Інші програми та заходи у сфері охорони здоров’я</t>
  </si>
  <si>
    <t>Вид діяльності</t>
  </si>
  <si>
    <t>витрати на зв’язок та інтернет</t>
  </si>
  <si>
    <t>Витрати на водопостачання та водовідведення</t>
  </si>
  <si>
    <t>Витрати на природній газ</t>
  </si>
  <si>
    <t>Витрати на комунальні послуги та енергоносії, в т.ч.:</t>
  </si>
  <si>
    <t>Витрати на тверде паливо</t>
  </si>
  <si>
    <t>Витрати на послуги, матеріали та сировину, в т. ч.:</t>
  </si>
  <si>
    <t>витрати на обслуговування оргтехніки</t>
  </si>
  <si>
    <t>Інші доходи від операційної діяльності, в т.ч.: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</si>
  <si>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</si>
  <si>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</si>
  <si>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</si>
  <si>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</si>
  <si>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</si>
  <si>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</si>
  <si>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Дохід (виручка) від реалізації продукції (товарів, робіт, послуг)</t>
  </si>
  <si>
    <t>кількість продукції/             наданих послуг, відвідувань</t>
  </si>
  <si>
    <t>Витрати, усього тис. грн.</t>
  </si>
  <si>
    <t>Витрати, усього грн.</t>
  </si>
  <si>
    <t>Витрати на паливо-мастильні матеріали</t>
  </si>
  <si>
    <t>Амортизація</t>
  </si>
  <si>
    <t xml:space="preserve">амортизація </t>
  </si>
  <si>
    <t>витрати на оплату праці</t>
  </si>
  <si>
    <t>відрахування на соціальні заходи</t>
  </si>
  <si>
    <t>дохід від операційної оренди активів</t>
  </si>
  <si>
    <t>дохід від реалізації необоротних активів</t>
  </si>
  <si>
    <t>Витрати по виконанню цільових програм</t>
  </si>
  <si>
    <t>до Положення про складання річного фінансового плану</t>
  </si>
  <si>
    <t>Капітальні інвестиції, усього, у тому числі:</t>
  </si>
  <si>
    <t>Інші витрати від операційної діяльності (розшифрувати)</t>
  </si>
  <si>
    <t>Доходи і витрати від операційної діяльності (деталізація)</t>
  </si>
  <si>
    <t>ІІ. Елементи операційних витрат</t>
  </si>
  <si>
    <t>Матеріальні затрати</t>
  </si>
  <si>
    <t>витрати на охорону праці та навчання працівників</t>
  </si>
  <si>
    <t>Разом (сума рядків 400 - 440)</t>
  </si>
  <si>
    <t>доходи з місцевого бюджету цільового фінансування по капітальних видатках</t>
  </si>
  <si>
    <t>ІІІ. Інвестиційна діяльність</t>
  </si>
  <si>
    <t xml:space="preserve">      3. Інформація про бізнес підприємства (код рядка 100)</t>
  </si>
  <si>
    <t>4. Витрати, пов'язані з використанням власних службових автомобілів (рядок 150)</t>
  </si>
  <si>
    <t>5. Витрати на оренду службових автомобілів (у складі адміністративних витрат, рядок 231)</t>
  </si>
  <si>
    <t>6. Джерела капітальних інвестицій</t>
  </si>
  <si>
    <t>7. Капітальне будівництво (рядок 511)</t>
  </si>
  <si>
    <t>Нерозподілені доходи</t>
  </si>
  <si>
    <t>IV. Додаткова інформація</t>
  </si>
  <si>
    <t>Первісна вартість основних засобів</t>
  </si>
  <si>
    <t>Податкова заборгованість</t>
  </si>
  <si>
    <t>"ЗАТВЕРДЖЕНО"</t>
  </si>
  <si>
    <t>"____" _______________ 20___ р.</t>
  </si>
  <si>
    <t>"ПОГОДЖЕНО"</t>
  </si>
  <si>
    <t>медикаменти та перев’язувальні матеріали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</si>
  <si>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</si>
  <si>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</si>
  <si>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</si>
  <si>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</si>
  <si>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</si>
  <si>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</si>
  <si>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Витрати від фінансової діяльності за зобов’язаннями, у т. ч.:</t>
  </si>
  <si>
    <t>витрати на придбання та супровід програмного забезпечення</t>
  </si>
  <si>
    <t>юридичні та нотаріальні послуги</t>
  </si>
  <si>
    <t>Штатна чисельність працівників</t>
  </si>
  <si>
    <t>Стаття витрат</t>
  </si>
  <si>
    <t>Витрати на послуги банків та РКО</t>
  </si>
  <si>
    <t>Поштові та кур’єрські послуги</t>
  </si>
  <si>
    <t>Підписка на періодичні видання</t>
  </si>
  <si>
    <t>Штафи, пені, неустойки</t>
  </si>
  <si>
    <t>Митні платежі</t>
  </si>
  <si>
    <t xml:space="preserve">витрати на страхові послуги </t>
  </si>
  <si>
    <t>Витрати на обслуговування електрогосподарства</t>
  </si>
  <si>
    <t>Витрати на обслуговування газового обладнання</t>
  </si>
  <si>
    <t>витрати на канцтовари, офісне приладдя та устаткування</t>
  </si>
  <si>
    <t>9. Інші адміністративні витрати (рядок 280)</t>
  </si>
  <si>
    <t>Заборгованість перед працівниками за заробітною платою</t>
  </si>
  <si>
    <t xml:space="preserve">      2. Перелік підприємств, які включені до фінансового плану</t>
  </si>
  <si>
    <t>ремонт та запасні частини до транспортних засобів</t>
  </si>
  <si>
    <t>витрати на культурно-масові заходи</t>
  </si>
  <si>
    <r>
      <t>Керівник ___</t>
    </r>
    <r>
      <rPr>
        <b/>
        <sz val="14"/>
        <rFont val="Times New Roman"/>
        <family val="1"/>
        <charset val="204"/>
      </rPr>
      <t>________________</t>
    </r>
    <r>
      <rPr>
        <sz val="14"/>
        <rFont val="Times New Roman"/>
        <family val="1"/>
        <charset val="204"/>
      </rPr>
      <t xml:space="preserve"> </t>
    </r>
  </si>
  <si>
    <r>
      <t>Керівник ___</t>
    </r>
    <r>
      <rPr>
        <b/>
        <sz val="14"/>
        <rFont val="Times New Roman"/>
        <family val="1"/>
        <charset val="204"/>
      </rPr>
      <t>____________</t>
    </r>
  </si>
  <si>
    <t>8. Інші витрати (рядок 220)</t>
  </si>
  <si>
    <t>Додаток 2</t>
  </si>
  <si>
    <t>Витрати на оплату теплової енергії</t>
  </si>
  <si>
    <t>КНП "Радехівська ЦРЛ"</t>
  </si>
  <si>
    <r>
      <t xml:space="preserve">Організаційно-правова форма  </t>
    </r>
    <r>
      <rPr>
        <b/>
        <sz val="14"/>
        <rFont val="Times New Roman"/>
        <family val="1"/>
        <charset val="204"/>
      </rPr>
      <t>Комунальне некомерційне підприємство</t>
    </r>
  </si>
  <si>
    <r>
      <t xml:space="preserve">Орган державного управління  </t>
    </r>
    <r>
      <rPr>
        <b/>
        <sz val="14"/>
        <rFont val="Times New Roman"/>
        <family val="1"/>
        <charset val="204"/>
      </rPr>
      <t xml:space="preserve"> Міністерство охорони здоров*я</t>
    </r>
  </si>
  <si>
    <r>
      <t xml:space="preserve">Галузь     </t>
    </r>
    <r>
      <rPr>
        <b/>
        <sz val="14"/>
        <rFont val="Times New Roman"/>
        <family val="1"/>
        <charset val="204"/>
      </rPr>
      <t>Охорона здоров*я</t>
    </r>
  </si>
  <si>
    <r>
      <t xml:space="preserve">Вид економічної діяльності    </t>
    </r>
    <r>
      <rPr>
        <b/>
        <sz val="14"/>
        <rFont val="Times New Roman"/>
        <family val="1"/>
        <charset val="204"/>
      </rPr>
      <t>Загальна медична практика</t>
    </r>
  </si>
  <si>
    <r>
      <t xml:space="preserve">Одиниця виміру, </t>
    </r>
    <r>
      <rPr>
        <b/>
        <sz val="14"/>
        <rFont val="Times New Roman"/>
        <family val="1"/>
        <charset val="204"/>
      </rPr>
      <t xml:space="preserve"> Тис.грн.</t>
    </r>
  </si>
  <si>
    <r>
      <t xml:space="preserve">Форма власності </t>
    </r>
    <r>
      <rPr>
        <b/>
        <sz val="14"/>
        <rFont val="Times New Roman"/>
        <family val="1"/>
        <charset val="204"/>
      </rPr>
      <t>Комунальна</t>
    </r>
  </si>
  <si>
    <t>03255(22971)</t>
  </si>
  <si>
    <t>м.Радехів, вул.Львівська,8</t>
  </si>
  <si>
    <t>86.10</t>
  </si>
  <si>
    <t>х</t>
  </si>
  <si>
    <t>"____" ___________ 20_ р.</t>
  </si>
  <si>
    <t>Факт з наростаючим підсумком з початку року</t>
  </si>
  <si>
    <t>Минулий рік</t>
  </si>
  <si>
    <t>Факт</t>
  </si>
  <si>
    <t>Виконання %</t>
  </si>
  <si>
    <t>предмети, матеріали ,господарчі товари та інвентар</t>
  </si>
  <si>
    <t>Звіт</t>
  </si>
  <si>
    <t>Л.Й.Цибуля</t>
  </si>
  <si>
    <r>
      <t xml:space="preserve">Підприємство  </t>
    </r>
    <r>
      <rPr>
        <b/>
        <sz val="14"/>
        <rFont val="Times New Roman"/>
        <family val="1"/>
        <charset val="204"/>
      </rPr>
      <t>Комунальне некомерційне підприємство "Радехівська центральна районна лікарня" Радехівської міської ради Львівської області</t>
    </r>
  </si>
  <si>
    <t xml:space="preserve">Територія </t>
  </si>
  <si>
    <t>Цибуля Леонід Йосифович</t>
  </si>
  <si>
    <t>поточний рік</t>
  </si>
  <si>
    <t>Відхилення ,+,-</t>
  </si>
  <si>
    <t>Дохід з місцевого бюджету цільового фінансування на оплату комунальних послуг та енергоносіїв, товарів, робіт та послуг, соціальне забезпечення</t>
  </si>
  <si>
    <t>продукти харчування</t>
  </si>
  <si>
    <t>виплата пенсії</t>
  </si>
  <si>
    <t>пільгові медикаменти та зубопротезування</t>
  </si>
  <si>
    <t>інші послуги (техобслуговування та ремонт ліфта, метрологія,повірка опору та заземлення)</t>
  </si>
  <si>
    <t>інші поточні видатки (податки)</t>
  </si>
  <si>
    <t>Залишки товарно-матеріальних цінностей</t>
  </si>
  <si>
    <t>Директор</t>
  </si>
  <si>
    <t>Директор_____________________</t>
  </si>
  <si>
    <t>інші адміністративні витрати (банківські послуги)</t>
  </si>
  <si>
    <t>План</t>
  </si>
  <si>
    <t>Дохід з державного та місцевого бюджету за цільовими програмами, у тому числі:</t>
  </si>
  <si>
    <t>Інші надходження (розшифрувати)(амортизація)</t>
  </si>
  <si>
    <t xml:space="preserve"> ЗВІТ ПРО ВИКОНАННЯ ФІНАНСОВОГО ПЛАНУ ПІДПРИЄМСТВА ЗА  _  2022  рік_______</t>
  </si>
  <si>
    <t>придбання малоцінних необоротних матеріальних активів</t>
  </si>
  <si>
    <t>Звітний період ( рік)</t>
  </si>
  <si>
    <t>до рішення сесії Радехівської міської ради</t>
  </si>
  <si>
    <t>від_______________________________</t>
  </si>
  <si>
    <t>Начальник фінансового відділу</t>
  </si>
  <si>
    <t>______________ Леся ПРУС</t>
  </si>
</sst>
</file>

<file path=xl/styles.xml><?xml version="1.0" encoding="utf-8"?>
<styleSheet xmlns="http://schemas.openxmlformats.org/spreadsheetml/2006/main">
  <numFmts count="17">
    <numFmt numFmtId="43" formatCode="_-* #,##0.00_₴_-;\-* #,##0.00_₴_-;_-* &quot;-&quot;??_₴_-;_-@_-"/>
    <numFmt numFmtId="173" formatCode="#,##0&quot;р.&quot;;[Red]\-#,##0&quot;р.&quot;"/>
    <numFmt numFmtId="174" formatCode="#,##0.00&quot;р.&quot;;\-#,##0.00&quot;р.&quot;"/>
    <numFmt numFmtId="179" formatCode="_-* #,##0.00_р_._-;\-* #,##0.00_р_._-;_-* &quot;-&quot;??_р_._-;_-@_-"/>
    <numFmt numFmtId="195" formatCode="_-* #,##0.00\ _г_р_н_._-;\-* #,##0.00\ _г_р_н_._-;_-* &quot;-&quot;??\ _г_р_н_._-;_-@_-"/>
    <numFmt numFmtId="196" formatCode="0.0"/>
    <numFmt numFmtId="197" formatCode="#,##0.0"/>
    <numFmt numFmtId="202" formatCode="###\ ##0.000"/>
    <numFmt numFmtId="203" formatCode="_(&quot;$&quot;* #,##0.00_);_(&quot;$&quot;* \(#,##0.00\);_(&quot;$&quot;* &quot;-&quot;??_);_(@_)"/>
    <numFmt numFmtId="204" formatCode="_(* #,##0_);_(* \(#,##0\);_(* &quot;-&quot;_);_(@_)"/>
    <numFmt numFmtId="205" formatCode="_(* #,##0.00_);_(* \(#,##0.00\);_(* &quot;-&quot;??_);_(@_)"/>
    <numFmt numFmtId="206" formatCode="#,##0.0_ ;[Red]\-#,##0.0\ "/>
    <numFmt numFmtId="207" formatCode="0.0;\(0.0\);\ ;\-"/>
    <numFmt numFmtId="210" formatCode="_(* #,##0.0_);_(* \(#,##0.0\);_(* &quot;-&quot;??_);_(@_)"/>
    <numFmt numFmtId="211" formatCode="_(* #,##0_);_(* \(#,##0\);_(* &quot;-&quot;??_);_(@_)"/>
    <numFmt numFmtId="212" formatCode="_(* #,##0.0_);_(* \(#,##0.0\);_(* &quot;-&quot;_);_(@_)"/>
    <numFmt numFmtId="213" formatCode="_(* #,##0.00_);_(* \(#,##0.00\);_(* &quot;-&quot;_);_(@_)"/>
  </numFmts>
  <fonts count="7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2"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2" fillId="2" borderId="0" applyNumberFormat="0" applyBorder="0" applyAlignment="0" applyProtection="0"/>
    <xf numFmtId="0" fontId="1" fillId="2" borderId="0" applyNumberFormat="0" applyBorder="0" applyAlignment="0" applyProtection="0"/>
    <xf numFmtId="0" fontId="32" fillId="3" borderId="0" applyNumberFormat="0" applyBorder="0" applyAlignment="0" applyProtection="0"/>
    <xf numFmtId="0" fontId="1" fillId="3" borderId="0" applyNumberFormat="0" applyBorder="0" applyAlignment="0" applyProtection="0"/>
    <xf numFmtId="0" fontId="32" fillId="4" borderId="0" applyNumberFormat="0" applyBorder="0" applyAlignment="0" applyProtection="0"/>
    <xf numFmtId="0" fontId="1" fillId="4" borderId="0" applyNumberFormat="0" applyBorder="0" applyAlignment="0" applyProtection="0"/>
    <xf numFmtId="0" fontId="32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2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3" fillId="12" borderId="0" applyNumberFormat="0" applyBorder="0" applyAlignment="0" applyProtection="0"/>
    <xf numFmtId="0" fontId="15" fillId="12" borderId="0" applyNumberFormat="0" applyBorder="0" applyAlignment="0" applyProtection="0"/>
    <xf numFmtId="0" fontId="33" fillId="9" borderId="0" applyNumberFormat="0" applyBorder="0" applyAlignment="0" applyProtection="0"/>
    <xf numFmtId="0" fontId="15" fillId="9" borderId="0" applyNumberFormat="0" applyBorder="0" applyAlignment="0" applyProtection="0"/>
    <xf numFmtId="0" fontId="33" fillId="10" borderId="0" applyNumberFormat="0" applyBorder="0" applyAlignment="0" applyProtection="0"/>
    <xf numFmtId="0" fontId="15" fillId="10" borderId="0" applyNumberFormat="0" applyBorder="0" applyAlignment="0" applyProtection="0"/>
    <xf numFmtId="0" fontId="33" fillId="13" borderId="0" applyNumberFormat="0" applyBorder="0" applyAlignment="0" applyProtection="0"/>
    <xf numFmtId="0" fontId="15" fillId="13" borderId="0" applyNumberFormat="0" applyBorder="0" applyAlignment="0" applyProtection="0"/>
    <xf numFmtId="0" fontId="33" fillId="14" borderId="0" applyNumberFormat="0" applyBorder="0" applyAlignment="0" applyProtection="0"/>
    <xf numFmtId="0" fontId="15" fillId="14" borderId="0" applyNumberFormat="0" applyBorder="0" applyAlignment="0" applyProtection="0"/>
    <xf numFmtId="0" fontId="33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26" fillId="3" borderId="0" applyNumberFormat="0" applyBorder="0" applyAlignment="0" applyProtection="0"/>
    <xf numFmtId="0" fontId="18" fillId="20" borderId="1" applyNumberFormat="0" applyAlignment="0" applyProtection="0"/>
    <xf numFmtId="0" fontId="23" fillId="21" borderId="2" applyNumberFormat="0" applyAlignment="0" applyProtection="0"/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49" fontId="34" fillId="0" borderId="3">
      <alignment horizontal="center" vertical="center"/>
      <protection locked="0"/>
    </xf>
    <xf numFmtId="195" fontId="12" fillId="0" borderId="0" applyFont="0" applyFill="0" applyBorder="0" applyAlignment="0" applyProtection="0"/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0" fontId="27" fillId="0" borderId="0" applyNumberFormat="0" applyFill="0" applyBorder="0" applyAlignment="0" applyProtection="0"/>
    <xf numFmtId="202" fontId="35" fillId="0" borderId="0" applyAlignment="0">
      <alignment wrapText="1"/>
    </xf>
    <xf numFmtId="0" fontId="30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</xf>
    <xf numFmtId="49" fontId="12" fillId="0" borderId="0" applyNumberFormat="0" applyFont="0" applyAlignment="0">
      <alignment vertical="top" wrapText="1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37" fillId="22" borderId="7">
      <alignment horizontal="left" vertical="center"/>
      <protection locked="0"/>
    </xf>
    <xf numFmtId="49" fontId="37" fillId="22" borderId="7">
      <alignment horizontal="left" vertical="center"/>
    </xf>
    <xf numFmtId="4" fontId="37" fillId="22" borderId="7">
      <alignment horizontal="right" vertical="center"/>
      <protection locked="0"/>
    </xf>
    <xf numFmtId="4" fontId="37" fillId="22" borderId="7">
      <alignment horizontal="right" vertical="center"/>
    </xf>
    <xf numFmtId="4" fontId="38" fillId="22" borderId="7">
      <alignment horizontal="right" vertical="center"/>
      <protection locked="0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9" fillId="22" borderId="3">
      <alignment horizontal="right" vertical="center"/>
      <protection locked="0"/>
    </xf>
    <xf numFmtId="4" fontId="39" fillId="22" borderId="3">
      <alignment horizontal="right" vertical="center"/>
    </xf>
    <xf numFmtId="4" fontId="41" fillId="22" borderId="3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4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4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" fontId="42" fillId="22" borderId="3">
      <alignment horizontal="right" vertical="center"/>
      <protection locked="0"/>
    </xf>
    <xf numFmtId="4" fontId="42" fillId="22" borderId="3">
      <alignment horizontal="right" vertical="center"/>
    </xf>
    <xf numFmtId="4" fontId="44" fillId="22" borderId="3">
      <alignment horizontal="right" vertical="center"/>
      <protection locked="0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" fontId="45" fillId="0" borderId="3">
      <alignment horizontal="right" vertical="center"/>
      <protection locked="0"/>
    </xf>
    <xf numFmtId="4" fontId="45" fillId="0" borderId="3">
      <alignment horizontal="right" vertical="center"/>
    </xf>
    <xf numFmtId="4" fontId="46" fillId="0" borderId="3">
      <alignment horizontal="right" vertical="center"/>
      <protection locked="0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" fontId="47" fillId="0" borderId="3">
      <alignment horizontal="right" vertical="center"/>
      <protection locked="0"/>
    </xf>
    <xf numFmtId="4" fontId="47" fillId="0" borderId="3">
      <alignment horizontal="right" vertical="center"/>
    </xf>
    <xf numFmtId="49" fontId="45" fillId="0" borderId="3">
      <alignment horizontal="left" vertical="center"/>
      <protection locked="0"/>
    </xf>
    <xf numFmtId="49" fontId="46" fillId="0" borderId="3">
      <alignment horizontal="left" vertical="center"/>
      <protection locked="0"/>
    </xf>
    <xf numFmtId="4" fontId="45" fillId="0" borderId="3">
      <alignment horizontal="right" vertical="center"/>
      <protection locked="0"/>
    </xf>
    <xf numFmtId="0" fontId="28" fillId="0" borderId="8" applyNumberFormat="0" applyFill="0" applyAlignment="0" applyProtection="0"/>
    <xf numFmtId="0" fontId="25" fillId="23" borderId="0" applyNumberFormat="0" applyBorder="0" applyAlignment="0" applyProtection="0"/>
    <xf numFmtId="0" fontId="12" fillId="0" borderId="0"/>
    <xf numFmtId="0" fontId="12" fillId="0" borderId="0"/>
    <xf numFmtId="0" fontId="2" fillId="24" borderId="9" applyNumberFormat="0" applyFont="0" applyAlignment="0" applyProtection="0"/>
    <xf numFmtId="4" fontId="49" fillId="25" borderId="3">
      <alignment horizontal="right" vertical="center"/>
      <protection locked="0"/>
    </xf>
    <xf numFmtId="4" fontId="49" fillId="26" borderId="3">
      <alignment horizontal="right" vertical="center"/>
      <protection locked="0"/>
    </xf>
    <xf numFmtId="4" fontId="49" fillId="27" borderId="3">
      <alignment horizontal="right" vertical="center"/>
      <protection locked="0"/>
    </xf>
    <xf numFmtId="0" fontId="17" fillId="20" borderId="10" applyNumberFormat="0" applyAlignment="0" applyProtection="0"/>
    <xf numFmtId="49" fontId="34" fillId="0" borderId="3">
      <alignment horizontal="left" vertical="center" wrapText="1"/>
      <protection locked="0"/>
    </xf>
    <xf numFmtId="49" fontId="34" fillId="0" borderId="3">
      <alignment horizontal="left" vertical="center" wrapText="1"/>
      <protection locked="0"/>
    </xf>
    <xf numFmtId="0" fontId="24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3" fillId="16" borderId="0" applyNumberFormat="0" applyBorder="0" applyAlignment="0" applyProtection="0"/>
    <xf numFmtId="0" fontId="15" fillId="16" borderId="0" applyNumberFormat="0" applyBorder="0" applyAlignment="0" applyProtection="0"/>
    <xf numFmtId="0" fontId="33" fillId="17" borderId="0" applyNumberFormat="0" applyBorder="0" applyAlignment="0" applyProtection="0"/>
    <xf numFmtId="0" fontId="15" fillId="17" borderId="0" applyNumberFormat="0" applyBorder="0" applyAlignment="0" applyProtection="0"/>
    <xf numFmtId="0" fontId="33" fillId="18" borderId="0" applyNumberFormat="0" applyBorder="0" applyAlignment="0" applyProtection="0"/>
    <xf numFmtId="0" fontId="15" fillId="18" borderId="0" applyNumberFormat="0" applyBorder="0" applyAlignment="0" applyProtection="0"/>
    <xf numFmtId="0" fontId="33" fillId="13" borderId="0" applyNumberFormat="0" applyBorder="0" applyAlignment="0" applyProtection="0"/>
    <xf numFmtId="0" fontId="15" fillId="13" borderId="0" applyNumberFormat="0" applyBorder="0" applyAlignment="0" applyProtection="0"/>
    <xf numFmtId="0" fontId="33" fillId="14" borderId="0" applyNumberFormat="0" applyBorder="0" applyAlignment="0" applyProtection="0"/>
    <xf numFmtId="0" fontId="15" fillId="14" borderId="0" applyNumberFormat="0" applyBorder="0" applyAlignment="0" applyProtection="0"/>
    <xf numFmtId="0" fontId="33" fillId="19" borderId="0" applyNumberFormat="0" applyBorder="0" applyAlignment="0" applyProtection="0"/>
    <xf numFmtId="0" fontId="15" fillId="19" borderId="0" applyNumberFormat="0" applyBorder="0" applyAlignment="0" applyProtection="0"/>
    <xf numFmtId="0" fontId="50" fillId="7" borderId="1" applyNumberFormat="0" applyAlignment="0" applyProtection="0"/>
    <xf numFmtId="0" fontId="16" fillId="7" borderId="1" applyNumberFormat="0" applyAlignment="0" applyProtection="0"/>
    <xf numFmtId="0" fontId="51" fillId="20" borderId="10" applyNumberFormat="0" applyAlignment="0" applyProtection="0"/>
    <xf numFmtId="0" fontId="17" fillId="20" borderId="10" applyNumberFormat="0" applyAlignment="0" applyProtection="0"/>
    <xf numFmtId="0" fontId="52" fillId="20" borderId="1" applyNumberFormat="0" applyAlignment="0" applyProtection="0"/>
    <xf numFmtId="0" fontId="18" fillId="20" borderId="1" applyNumberFormat="0" applyAlignment="0" applyProtection="0"/>
    <xf numFmtId="203" fontId="12" fillId="0" borderId="0" applyFont="0" applyFill="0" applyBorder="0" applyAlignment="0" applyProtection="0"/>
    <xf numFmtId="0" fontId="53" fillId="0" borderId="4" applyNumberFormat="0" applyFill="0" applyAlignment="0" applyProtection="0"/>
    <xf numFmtId="0" fontId="19" fillId="0" borderId="4" applyNumberFormat="0" applyFill="0" applyAlignment="0" applyProtection="0"/>
    <xf numFmtId="0" fontId="54" fillId="0" borderId="5" applyNumberFormat="0" applyFill="0" applyAlignment="0" applyProtection="0"/>
    <xf numFmtId="0" fontId="20" fillId="0" borderId="5" applyNumberFormat="0" applyFill="0" applyAlignment="0" applyProtection="0"/>
    <xf numFmtId="0" fontId="55" fillId="0" borderId="6" applyNumberFormat="0" applyFill="0" applyAlignment="0" applyProtection="0"/>
    <xf numFmtId="0" fontId="21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6" fillId="0" borderId="11" applyNumberFormat="0" applyFill="0" applyAlignment="0" applyProtection="0"/>
    <xf numFmtId="0" fontId="22" fillId="0" borderId="11" applyNumberFormat="0" applyFill="0" applyAlignment="0" applyProtection="0"/>
    <xf numFmtId="0" fontId="57" fillId="21" borderId="2" applyNumberFormat="0" applyAlignment="0" applyProtection="0"/>
    <xf numFmtId="0" fontId="23" fillId="21" borderId="2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25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2" fillId="0" borderId="0"/>
    <xf numFmtId="0" fontId="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59" fillId="3" borderId="0" applyNumberFormat="0" applyBorder="0" applyAlignment="0" applyProtection="0"/>
    <xf numFmtId="0" fontId="26" fillId="3" borderId="0" applyNumberFormat="0" applyBorder="0" applyAlignment="0" applyProtection="0"/>
    <xf numFmtId="0" fontId="6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1" fillId="24" borderId="9" applyNumberFormat="0" applyFont="0" applyAlignment="0" applyProtection="0"/>
    <xf numFmtId="0" fontId="12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2" fillId="0" borderId="8" applyNumberFormat="0" applyFill="0" applyAlignment="0" applyProtection="0"/>
    <xf numFmtId="0" fontId="28" fillId="0" borderId="8" applyNumberFormat="0" applyFill="0" applyAlignment="0" applyProtection="0"/>
    <xf numFmtId="0" fontId="3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04" fontId="65" fillId="0" borderId="0" applyFont="0" applyFill="0" applyBorder="0" applyAlignment="0" applyProtection="0"/>
    <xf numFmtId="205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66" fillId="4" borderId="0" applyNumberFormat="0" applyBorder="0" applyAlignment="0" applyProtection="0"/>
    <xf numFmtId="0" fontId="30" fillId="4" borderId="0" applyNumberFormat="0" applyBorder="0" applyAlignment="0" applyProtection="0"/>
    <xf numFmtId="207" fontId="67" fillId="22" borderId="12" applyFill="0" applyBorder="0">
      <alignment horizontal="center" vertical="center" wrapText="1"/>
      <protection locked="0"/>
    </xf>
    <xf numFmtId="202" fontId="68" fillId="0" borderId="0">
      <alignment wrapText="1"/>
    </xf>
    <xf numFmtId="202" fontId="35" fillId="0" borderId="0">
      <alignment wrapText="1"/>
    </xf>
  </cellStyleXfs>
  <cellXfs count="272">
    <xf numFmtId="0" fontId="0" fillId="0" borderId="0" xfId="0"/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97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97" fontId="6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96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197" fontId="4" fillId="0" borderId="0" xfId="0" applyNumberFormat="1" applyFont="1" applyFill="1" applyAlignment="1">
      <alignment vertical="center"/>
    </xf>
    <xf numFmtId="197" fontId="4" fillId="0" borderId="0" xfId="0" applyNumberFormat="1" applyFont="1" applyFill="1" applyBorder="1" applyAlignment="1">
      <alignment horizontal="center" vertical="center" wrapText="1"/>
    </xf>
    <xf numFmtId="19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/>
    <xf numFmtId="19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197" fontId="3" fillId="0" borderId="0" xfId="0" applyNumberFormat="1" applyFont="1" applyFill="1" applyBorder="1" applyAlignment="1">
      <alignment horizontal="center" vertical="center" wrapText="1"/>
    </xf>
    <xf numFmtId="197" fontId="3" fillId="0" borderId="0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11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4" fillId="0" borderId="3" xfId="0" quotePrefix="1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196" fontId="4" fillId="0" borderId="0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204" fontId="4" fillId="0" borderId="3" xfId="0" applyNumberFormat="1" applyFont="1" applyFill="1" applyBorder="1" applyAlignment="1">
      <alignment horizontal="center" vertical="center" wrapText="1"/>
    </xf>
    <xf numFmtId="211" fontId="4" fillId="0" borderId="3" xfId="0" applyNumberFormat="1" applyFont="1" applyFill="1" applyBorder="1" applyAlignment="1">
      <alignment horizontal="center" vertical="center" wrapText="1"/>
    </xf>
    <xf numFmtId="210" fontId="4" fillId="0" borderId="3" xfId="0" applyNumberFormat="1" applyFont="1" applyFill="1" applyBorder="1" applyAlignment="1">
      <alignment horizontal="center" vertical="center" wrapText="1"/>
    </xf>
    <xf numFmtId="210" fontId="3" fillId="0" borderId="3" xfId="0" applyNumberFormat="1" applyFont="1" applyFill="1" applyBorder="1" applyAlignment="1">
      <alignment horizontal="center" vertical="center" wrapText="1"/>
    </xf>
    <xf numFmtId="196" fontId="4" fillId="0" borderId="3" xfId="0" applyNumberFormat="1" applyFont="1" applyFill="1" applyBorder="1" applyAlignment="1">
      <alignment horizontal="center" vertical="center" wrapText="1"/>
    </xf>
    <xf numFmtId="197" fontId="3" fillId="0" borderId="3" xfId="0" applyNumberFormat="1" applyFont="1" applyFill="1" applyBorder="1" applyAlignment="1">
      <alignment horizontal="center" vertical="center" wrapText="1"/>
    </xf>
    <xf numFmtId="212" fontId="4" fillId="0" borderId="3" xfId="0" applyNumberFormat="1" applyFont="1" applyFill="1" applyBorder="1" applyAlignment="1">
      <alignment horizontal="center" vertical="center" wrapText="1"/>
    </xf>
    <xf numFmtId="211" fontId="3" fillId="28" borderId="3" xfId="0" applyNumberFormat="1" applyFont="1" applyFill="1" applyBorder="1" applyAlignment="1">
      <alignment horizontal="center" vertical="center" wrapText="1"/>
    </xf>
    <xf numFmtId="211" fontId="4" fillId="28" borderId="3" xfId="0" applyNumberFormat="1" applyFont="1" applyFill="1" applyBorder="1" applyAlignment="1">
      <alignment horizontal="center" vertical="center" wrapText="1"/>
    </xf>
    <xf numFmtId="196" fontId="4" fillId="28" borderId="3" xfId="0" applyNumberFormat="1" applyFont="1" applyFill="1" applyBorder="1" applyAlignment="1">
      <alignment horizontal="center" vertical="center" wrapText="1"/>
    </xf>
    <xf numFmtId="196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204" fontId="4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210" fontId="3" fillId="28" borderId="3" xfId="0" applyNumberFormat="1" applyFont="1" applyFill="1" applyBorder="1" applyAlignment="1">
      <alignment horizontal="center" vertical="center" wrapText="1"/>
    </xf>
    <xf numFmtId="210" fontId="4" fillId="28" borderId="3" xfId="0" applyNumberFormat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204" fontId="4" fillId="0" borderId="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204" fontId="4" fillId="29" borderId="3" xfId="0" applyNumberFormat="1" applyFont="1" applyFill="1" applyBorder="1" applyAlignment="1">
      <alignment horizontal="center" vertical="center" wrapText="1"/>
    </xf>
    <xf numFmtId="212" fontId="4" fillId="29" borderId="3" xfId="0" applyNumberFormat="1" applyFont="1" applyFill="1" applyBorder="1" applyAlignment="1">
      <alignment horizontal="center" vertical="center" wrapText="1"/>
    </xf>
    <xf numFmtId="212" fontId="3" fillId="29" borderId="3" xfId="0" applyNumberFormat="1" applyFont="1" applyFill="1" applyBorder="1" applyAlignment="1">
      <alignment horizontal="center" vertical="center" wrapText="1"/>
    </xf>
    <xf numFmtId="211" fontId="3" fillId="29" borderId="3" xfId="0" applyNumberFormat="1" applyFont="1" applyFill="1" applyBorder="1" applyAlignment="1">
      <alignment horizontal="center" vertical="center" wrapText="1"/>
    </xf>
    <xf numFmtId="210" fontId="3" fillId="29" borderId="3" xfId="0" applyNumberFormat="1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213" fontId="4" fillId="0" borderId="3" xfId="0" applyNumberFormat="1" applyFont="1" applyFill="1" applyBorder="1" applyAlignment="1">
      <alignment horizontal="center" vertical="center" wrapText="1"/>
    </xf>
    <xf numFmtId="212" fontId="75" fillId="29" borderId="3" xfId="0" applyNumberFormat="1" applyFont="1" applyFill="1" applyBorder="1" applyAlignment="1">
      <alignment horizontal="center" vertical="center" wrapText="1"/>
    </xf>
    <xf numFmtId="212" fontId="6" fillId="29" borderId="3" xfId="0" applyNumberFormat="1" applyFont="1" applyFill="1" applyBorder="1" applyAlignment="1">
      <alignment horizontal="center" vertical="center" wrapText="1"/>
    </xf>
    <xf numFmtId="213" fontId="4" fillId="29" borderId="3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196" fontId="3" fillId="29" borderId="14" xfId="0" applyNumberFormat="1" applyFont="1" applyFill="1" applyBorder="1" applyAlignment="1">
      <alignment horizontal="center" vertical="center" wrapText="1"/>
    </xf>
    <xf numFmtId="196" fontId="3" fillId="29" borderId="16" xfId="0" applyNumberFormat="1" applyFont="1" applyFill="1" applyBorder="1" applyAlignment="1">
      <alignment horizontal="center" vertical="center" wrapText="1"/>
    </xf>
    <xf numFmtId="210" fontId="3" fillId="0" borderId="14" xfId="0" applyNumberFormat="1" applyFont="1" applyFill="1" applyBorder="1" applyAlignment="1">
      <alignment horizontal="center" vertical="center" wrapText="1"/>
    </xf>
    <xf numFmtId="210" fontId="3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196" fontId="4" fillId="29" borderId="14" xfId="0" applyNumberFormat="1" applyFont="1" applyFill="1" applyBorder="1" applyAlignment="1">
      <alignment horizontal="center" vertical="center" wrapText="1"/>
    </xf>
    <xf numFmtId="196" fontId="4" fillId="29" borderId="16" xfId="0" applyNumberFormat="1" applyFont="1" applyFill="1" applyBorder="1" applyAlignment="1">
      <alignment horizontal="center" vertical="center" wrapText="1"/>
    </xf>
    <xf numFmtId="210" fontId="4" fillId="0" borderId="14" xfId="0" applyNumberFormat="1" applyFont="1" applyFill="1" applyBorder="1" applyAlignment="1">
      <alignment horizontal="center" vertical="center" wrapText="1"/>
    </xf>
    <xf numFmtId="210" fontId="4" fillId="0" borderId="16" xfId="0" applyNumberFormat="1" applyFont="1" applyFill="1" applyBorder="1" applyAlignment="1">
      <alignment horizontal="center" vertical="center" wrapText="1"/>
    </xf>
    <xf numFmtId="1" fontId="3" fillId="29" borderId="14" xfId="0" applyNumberFormat="1" applyFont="1" applyFill="1" applyBorder="1" applyAlignment="1">
      <alignment horizontal="center" vertical="center" wrapText="1"/>
    </xf>
    <xf numFmtId="1" fontId="3" fillId="29" borderId="16" xfId="0" applyNumberFormat="1" applyFont="1" applyFill="1" applyBorder="1" applyAlignment="1">
      <alignment horizontal="center" vertical="center" wrapText="1"/>
    </xf>
    <xf numFmtId="1" fontId="4" fillId="29" borderId="14" xfId="0" applyNumberFormat="1" applyFont="1" applyFill="1" applyBorder="1" applyAlignment="1">
      <alignment horizontal="center" vertical="center" wrapText="1"/>
    </xf>
    <xf numFmtId="1" fontId="4" fillId="29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 shrinkToFit="1"/>
    </xf>
    <xf numFmtId="0" fontId="4" fillId="0" borderId="15" xfId="0" applyFont="1" applyFill="1" applyBorder="1" applyAlignment="1">
      <alignment horizontal="center" vertical="center"/>
    </xf>
    <xf numFmtId="0" fontId="71" fillId="0" borderId="18" xfId="0" applyNumberFormat="1" applyFont="1" applyFill="1" applyBorder="1" applyAlignment="1">
      <alignment horizontal="center" vertical="center" wrapText="1"/>
    </xf>
    <xf numFmtId="0" fontId="71" fillId="0" borderId="19" xfId="0" applyNumberFormat="1" applyFont="1" applyFill="1" applyBorder="1" applyAlignment="1">
      <alignment horizontal="center" vertical="center" wrapText="1"/>
    </xf>
    <xf numFmtId="0" fontId="71" fillId="0" borderId="20" xfId="0" applyNumberFormat="1" applyFont="1" applyFill="1" applyBorder="1" applyAlignment="1">
      <alignment horizontal="center" vertical="center" wrapText="1"/>
    </xf>
    <xf numFmtId="49" fontId="70" fillId="0" borderId="21" xfId="0" applyNumberFormat="1" applyFont="1" applyFill="1" applyBorder="1" applyAlignment="1">
      <alignment horizontal="center" vertical="center" wrapText="1"/>
    </xf>
    <xf numFmtId="49" fontId="70" fillId="0" borderId="22" xfId="0" applyNumberFormat="1" applyFont="1" applyFill="1" applyBorder="1" applyAlignment="1">
      <alignment horizontal="center" vertical="center" wrapText="1"/>
    </xf>
    <xf numFmtId="49" fontId="70" fillId="0" borderId="17" xfId="0" applyNumberFormat="1" applyFont="1" applyFill="1" applyBorder="1" applyAlignment="1">
      <alignment horizontal="center" vertical="center" wrapText="1"/>
    </xf>
    <xf numFmtId="49" fontId="70" fillId="0" borderId="23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0" borderId="24" xfId="0" applyNumberFormat="1" applyFont="1" applyFill="1" applyBorder="1" applyAlignment="1">
      <alignment horizontal="center" vertical="center" wrapText="1"/>
    </xf>
    <xf numFmtId="49" fontId="70" fillId="0" borderId="25" xfId="0" applyNumberFormat="1" applyFont="1" applyFill="1" applyBorder="1" applyAlignment="1">
      <alignment horizontal="center" vertical="center" wrapText="1"/>
    </xf>
    <xf numFmtId="49" fontId="70" fillId="0" borderId="13" xfId="0" applyNumberFormat="1" applyFont="1" applyFill="1" applyBorder="1" applyAlignment="1">
      <alignment horizontal="center" vertical="center" wrapText="1"/>
    </xf>
    <xf numFmtId="49" fontId="70" fillId="0" borderId="2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 shrinkToFit="1"/>
    </xf>
    <xf numFmtId="0" fontId="4" fillId="0" borderId="20" xfId="0" applyFont="1" applyFill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211" fontId="9" fillId="0" borderId="0" xfId="0" applyNumberFormat="1" applyFont="1" applyFill="1" applyBorder="1" applyAlignment="1">
      <alignment horizontal="center" vertical="center" wrapText="1"/>
    </xf>
    <xf numFmtId="211" fontId="9" fillId="0" borderId="14" xfId="0" applyNumberFormat="1" applyFont="1" applyFill="1" applyBorder="1" applyAlignment="1">
      <alignment horizontal="center" vertical="center" wrapText="1"/>
    </xf>
    <xf numFmtId="211" fontId="9" fillId="0" borderId="15" xfId="0" applyNumberFormat="1" applyFont="1" applyFill="1" applyBorder="1" applyAlignment="1">
      <alignment horizontal="center" vertical="center" wrapText="1"/>
    </xf>
    <xf numFmtId="211" fontId="9" fillId="0" borderId="16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210" fontId="9" fillId="0" borderId="15" xfId="0" applyNumberFormat="1" applyFont="1" applyFill="1" applyBorder="1" applyAlignment="1">
      <alignment horizontal="center" vertical="center" wrapText="1"/>
    </xf>
    <xf numFmtId="210" fontId="9" fillId="0" borderId="16" xfId="0" applyNumberFormat="1" applyFont="1" applyFill="1" applyBorder="1" applyAlignment="1">
      <alignment horizontal="center" vertical="center" wrapText="1"/>
    </xf>
    <xf numFmtId="210" fontId="9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 wrapText="1" shrinkToFit="1"/>
    </xf>
    <xf numFmtId="211" fontId="3" fillId="29" borderId="14" xfId="0" applyNumberFormat="1" applyFont="1" applyFill="1" applyBorder="1" applyAlignment="1">
      <alignment horizontal="center" vertical="center" wrapText="1"/>
    </xf>
    <xf numFmtId="211" fontId="3" fillId="29" borderId="15" xfId="0" applyNumberFormat="1" applyFont="1" applyFill="1" applyBorder="1" applyAlignment="1">
      <alignment horizontal="center" vertical="center" wrapText="1"/>
    </xf>
    <xf numFmtId="211" fontId="3" fillId="29" borderId="16" xfId="0" applyNumberFormat="1" applyFont="1" applyFill="1" applyBorder="1" applyAlignment="1">
      <alignment horizontal="center" vertical="center" wrapText="1"/>
    </xf>
    <xf numFmtId="210" fontId="69" fillId="0" borderId="15" xfId="0" applyNumberFormat="1" applyFont="1" applyFill="1" applyBorder="1" applyAlignment="1">
      <alignment horizontal="center" vertical="center" wrapText="1"/>
    </xf>
    <xf numFmtId="210" fontId="69" fillId="0" borderId="16" xfId="0" applyNumberFormat="1" applyFont="1" applyFill="1" applyBorder="1" applyAlignment="1">
      <alignment horizontal="center" vertical="center" wrapText="1"/>
    </xf>
    <xf numFmtId="210" fontId="69" fillId="0" borderId="1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left" vertical="center" wrapText="1"/>
    </xf>
    <xf numFmtId="49" fontId="9" fillId="0" borderId="16" xfId="0" applyNumberFormat="1" applyFont="1" applyFill="1" applyBorder="1" applyAlignment="1">
      <alignment horizontal="left" vertical="center" wrapText="1"/>
    </xf>
    <xf numFmtId="1" fontId="9" fillId="0" borderId="14" xfId="0" applyNumberFormat="1" applyFont="1" applyFill="1" applyBorder="1" applyAlignment="1">
      <alignment horizontal="right" wrapText="1"/>
    </xf>
    <xf numFmtId="1" fontId="9" fillId="0" borderId="15" xfId="0" applyNumberFormat="1" applyFont="1" applyFill="1" applyBorder="1" applyAlignment="1">
      <alignment horizontal="right" wrapText="1"/>
    </xf>
    <xf numFmtId="1" fontId="9" fillId="0" borderId="16" xfId="0" applyNumberFormat="1" applyFont="1" applyFill="1" applyBorder="1" applyAlignment="1">
      <alignment horizontal="right" wrapText="1"/>
    </xf>
    <xf numFmtId="196" fontId="9" fillId="0" borderId="14" xfId="0" applyNumberFormat="1" applyFont="1" applyFill="1" applyBorder="1" applyAlignment="1">
      <alignment horizontal="right" wrapText="1"/>
    </xf>
    <xf numFmtId="196" fontId="9" fillId="0" borderId="15" xfId="0" applyNumberFormat="1" applyFont="1" applyFill="1" applyBorder="1" applyAlignment="1">
      <alignment horizontal="right" wrapText="1"/>
    </xf>
    <xf numFmtId="196" fontId="9" fillId="0" borderId="16" xfId="0" applyNumberFormat="1" applyFont="1" applyFill="1" applyBorder="1" applyAlignment="1">
      <alignment horizontal="right" wrapText="1"/>
    </xf>
    <xf numFmtId="0" fontId="9" fillId="0" borderId="3" xfId="0" applyFont="1" applyFill="1" applyBorder="1" applyAlignment="1">
      <alignment horizontal="left" vertical="center" wrapText="1"/>
    </xf>
    <xf numFmtId="1" fontId="3" fillId="29" borderId="14" xfId="0" applyNumberFormat="1" applyFont="1" applyFill="1" applyBorder="1" applyAlignment="1">
      <alignment horizontal="right" wrapText="1" shrinkToFit="1"/>
    </xf>
    <xf numFmtId="1" fontId="3" fillId="29" borderId="15" xfId="0" applyNumberFormat="1" applyFont="1" applyFill="1" applyBorder="1" applyAlignment="1">
      <alignment horizontal="right" wrapText="1" shrinkToFit="1"/>
    </xf>
    <xf numFmtId="1" fontId="3" fillId="29" borderId="16" xfId="0" applyNumberFormat="1" applyFont="1" applyFill="1" applyBorder="1" applyAlignment="1">
      <alignment horizontal="right" wrapText="1" shrinkToFi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left" vertical="center" wrapText="1"/>
    </xf>
    <xf numFmtId="3" fontId="3" fillId="0" borderId="15" xfId="0" applyNumberFormat="1" applyFont="1" applyFill="1" applyBorder="1" applyAlignment="1">
      <alignment horizontal="left" vertical="center" wrapText="1"/>
    </xf>
    <xf numFmtId="3" fontId="3" fillId="0" borderId="16" xfId="0" applyNumberFormat="1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211" fontId="4" fillId="0" borderId="3" xfId="0" applyNumberFormat="1" applyFont="1" applyFill="1" applyBorder="1" applyAlignment="1">
      <alignment horizontal="center" vertical="center" wrapText="1"/>
    </xf>
    <xf numFmtId="211" fontId="4" fillId="0" borderId="14" xfId="0" applyNumberFormat="1" applyFont="1" applyFill="1" applyBorder="1" applyAlignment="1">
      <alignment horizontal="center" vertical="center" wrapText="1"/>
    </xf>
    <xf numFmtId="211" fontId="4" fillId="0" borderId="16" xfId="0" applyNumberFormat="1" applyFont="1" applyFill="1" applyBorder="1" applyAlignment="1">
      <alignment horizontal="center" vertical="center" wrapText="1"/>
    </xf>
    <xf numFmtId="211" fontId="4" fillId="28" borderId="14" xfId="0" applyNumberFormat="1" applyFont="1" applyFill="1" applyBorder="1" applyAlignment="1">
      <alignment horizontal="center" vertical="center" wrapText="1"/>
    </xf>
    <xf numFmtId="211" fontId="4" fillId="28" borderId="16" xfId="0" applyNumberFormat="1" applyFont="1" applyFill="1" applyBorder="1" applyAlignment="1">
      <alignment horizontal="center" vertical="center" wrapText="1"/>
    </xf>
    <xf numFmtId="211" fontId="3" fillId="28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211" fontId="9" fillId="0" borderId="14" xfId="0" applyNumberFormat="1" applyFont="1" applyFill="1" applyBorder="1" applyAlignment="1">
      <alignment horizontal="left" vertical="center" wrapText="1"/>
    </xf>
    <xf numFmtId="211" fontId="9" fillId="0" borderId="15" xfId="0" applyNumberFormat="1" applyFont="1" applyFill="1" applyBorder="1" applyAlignment="1">
      <alignment horizontal="left" vertical="center" wrapText="1"/>
    </xf>
    <xf numFmtId="211" fontId="9" fillId="0" borderId="16" xfId="0" applyNumberFormat="1" applyFont="1" applyFill="1" applyBorder="1" applyAlignment="1">
      <alignment horizontal="left" vertical="center" wrapText="1"/>
    </xf>
    <xf numFmtId="197" fontId="9" fillId="0" borderId="14" xfId="0" applyNumberFormat="1" applyFont="1" applyFill="1" applyBorder="1" applyAlignment="1">
      <alignment horizontal="center" vertical="center" wrapText="1"/>
    </xf>
    <xf numFmtId="197" fontId="9" fillId="0" borderId="15" xfId="0" applyNumberFormat="1" applyFont="1" applyFill="1" applyBorder="1" applyAlignment="1">
      <alignment horizontal="center" vertical="center" wrapText="1"/>
    </xf>
    <xf numFmtId="197" fontId="9" fillId="0" borderId="16" xfId="0" applyNumberFormat="1" applyFont="1" applyFill="1" applyBorder="1" applyAlignment="1">
      <alignment horizontal="center" vertical="center" wrapText="1"/>
    </xf>
    <xf numFmtId="197" fontId="3" fillId="28" borderId="14" xfId="0" applyNumberFormat="1" applyFont="1" applyFill="1" applyBorder="1" applyAlignment="1">
      <alignment horizontal="center" vertical="center" wrapText="1"/>
    </xf>
    <xf numFmtId="197" fontId="3" fillId="28" borderId="15" xfId="0" applyNumberFormat="1" applyFont="1" applyFill="1" applyBorder="1" applyAlignment="1">
      <alignment horizontal="center" vertical="center" wrapText="1"/>
    </xf>
    <xf numFmtId="197" fontId="3" fillId="28" borderId="16" xfId="0" applyNumberFormat="1" applyFont="1" applyFill="1" applyBorder="1" applyAlignment="1">
      <alignment horizontal="center"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K337"/>
  <sheetViews>
    <sheetView tabSelected="1" view="pageBreakPreview" topLeftCell="A16" zoomScale="70" zoomScaleNormal="75" zoomScaleSheetLayoutView="70" workbookViewId="0">
      <selection activeCell="A12" sqref="A12"/>
    </sheetView>
  </sheetViews>
  <sheetFormatPr defaultColWidth="9.109375" defaultRowHeight="18"/>
  <cols>
    <col min="1" max="1" width="93.109375" style="3" customWidth="1"/>
    <col min="2" max="2" width="14.88671875" style="27" customWidth="1"/>
    <col min="3" max="4" width="16.33203125" style="27" customWidth="1"/>
    <col min="5" max="5" width="16.5546875" style="3" customWidth="1"/>
    <col min="6" max="9" width="16.33203125" style="3" customWidth="1"/>
    <col min="10" max="10" width="9.109375" style="3"/>
    <col min="11" max="11" width="9.6640625" style="3" bestFit="1" customWidth="1"/>
    <col min="12" max="16384" width="9.109375" style="3"/>
  </cols>
  <sheetData>
    <row r="1" spans="1:9">
      <c r="G1" s="3" t="s">
        <v>12</v>
      </c>
    </row>
    <row r="2" spans="1:9">
      <c r="F2" s="3" t="s">
        <v>237</v>
      </c>
    </row>
    <row r="3" spans="1:9">
      <c r="F3" s="3" t="s">
        <v>238</v>
      </c>
    </row>
    <row r="4" spans="1:9">
      <c r="A4" s="3" t="s">
        <v>165</v>
      </c>
      <c r="H4" s="119" t="s">
        <v>163</v>
      </c>
      <c r="I4" s="119"/>
    </row>
    <row r="5" spans="1:9">
      <c r="A5" s="3" t="s">
        <v>239</v>
      </c>
      <c r="H5" s="28" t="s">
        <v>228</v>
      </c>
      <c r="I5" s="28"/>
    </row>
    <row r="6" spans="1:9">
      <c r="A6" s="3" t="s">
        <v>240</v>
      </c>
      <c r="H6" s="46" t="s">
        <v>197</v>
      </c>
      <c r="I6" s="46"/>
    </row>
    <row r="7" spans="1:9">
      <c r="A7" s="3" t="s">
        <v>56</v>
      </c>
      <c r="H7" s="46" t="s">
        <v>215</v>
      </c>
      <c r="I7" s="46"/>
    </row>
    <row r="8" spans="1:9">
      <c r="A8" s="3" t="s">
        <v>164</v>
      </c>
      <c r="H8" s="3" t="s">
        <v>208</v>
      </c>
    </row>
    <row r="11" spans="1:9">
      <c r="H11" s="18" t="s">
        <v>127</v>
      </c>
      <c r="I11" s="7"/>
    </row>
    <row r="12" spans="1:9">
      <c r="H12" s="18" t="s">
        <v>128</v>
      </c>
      <c r="I12" s="7"/>
    </row>
    <row r="13" spans="1:9">
      <c r="H13" s="18" t="s">
        <v>129</v>
      </c>
      <c r="I13" s="7"/>
    </row>
    <row r="14" spans="1:9">
      <c r="H14" s="18" t="s">
        <v>130</v>
      </c>
      <c r="I14" s="7"/>
    </row>
    <row r="15" spans="1:9">
      <c r="H15" s="18" t="s">
        <v>214</v>
      </c>
      <c r="I15" s="118" t="s">
        <v>207</v>
      </c>
    </row>
    <row r="16" spans="1:9">
      <c r="H16" s="120" t="s">
        <v>131</v>
      </c>
      <c r="I16" s="121"/>
    </row>
    <row r="19" spans="1:9">
      <c r="B19" s="122"/>
      <c r="C19" s="122"/>
      <c r="D19" s="122"/>
      <c r="E19" s="122"/>
      <c r="H19" s="123" t="s">
        <v>58</v>
      </c>
      <c r="I19" s="123"/>
    </row>
    <row r="20" spans="1:9">
      <c r="A20" s="125" t="s">
        <v>216</v>
      </c>
      <c r="B20" s="126"/>
      <c r="C20" s="126"/>
      <c r="D20" s="126"/>
      <c r="E20" s="126"/>
      <c r="F20" s="126"/>
      <c r="G20" s="127"/>
      <c r="H20" s="18" t="s">
        <v>41</v>
      </c>
      <c r="I20" s="7">
        <v>1998101</v>
      </c>
    </row>
    <row r="21" spans="1:9">
      <c r="A21" s="53" t="s">
        <v>198</v>
      </c>
      <c r="B21" s="124"/>
      <c r="C21" s="124"/>
      <c r="D21" s="124"/>
      <c r="E21" s="124"/>
      <c r="F21" s="46"/>
      <c r="G21" s="59"/>
      <c r="H21" s="18" t="s">
        <v>40</v>
      </c>
      <c r="I21" s="7">
        <v>430</v>
      </c>
    </row>
    <row r="22" spans="1:9">
      <c r="A22" s="53" t="s">
        <v>217</v>
      </c>
      <c r="B22" s="124"/>
      <c r="C22" s="124"/>
      <c r="D22" s="124"/>
      <c r="E22" s="124"/>
      <c r="F22" s="46"/>
      <c r="G22" s="59"/>
      <c r="H22" s="18" t="s">
        <v>39</v>
      </c>
      <c r="I22" s="7">
        <v>4623900000</v>
      </c>
    </row>
    <row r="23" spans="1:9">
      <c r="A23" s="53" t="s">
        <v>199</v>
      </c>
      <c r="B23" s="124"/>
      <c r="C23" s="124"/>
      <c r="D23" s="124"/>
      <c r="E23" s="124"/>
      <c r="F23" s="47"/>
      <c r="G23" s="61"/>
      <c r="H23" s="18" t="s">
        <v>6</v>
      </c>
      <c r="I23" s="7">
        <v>7184</v>
      </c>
    </row>
    <row r="24" spans="1:9">
      <c r="A24" s="53" t="s">
        <v>200</v>
      </c>
      <c r="B24" s="124"/>
      <c r="C24" s="124"/>
      <c r="D24" s="124"/>
      <c r="E24" s="124"/>
      <c r="F24" s="47"/>
      <c r="G24" s="61"/>
      <c r="H24" s="18" t="s">
        <v>5</v>
      </c>
      <c r="I24" s="7"/>
    </row>
    <row r="25" spans="1:9">
      <c r="A25" s="53" t="s">
        <v>201</v>
      </c>
      <c r="B25" s="124"/>
      <c r="C25" s="124"/>
      <c r="D25" s="124"/>
      <c r="E25" s="124"/>
      <c r="F25" s="47"/>
      <c r="G25" s="67"/>
      <c r="H25" s="68" t="s">
        <v>7</v>
      </c>
      <c r="I25" s="7" t="s">
        <v>206</v>
      </c>
    </row>
    <row r="26" spans="1:9">
      <c r="A26" s="53" t="s">
        <v>202</v>
      </c>
      <c r="B26" s="124"/>
      <c r="C26" s="124"/>
      <c r="D26" s="124"/>
      <c r="E26" s="124"/>
      <c r="F26" s="124" t="s">
        <v>46</v>
      </c>
      <c r="G26" s="128"/>
      <c r="H26" s="129"/>
      <c r="I26" s="8" t="s">
        <v>105</v>
      </c>
    </row>
    <row r="27" spans="1:9">
      <c r="A27" s="53" t="s">
        <v>203</v>
      </c>
      <c r="B27" s="124"/>
      <c r="C27" s="124"/>
      <c r="D27" s="124"/>
      <c r="E27" s="124"/>
      <c r="F27" s="124" t="s">
        <v>47</v>
      </c>
      <c r="G27" s="128"/>
      <c r="H27" s="129"/>
      <c r="I27" s="13"/>
    </row>
    <row r="28" spans="1:9">
      <c r="A28" s="53" t="s">
        <v>34</v>
      </c>
      <c r="B28" s="130">
        <v>420</v>
      </c>
      <c r="C28" s="130"/>
      <c r="D28" s="130"/>
      <c r="E28" s="130"/>
      <c r="F28" s="47"/>
      <c r="G28" s="47"/>
      <c r="H28" s="47"/>
      <c r="I28" s="61"/>
    </row>
    <row r="29" spans="1:9">
      <c r="A29" s="53" t="s">
        <v>8</v>
      </c>
      <c r="B29" s="130" t="s">
        <v>205</v>
      </c>
      <c r="C29" s="130"/>
      <c r="D29" s="130"/>
      <c r="E29" s="130"/>
      <c r="F29" s="130"/>
      <c r="G29" s="46"/>
      <c r="H29" s="46"/>
      <c r="I29" s="59"/>
    </row>
    <row r="30" spans="1:9">
      <c r="A30" s="53" t="s">
        <v>9</v>
      </c>
      <c r="B30" s="130" t="s">
        <v>204</v>
      </c>
      <c r="C30" s="130"/>
      <c r="D30" s="130"/>
      <c r="E30" s="130"/>
      <c r="F30" s="47"/>
      <c r="G30" s="47"/>
      <c r="H30" s="47"/>
      <c r="I30" s="61"/>
    </row>
    <row r="31" spans="1:9">
      <c r="A31" s="53" t="s">
        <v>228</v>
      </c>
      <c r="B31" s="130" t="s">
        <v>218</v>
      </c>
      <c r="C31" s="130"/>
      <c r="D31" s="130"/>
      <c r="E31" s="130"/>
      <c r="F31" s="46"/>
      <c r="G31" s="46"/>
      <c r="H31" s="46"/>
      <c r="I31" s="59"/>
    </row>
    <row r="33" spans="1:9">
      <c r="A33" s="131" t="s">
        <v>234</v>
      </c>
      <c r="B33" s="131"/>
      <c r="C33" s="131"/>
      <c r="D33" s="131"/>
      <c r="E33" s="131"/>
      <c r="F33" s="131"/>
      <c r="G33" s="131"/>
      <c r="H33" s="131"/>
      <c r="I33" s="131"/>
    </row>
    <row r="34" spans="1:9">
      <c r="A34" s="132"/>
      <c r="B34" s="132"/>
      <c r="C34" s="132"/>
      <c r="D34" s="132"/>
      <c r="E34" s="132"/>
      <c r="F34" s="132"/>
      <c r="G34" s="132"/>
      <c r="H34" s="132"/>
      <c r="I34" s="132"/>
    </row>
    <row r="35" spans="1:9">
      <c r="A35" s="44"/>
      <c r="B35" s="49"/>
      <c r="C35" s="44"/>
      <c r="D35" s="44"/>
      <c r="E35" s="44"/>
      <c r="F35" s="44"/>
      <c r="G35" s="44"/>
      <c r="H35" s="44"/>
      <c r="I35" s="44"/>
    </row>
    <row r="36" spans="1:9" ht="36" customHeight="1">
      <c r="A36" s="123" t="s">
        <v>59</v>
      </c>
      <c r="B36" s="133" t="s">
        <v>10</v>
      </c>
      <c r="C36" s="134" t="s">
        <v>209</v>
      </c>
      <c r="D36" s="135"/>
      <c r="E36" s="134" t="s">
        <v>236</v>
      </c>
      <c r="F36" s="136"/>
      <c r="G36" s="136"/>
      <c r="H36" s="136"/>
      <c r="I36" s="135"/>
    </row>
    <row r="37" spans="1:9" ht="61.5" customHeight="1">
      <c r="A37" s="123"/>
      <c r="B37" s="133"/>
      <c r="C37" s="8" t="s">
        <v>210</v>
      </c>
      <c r="D37" s="8" t="s">
        <v>219</v>
      </c>
      <c r="E37" s="8" t="s">
        <v>231</v>
      </c>
      <c r="F37" s="17" t="s">
        <v>211</v>
      </c>
      <c r="G37" s="17" t="s">
        <v>220</v>
      </c>
      <c r="H37" s="17" t="s">
        <v>212</v>
      </c>
      <c r="I37" s="17"/>
    </row>
    <row r="38" spans="1:9" ht="18" customHeight="1">
      <c r="A38" s="7">
        <v>1</v>
      </c>
      <c r="B38" s="8">
        <v>2</v>
      </c>
      <c r="C38" s="8">
        <v>3</v>
      </c>
      <c r="D38" s="8">
        <v>4</v>
      </c>
      <c r="E38" s="8">
        <v>5</v>
      </c>
      <c r="F38" s="8">
        <v>6</v>
      </c>
      <c r="G38" s="8">
        <v>7</v>
      </c>
      <c r="H38" s="8"/>
      <c r="I38" s="8"/>
    </row>
    <row r="39" spans="1:9" ht="18" customHeight="1">
      <c r="A39" s="138" t="s">
        <v>126</v>
      </c>
      <c r="B39" s="138"/>
      <c r="C39" s="138"/>
      <c r="D39" s="138"/>
      <c r="E39" s="138"/>
      <c r="F39" s="138"/>
      <c r="G39" s="138"/>
      <c r="H39" s="138"/>
      <c r="I39" s="143"/>
    </row>
    <row r="40" spans="1:9" s="6" customFormat="1" ht="20.100000000000001" customHeight="1">
      <c r="A40" s="144" t="s">
        <v>147</v>
      </c>
      <c r="B40" s="144"/>
      <c r="C40" s="144"/>
      <c r="D40" s="144"/>
      <c r="E40" s="144"/>
      <c r="F40" s="144"/>
      <c r="G40" s="144"/>
      <c r="H40" s="144"/>
      <c r="I40" s="144"/>
    </row>
    <row r="41" spans="1:9" s="6" customFormat="1">
      <c r="A41" s="9" t="s">
        <v>132</v>
      </c>
      <c r="B41" s="10">
        <v>100</v>
      </c>
      <c r="C41" s="106">
        <v>52863.3</v>
      </c>
      <c r="D41" s="106">
        <f>F41</f>
        <v>72213.399999999994</v>
      </c>
      <c r="E41" s="106">
        <v>86444.3</v>
      </c>
      <c r="F41" s="106">
        <v>72213.399999999994</v>
      </c>
      <c r="G41" s="106">
        <f>E41-F41</f>
        <v>14230.900000000009</v>
      </c>
      <c r="H41" s="106">
        <f>F41/E41*100</f>
        <v>83.537491772158475</v>
      </c>
      <c r="I41" s="105"/>
    </row>
    <row r="42" spans="1:9" s="6" customFormat="1" ht="36">
      <c r="A42" s="9" t="s">
        <v>221</v>
      </c>
      <c r="B42" s="10">
        <v>110</v>
      </c>
      <c r="C42" s="106">
        <v>5967.1</v>
      </c>
      <c r="D42" s="106">
        <f>F42</f>
        <v>8202</v>
      </c>
      <c r="E42" s="106">
        <v>10971.1</v>
      </c>
      <c r="F42" s="106">
        <v>8202</v>
      </c>
      <c r="G42" s="106">
        <f>E42-F42</f>
        <v>2769.1000000000004</v>
      </c>
      <c r="H42" s="106">
        <f>F42/E42*100</f>
        <v>74.760051407789547</v>
      </c>
      <c r="I42" s="105"/>
    </row>
    <row r="43" spans="1:9" s="6" customFormat="1" ht="36">
      <c r="A43" s="9" t="s">
        <v>232</v>
      </c>
      <c r="B43" s="10">
        <v>120</v>
      </c>
      <c r="C43" s="104"/>
      <c r="D43" s="104"/>
      <c r="E43" s="106">
        <v>5000</v>
      </c>
      <c r="F43" s="105">
        <v>6069.1</v>
      </c>
      <c r="G43" s="105">
        <f>E43-F43</f>
        <v>-1069.1000000000004</v>
      </c>
      <c r="H43" s="105">
        <f>F43/E43*100</f>
        <v>121.38200000000001</v>
      </c>
      <c r="I43" s="105"/>
    </row>
    <row r="44" spans="1:9" s="6" customFormat="1" ht="19.5" customHeight="1">
      <c r="A44" s="92" t="s">
        <v>114</v>
      </c>
      <c r="B44" s="95">
        <v>121</v>
      </c>
      <c r="C44" s="104"/>
      <c r="D44" s="104"/>
      <c r="E44" s="105"/>
      <c r="F44" s="105"/>
      <c r="G44" s="105"/>
      <c r="H44" s="105"/>
      <c r="I44" s="105"/>
    </row>
    <row r="45" spans="1:9" s="6" customFormat="1" ht="20.25" customHeight="1">
      <c r="A45" s="92" t="s">
        <v>115</v>
      </c>
      <c r="B45" s="95">
        <v>122</v>
      </c>
      <c r="C45" s="104"/>
      <c r="D45" s="104"/>
      <c r="E45" s="105"/>
      <c r="F45" s="105"/>
      <c r="G45" s="105"/>
      <c r="H45" s="105"/>
      <c r="I45" s="105"/>
    </row>
    <row r="46" spans="1:9" s="6" customFormat="1">
      <c r="A46" s="92" t="s">
        <v>116</v>
      </c>
      <c r="B46" s="95">
        <v>123</v>
      </c>
      <c r="C46" s="104"/>
      <c r="D46" s="104"/>
      <c r="E46" s="105">
        <v>5000</v>
      </c>
      <c r="F46" s="105">
        <v>6069.1</v>
      </c>
      <c r="G46" s="105">
        <f>E46-F46</f>
        <v>-1069.1000000000004</v>
      </c>
      <c r="H46" s="105">
        <f>F46/E46*100</f>
        <v>121.38200000000001</v>
      </c>
      <c r="I46" s="105"/>
    </row>
    <row r="47" spans="1:9" ht="18.75" customHeight="1">
      <c r="A47" s="9" t="s">
        <v>45</v>
      </c>
      <c r="B47" s="10">
        <v>130</v>
      </c>
      <c r="C47" s="106">
        <f>C48+C52+C53+C59+C60+C61+C62+C63+C64</f>
        <v>65021.4</v>
      </c>
      <c r="D47" s="106">
        <f t="shared" ref="D47:D79" si="0">F47</f>
        <v>87906</v>
      </c>
      <c r="E47" s="106">
        <f>E48+E52+E53+E59+E60+E61+E62+E63+E64</f>
        <v>104162</v>
      </c>
      <c r="F47" s="106">
        <f>F48+F52+F53+F59+F60+F61+F62+F64</f>
        <v>87906</v>
      </c>
      <c r="G47" s="106">
        <f t="shared" ref="G47:G60" si="1">E47-F47</f>
        <v>16256</v>
      </c>
      <c r="H47" s="106">
        <f>F47/E47*100</f>
        <v>84.393540830629206</v>
      </c>
      <c r="I47" s="106">
        <f>I48+I52+I53+I59+I60+I61+I62+I63+I64</f>
        <v>0</v>
      </c>
    </row>
    <row r="48" spans="1:9" s="2" customFormat="1" ht="20.100000000000001" customHeight="1">
      <c r="A48" s="9" t="s">
        <v>123</v>
      </c>
      <c r="B48" s="8">
        <v>140</v>
      </c>
      <c r="C48" s="106">
        <f>SUM(C49:C51)</f>
        <v>3884.5</v>
      </c>
      <c r="D48" s="106">
        <f t="shared" si="0"/>
        <v>10022.300000000001</v>
      </c>
      <c r="E48" s="106">
        <f>SUM(E49:E51)</f>
        <v>10957</v>
      </c>
      <c r="F48" s="106">
        <f>SUM(F49:F51)</f>
        <v>10022.300000000001</v>
      </c>
      <c r="G48" s="106">
        <f t="shared" si="1"/>
        <v>934.69999999999891</v>
      </c>
      <c r="H48" s="106">
        <f>F48/E48*100</f>
        <v>91.469380304827979</v>
      </c>
      <c r="I48" s="106">
        <f>SUM(I49:I51)</f>
        <v>0</v>
      </c>
    </row>
    <row r="49" spans="1:9" s="2" customFormat="1" ht="20.100000000000001" customHeight="1">
      <c r="A49" s="92" t="s">
        <v>166</v>
      </c>
      <c r="B49" s="96">
        <v>141</v>
      </c>
      <c r="C49" s="105">
        <v>3465.9</v>
      </c>
      <c r="D49" s="105">
        <f t="shared" si="0"/>
        <v>9729.6</v>
      </c>
      <c r="E49" s="105">
        <v>10457</v>
      </c>
      <c r="F49" s="105">
        <v>9729.6</v>
      </c>
      <c r="G49" s="105">
        <f t="shared" si="1"/>
        <v>727.39999999999964</v>
      </c>
      <c r="H49" s="105">
        <f t="shared" ref="H49:H86" si="2">F49/E49*100</f>
        <v>93.043894042268334</v>
      </c>
      <c r="I49" s="105"/>
    </row>
    <row r="50" spans="1:9" s="2" customFormat="1" ht="20.100000000000001" customHeight="1">
      <c r="A50" s="92" t="s">
        <v>190</v>
      </c>
      <c r="B50" s="96">
        <v>142</v>
      </c>
      <c r="C50" s="105">
        <v>112.6</v>
      </c>
      <c r="D50" s="105">
        <f t="shared" si="0"/>
        <v>119.5</v>
      </c>
      <c r="E50" s="105">
        <v>120</v>
      </c>
      <c r="F50" s="105">
        <v>119.5</v>
      </c>
      <c r="G50" s="105">
        <f t="shared" si="1"/>
        <v>0.5</v>
      </c>
      <c r="H50" s="105">
        <f t="shared" si="2"/>
        <v>99.583333333333329</v>
      </c>
      <c r="I50" s="105"/>
    </row>
    <row r="51" spans="1:9" s="2" customFormat="1" ht="20.100000000000001" customHeight="1">
      <c r="A51" s="92" t="s">
        <v>213</v>
      </c>
      <c r="B51" s="96">
        <v>143</v>
      </c>
      <c r="C51" s="105">
        <v>306</v>
      </c>
      <c r="D51" s="105">
        <f t="shared" si="0"/>
        <v>173.2</v>
      </c>
      <c r="E51" s="105">
        <v>380</v>
      </c>
      <c r="F51" s="105">
        <v>173.2</v>
      </c>
      <c r="G51" s="105">
        <f t="shared" si="1"/>
        <v>206.8</v>
      </c>
      <c r="H51" s="105">
        <f t="shared" si="2"/>
        <v>45.578947368421055</v>
      </c>
      <c r="I51" s="105"/>
    </row>
    <row r="52" spans="1:9" s="2" customFormat="1" ht="20.100000000000001" customHeight="1">
      <c r="A52" s="9" t="s">
        <v>136</v>
      </c>
      <c r="B52" s="8">
        <v>150</v>
      </c>
      <c r="C52" s="106">
        <v>389.9</v>
      </c>
      <c r="D52" s="106">
        <f t="shared" si="0"/>
        <v>549.6</v>
      </c>
      <c r="E52" s="106">
        <v>500</v>
      </c>
      <c r="F52" s="115">
        <v>549.6</v>
      </c>
      <c r="G52" s="106">
        <f t="shared" si="1"/>
        <v>-49.600000000000023</v>
      </c>
      <c r="H52" s="106">
        <f t="shared" si="2"/>
        <v>109.92</v>
      </c>
      <c r="I52" s="105"/>
    </row>
    <row r="53" spans="1:9" s="2" customFormat="1" ht="20.100000000000001" customHeight="1">
      <c r="A53" s="9" t="s">
        <v>121</v>
      </c>
      <c r="B53" s="8">
        <v>160</v>
      </c>
      <c r="C53" s="106">
        <f>SUM(C54:C58)</f>
        <v>4085.9</v>
      </c>
      <c r="D53" s="106">
        <f t="shared" si="0"/>
        <v>5914.2999999999993</v>
      </c>
      <c r="E53" s="106">
        <f>SUM(E54:E58)</f>
        <v>6658.3</v>
      </c>
      <c r="F53" s="106">
        <f>SUM(F54:F58)</f>
        <v>5914.2999999999993</v>
      </c>
      <c r="G53" s="106">
        <f t="shared" si="1"/>
        <v>744.00000000000091</v>
      </c>
      <c r="H53" s="106">
        <f t="shared" si="2"/>
        <v>88.82597660063378</v>
      </c>
      <c r="I53" s="106">
        <f>SUM(I54:I58)</f>
        <v>0</v>
      </c>
    </row>
    <row r="54" spans="1:9" s="2" customFormat="1" ht="20.100000000000001" customHeight="1">
      <c r="A54" s="92" t="s">
        <v>88</v>
      </c>
      <c r="B54" s="96">
        <v>161</v>
      </c>
      <c r="C54" s="105">
        <v>1192.5</v>
      </c>
      <c r="D54" s="105">
        <f t="shared" si="0"/>
        <v>1950.5</v>
      </c>
      <c r="E54" s="105">
        <v>2164.1</v>
      </c>
      <c r="F54" s="105">
        <v>1950.5</v>
      </c>
      <c r="G54" s="105">
        <f t="shared" si="1"/>
        <v>213.59999999999991</v>
      </c>
      <c r="H54" s="105">
        <f t="shared" si="2"/>
        <v>90.129846125410111</v>
      </c>
      <c r="I54" s="105"/>
    </row>
    <row r="55" spans="1:9" s="2" customFormat="1" ht="20.100000000000001" customHeight="1">
      <c r="A55" s="92" t="s">
        <v>119</v>
      </c>
      <c r="B55" s="96">
        <v>162</v>
      </c>
      <c r="C55" s="105">
        <v>312.10000000000002</v>
      </c>
      <c r="D55" s="105">
        <f t="shared" si="0"/>
        <v>321.2</v>
      </c>
      <c r="E55" s="105">
        <v>347.8</v>
      </c>
      <c r="F55" s="105">
        <v>321.2</v>
      </c>
      <c r="G55" s="105">
        <f t="shared" si="1"/>
        <v>26.600000000000023</v>
      </c>
      <c r="H55" s="105">
        <f t="shared" si="2"/>
        <v>92.351926394479577</v>
      </c>
      <c r="I55" s="105"/>
    </row>
    <row r="56" spans="1:9" s="2" customFormat="1" ht="20.100000000000001" customHeight="1">
      <c r="A56" s="92" t="s">
        <v>120</v>
      </c>
      <c r="B56" s="96">
        <v>163</v>
      </c>
      <c r="C56" s="105">
        <v>166.2</v>
      </c>
      <c r="D56" s="105">
        <f t="shared" si="0"/>
        <v>266.7</v>
      </c>
      <c r="E56" s="105">
        <v>400</v>
      </c>
      <c r="F56" s="105">
        <v>266.7</v>
      </c>
      <c r="G56" s="105">
        <f t="shared" si="1"/>
        <v>133.30000000000001</v>
      </c>
      <c r="H56" s="105">
        <f t="shared" si="2"/>
        <v>66.674999999999997</v>
      </c>
      <c r="I56" s="105"/>
    </row>
    <row r="57" spans="1:9" s="2" customFormat="1" ht="20.100000000000001" customHeight="1">
      <c r="A57" s="92" t="s">
        <v>122</v>
      </c>
      <c r="B57" s="96">
        <v>164</v>
      </c>
      <c r="C57" s="105">
        <v>81.3</v>
      </c>
      <c r="D57" s="105">
        <f t="shared" si="0"/>
        <v>122.9</v>
      </c>
      <c r="E57" s="105">
        <v>276.10000000000002</v>
      </c>
      <c r="F57" s="105">
        <v>122.9</v>
      </c>
      <c r="G57" s="105">
        <f t="shared" si="1"/>
        <v>153.20000000000002</v>
      </c>
      <c r="H57" s="105">
        <f t="shared" si="2"/>
        <v>44.512857660268018</v>
      </c>
      <c r="I57" s="105"/>
    </row>
    <row r="58" spans="1:9" s="2" customFormat="1" ht="20.100000000000001" customHeight="1">
      <c r="A58" s="92" t="s">
        <v>196</v>
      </c>
      <c r="B58" s="96">
        <v>165</v>
      </c>
      <c r="C58" s="105">
        <v>2333.8000000000002</v>
      </c>
      <c r="D58" s="105">
        <f t="shared" si="0"/>
        <v>3253</v>
      </c>
      <c r="E58" s="105">
        <v>3470.3</v>
      </c>
      <c r="F58" s="105">
        <v>3253</v>
      </c>
      <c r="G58" s="105">
        <f t="shared" si="1"/>
        <v>217.30000000000018</v>
      </c>
      <c r="H58" s="105">
        <f t="shared" si="2"/>
        <v>93.73829351929227</v>
      </c>
      <c r="I58" s="105"/>
    </row>
    <row r="59" spans="1:9" s="2" customFormat="1" ht="20.100000000000001" customHeight="1">
      <c r="A59" s="9" t="s">
        <v>3</v>
      </c>
      <c r="B59" s="8">
        <v>170</v>
      </c>
      <c r="C59" s="106">
        <v>41773.4</v>
      </c>
      <c r="D59" s="106">
        <f t="shared" si="0"/>
        <v>57088.3</v>
      </c>
      <c r="E59" s="106">
        <v>65698.600000000006</v>
      </c>
      <c r="F59" s="106">
        <v>57088.3</v>
      </c>
      <c r="G59" s="106">
        <f t="shared" si="1"/>
        <v>8610.3000000000029</v>
      </c>
      <c r="H59" s="106">
        <f t="shared" si="2"/>
        <v>86.894241277591917</v>
      </c>
      <c r="I59" s="105"/>
    </row>
    <row r="60" spans="1:9" s="2" customFormat="1" ht="20.100000000000001" customHeight="1">
      <c r="A60" s="9" t="s">
        <v>4</v>
      </c>
      <c r="B60" s="8">
        <v>180</v>
      </c>
      <c r="C60" s="106">
        <v>9317.7999999999993</v>
      </c>
      <c r="D60" s="106">
        <f t="shared" si="0"/>
        <v>12254.8</v>
      </c>
      <c r="E60" s="106">
        <v>14499.2</v>
      </c>
      <c r="F60" s="106">
        <v>12254.8</v>
      </c>
      <c r="G60" s="106">
        <f t="shared" si="1"/>
        <v>2244.4000000000015</v>
      </c>
      <c r="H60" s="106">
        <f t="shared" si="2"/>
        <v>84.520525270359741</v>
      </c>
      <c r="I60" s="105"/>
    </row>
    <row r="61" spans="1:9" s="2" customFormat="1" ht="20.100000000000001" customHeight="1">
      <c r="A61" s="9" t="s">
        <v>143</v>
      </c>
      <c r="B61" s="8">
        <v>190</v>
      </c>
      <c r="C61" s="104"/>
      <c r="D61" s="104"/>
      <c r="E61" s="105"/>
      <c r="F61" s="105"/>
      <c r="G61" s="105"/>
      <c r="H61" s="106"/>
      <c r="I61" s="105"/>
    </row>
    <row r="62" spans="1:9" s="2" customFormat="1" ht="39" customHeight="1">
      <c r="A62" s="9" t="s">
        <v>89</v>
      </c>
      <c r="B62" s="8">
        <v>200</v>
      </c>
      <c r="C62" s="106">
        <v>352.4</v>
      </c>
      <c r="D62" s="106">
        <f t="shared" si="0"/>
        <v>250.4</v>
      </c>
      <c r="E62" s="106">
        <v>370.9</v>
      </c>
      <c r="F62" s="106">
        <v>250.4</v>
      </c>
      <c r="G62" s="106">
        <f>E62-F62</f>
        <v>120.49999999999997</v>
      </c>
      <c r="H62" s="106">
        <f t="shared" si="2"/>
        <v>67.511458614181734</v>
      </c>
      <c r="I62" s="105"/>
    </row>
    <row r="63" spans="1:9" s="2" customFormat="1" ht="20.100000000000001" customHeight="1">
      <c r="A63" s="9" t="s">
        <v>137</v>
      </c>
      <c r="B63" s="8">
        <v>210</v>
      </c>
      <c r="C63" s="105">
        <v>3333.6</v>
      </c>
      <c r="D63" s="105">
        <f t="shared" si="0"/>
        <v>3368.6</v>
      </c>
      <c r="E63" s="105">
        <v>3500</v>
      </c>
      <c r="F63" s="105">
        <v>3368.6</v>
      </c>
      <c r="G63" s="105">
        <f>E63-F63</f>
        <v>131.40000000000009</v>
      </c>
      <c r="H63" s="105">
        <f t="shared" si="2"/>
        <v>96.245714285714286</v>
      </c>
      <c r="I63" s="105"/>
    </row>
    <row r="64" spans="1:9" s="2" customFormat="1" ht="20.100000000000001" customHeight="1">
      <c r="A64" s="9" t="s">
        <v>90</v>
      </c>
      <c r="B64" s="8">
        <v>220</v>
      </c>
      <c r="C64" s="106">
        <v>1883.9</v>
      </c>
      <c r="D64" s="106">
        <f>F64</f>
        <v>1826.3</v>
      </c>
      <c r="E64" s="106">
        <f>SUM(E65:E70)</f>
        <v>1978</v>
      </c>
      <c r="F64" s="106">
        <f>SUM(F65:F70)</f>
        <v>1826.3</v>
      </c>
      <c r="G64" s="106">
        <f t="shared" ref="G64:G71" si="3">E64-F64</f>
        <v>151.70000000000005</v>
      </c>
      <c r="H64" s="106">
        <f t="shared" si="2"/>
        <v>92.330637007077854</v>
      </c>
      <c r="I64" s="105"/>
    </row>
    <row r="65" spans="1:11" s="2" customFormat="1" ht="20.100000000000001" customHeight="1">
      <c r="A65" s="92" t="s">
        <v>222</v>
      </c>
      <c r="B65" s="8">
        <v>221</v>
      </c>
      <c r="C65" s="116">
        <v>606.1</v>
      </c>
      <c r="D65" s="116">
        <f t="shared" si="0"/>
        <v>621.29999999999995</v>
      </c>
      <c r="E65" s="116">
        <v>750</v>
      </c>
      <c r="F65" s="116">
        <v>621.29999999999995</v>
      </c>
      <c r="G65" s="116">
        <f t="shared" si="3"/>
        <v>128.70000000000005</v>
      </c>
      <c r="H65" s="116">
        <f t="shared" si="2"/>
        <v>82.839999999999989</v>
      </c>
      <c r="I65" s="105"/>
    </row>
    <row r="66" spans="1:11" s="2" customFormat="1" ht="20.100000000000001" customHeight="1">
      <c r="A66" s="92" t="s">
        <v>223</v>
      </c>
      <c r="B66" s="8">
        <v>222</v>
      </c>
      <c r="C66" s="116">
        <v>43.4</v>
      </c>
      <c r="D66" s="116">
        <f t="shared" si="0"/>
        <v>44.6</v>
      </c>
      <c r="E66" s="116">
        <v>50</v>
      </c>
      <c r="F66" s="116">
        <v>44.6</v>
      </c>
      <c r="G66" s="116">
        <f t="shared" si="3"/>
        <v>5.3999999999999986</v>
      </c>
      <c r="H66" s="116">
        <f t="shared" si="2"/>
        <v>89.2</v>
      </c>
      <c r="I66" s="105"/>
    </row>
    <row r="67" spans="1:11" s="2" customFormat="1" ht="20.100000000000001" customHeight="1">
      <c r="A67" s="92" t="s">
        <v>224</v>
      </c>
      <c r="B67" s="8">
        <v>223</v>
      </c>
      <c r="C67" s="116">
        <v>1005.6</v>
      </c>
      <c r="D67" s="116">
        <f t="shared" si="0"/>
        <v>834.6</v>
      </c>
      <c r="E67" s="116">
        <v>910</v>
      </c>
      <c r="F67" s="116">
        <v>834.6</v>
      </c>
      <c r="G67" s="116">
        <f t="shared" si="3"/>
        <v>75.399999999999977</v>
      </c>
      <c r="H67" s="116">
        <f t="shared" si="2"/>
        <v>91.714285714285708</v>
      </c>
      <c r="I67" s="105"/>
    </row>
    <row r="68" spans="1:11" s="2" customFormat="1" ht="20.100000000000001" customHeight="1">
      <c r="A68" s="92" t="s">
        <v>226</v>
      </c>
      <c r="B68" s="8">
        <v>224</v>
      </c>
      <c r="C68" s="116">
        <v>4.5999999999999996</v>
      </c>
      <c r="D68" s="116">
        <f t="shared" si="0"/>
        <v>1.5</v>
      </c>
      <c r="E68" s="116">
        <v>20</v>
      </c>
      <c r="F68" s="116">
        <v>1.5</v>
      </c>
      <c r="G68" s="116">
        <f t="shared" si="3"/>
        <v>18.5</v>
      </c>
      <c r="H68" s="116">
        <f t="shared" si="2"/>
        <v>7.5</v>
      </c>
      <c r="I68" s="105"/>
    </row>
    <row r="69" spans="1:11" s="2" customFormat="1" ht="20.100000000000001" customHeight="1">
      <c r="A69" s="92" t="s">
        <v>235</v>
      </c>
      <c r="B69" s="8">
        <v>225</v>
      </c>
      <c r="C69" s="116"/>
      <c r="D69" s="116">
        <f t="shared" si="0"/>
        <v>18</v>
      </c>
      <c r="E69" s="116">
        <v>18</v>
      </c>
      <c r="F69" s="116">
        <v>18</v>
      </c>
      <c r="G69" s="116">
        <f t="shared" si="3"/>
        <v>0</v>
      </c>
      <c r="H69" s="116">
        <f t="shared" si="2"/>
        <v>100</v>
      </c>
      <c r="I69" s="105"/>
    </row>
    <row r="70" spans="1:11" s="2" customFormat="1" ht="45" customHeight="1">
      <c r="A70" s="92" t="s">
        <v>225</v>
      </c>
      <c r="B70" s="8">
        <v>226</v>
      </c>
      <c r="C70" s="116">
        <v>224.2</v>
      </c>
      <c r="D70" s="116">
        <f t="shared" si="0"/>
        <v>306.3</v>
      </c>
      <c r="E70" s="116">
        <v>230</v>
      </c>
      <c r="F70" s="116">
        <v>306.3</v>
      </c>
      <c r="G70" s="116">
        <f t="shared" si="3"/>
        <v>-76.300000000000011</v>
      </c>
      <c r="H70" s="116">
        <f t="shared" si="2"/>
        <v>133.17391304347828</v>
      </c>
      <c r="I70" s="105"/>
    </row>
    <row r="71" spans="1:11" ht="20.100000000000001" customHeight="1">
      <c r="A71" s="9" t="s">
        <v>53</v>
      </c>
      <c r="B71" s="10">
        <v>230</v>
      </c>
      <c r="C71" s="106">
        <f>C72+C73+C74+C75+C76+C77+C78+C79+C80+C81+C82+C83+C84</f>
        <v>3745.1000000000004</v>
      </c>
      <c r="D71" s="106">
        <f>F71</f>
        <v>4317.6000000000004</v>
      </c>
      <c r="E71" s="106">
        <f>E72+E73+E74+E75+E76+E77+E78+E79+E80+E81+E82+E83+E84</f>
        <v>4704.1000000000004</v>
      </c>
      <c r="F71" s="106">
        <f>F72+F73+F74+F75+F76+F77+F78+F79+F80+F81+F82+F83+F84</f>
        <v>4317.6000000000004</v>
      </c>
      <c r="G71" s="106">
        <f t="shared" si="3"/>
        <v>386.5</v>
      </c>
      <c r="H71" s="106">
        <f t="shared" si="2"/>
        <v>91.783763100274228</v>
      </c>
      <c r="I71" s="106">
        <f>I72+I73+I74+I75+I76+I77+I78+I79+I80+I81+I82+I83</f>
        <v>0</v>
      </c>
    </row>
    <row r="72" spans="1:11" ht="20.100000000000001" customHeight="1">
      <c r="A72" s="92" t="s">
        <v>186</v>
      </c>
      <c r="B72" s="95">
        <v>231</v>
      </c>
      <c r="C72" s="105">
        <v>95.7</v>
      </c>
      <c r="D72" s="105">
        <f t="shared" si="0"/>
        <v>103.5</v>
      </c>
      <c r="E72" s="105">
        <v>100</v>
      </c>
      <c r="F72" s="105">
        <v>103.5</v>
      </c>
      <c r="G72" s="105">
        <f t="shared" ref="G72:G84" si="4">E72-F72</f>
        <v>-3.5</v>
      </c>
      <c r="H72" s="105">
        <f t="shared" si="2"/>
        <v>103.49999999999999</v>
      </c>
      <c r="I72" s="105"/>
    </row>
    <row r="73" spans="1:11" ht="20.100000000000001" customHeight="1">
      <c r="A73" s="92" t="s">
        <v>183</v>
      </c>
      <c r="B73" s="95">
        <v>232</v>
      </c>
      <c r="C73" s="105">
        <v>36.200000000000003</v>
      </c>
      <c r="D73" s="105">
        <f t="shared" si="0"/>
        <v>7.7</v>
      </c>
      <c r="E73" s="105">
        <v>40</v>
      </c>
      <c r="F73" s="105">
        <v>7.7</v>
      </c>
      <c r="G73" s="105">
        <f t="shared" si="4"/>
        <v>32.299999999999997</v>
      </c>
      <c r="H73" s="105">
        <f t="shared" si="2"/>
        <v>19.25</v>
      </c>
      <c r="I73" s="105"/>
    </row>
    <row r="74" spans="1:11" ht="20.100000000000001" customHeight="1">
      <c r="A74" s="92" t="s">
        <v>174</v>
      </c>
      <c r="B74" s="95">
        <v>233</v>
      </c>
      <c r="C74" s="105">
        <v>581.5</v>
      </c>
      <c r="D74" s="105">
        <f t="shared" si="0"/>
        <v>517.4</v>
      </c>
      <c r="E74" s="105">
        <v>600</v>
      </c>
      <c r="F74" s="105">
        <v>517.4</v>
      </c>
      <c r="G74" s="105">
        <f t="shared" si="4"/>
        <v>82.600000000000023</v>
      </c>
      <c r="H74" s="105">
        <f t="shared" si="2"/>
        <v>86.233333333333334</v>
      </c>
      <c r="I74" s="105"/>
    </row>
    <row r="75" spans="1:11" s="2" customFormat="1" ht="20.100000000000001" customHeight="1">
      <c r="A75" s="92" t="s">
        <v>16</v>
      </c>
      <c r="B75" s="95">
        <v>234</v>
      </c>
      <c r="C75" s="104"/>
      <c r="D75" s="105">
        <f t="shared" si="0"/>
        <v>0</v>
      </c>
      <c r="E75" s="105">
        <v>0</v>
      </c>
      <c r="F75" s="105"/>
      <c r="G75" s="105">
        <f t="shared" si="4"/>
        <v>0</v>
      </c>
      <c r="H75" s="105"/>
      <c r="I75" s="105"/>
      <c r="K75" s="90"/>
    </row>
    <row r="76" spans="1:11" s="2" customFormat="1" ht="20.100000000000001" customHeight="1">
      <c r="A76" s="92" t="s">
        <v>118</v>
      </c>
      <c r="B76" s="95">
        <v>235</v>
      </c>
      <c r="C76" s="105">
        <v>46.5</v>
      </c>
      <c r="D76" s="105">
        <f t="shared" si="0"/>
        <v>66.8</v>
      </c>
      <c r="E76" s="105">
        <v>54.9</v>
      </c>
      <c r="F76" s="105">
        <v>66.8</v>
      </c>
      <c r="G76" s="105">
        <f t="shared" si="4"/>
        <v>-11.899999999999999</v>
      </c>
      <c r="H76" s="105">
        <f t="shared" si="2"/>
        <v>121.67577413479052</v>
      </c>
      <c r="I76" s="105"/>
    </row>
    <row r="77" spans="1:11" s="2" customFormat="1" ht="20.100000000000001" customHeight="1">
      <c r="A77" s="92" t="s">
        <v>139</v>
      </c>
      <c r="B77" s="95">
        <v>236</v>
      </c>
      <c r="C77" s="105">
        <v>2365.9</v>
      </c>
      <c r="D77" s="105">
        <f t="shared" si="0"/>
        <v>2907.5</v>
      </c>
      <c r="E77" s="105">
        <v>3077.2</v>
      </c>
      <c r="F77" s="105">
        <v>2907.5</v>
      </c>
      <c r="G77" s="105">
        <f t="shared" si="4"/>
        <v>169.69999999999982</v>
      </c>
      <c r="H77" s="105">
        <f t="shared" si="2"/>
        <v>94.485246327830495</v>
      </c>
      <c r="I77" s="105"/>
    </row>
    <row r="78" spans="1:11" s="2" customFormat="1" ht="20.100000000000001" customHeight="1">
      <c r="A78" s="92" t="s">
        <v>140</v>
      </c>
      <c r="B78" s="95">
        <v>237</v>
      </c>
      <c r="C78" s="105">
        <v>500.7</v>
      </c>
      <c r="D78" s="105">
        <f t="shared" si="0"/>
        <v>639.6</v>
      </c>
      <c r="E78" s="105">
        <v>677</v>
      </c>
      <c r="F78" s="105">
        <v>639.6</v>
      </c>
      <c r="G78" s="105">
        <f t="shared" si="4"/>
        <v>37.399999999999977</v>
      </c>
      <c r="H78" s="105">
        <f t="shared" si="2"/>
        <v>94.475627769571645</v>
      </c>
      <c r="I78" s="105"/>
    </row>
    <row r="79" spans="1:11" s="2" customFormat="1" ht="20.100000000000001" customHeight="1">
      <c r="A79" s="92" t="s">
        <v>124</v>
      </c>
      <c r="B79" s="95">
        <v>238</v>
      </c>
      <c r="C79" s="105">
        <v>30.5</v>
      </c>
      <c r="D79" s="105">
        <f t="shared" si="0"/>
        <v>44.1</v>
      </c>
      <c r="E79" s="105">
        <v>30</v>
      </c>
      <c r="F79" s="105">
        <v>44.1</v>
      </c>
      <c r="G79" s="105">
        <f t="shared" si="4"/>
        <v>-14.100000000000001</v>
      </c>
      <c r="H79" s="105">
        <f t="shared" si="2"/>
        <v>147</v>
      </c>
      <c r="I79" s="105"/>
    </row>
    <row r="80" spans="1:11" s="2" customFormat="1" ht="20.100000000000001" customHeight="1">
      <c r="A80" s="92" t="s">
        <v>191</v>
      </c>
      <c r="B80" s="95">
        <v>239</v>
      </c>
      <c r="C80" s="104"/>
      <c r="D80" s="104"/>
      <c r="E80" s="105"/>
      <c r="F80" s="105"/>
      <c r="G80" s="105">
        <f t="shared" si="4"/>
        <v>0</v>
      </c>
      <c r="H80" s="105"/>
      <c r="I80" s="105"/>
    </row>
    <row r="81" spans="1:9" s="2" customFormat="1" ht="20.25" customHeight="1">
      <c r="A81" s="9" t="s">
        <v>138</v>
      </c>
      <c r="B81" s="10">
        <v>250</v>
      </c>
      <c r="C81" s="104"/>
      <c r="D81" s="104"/>
      <c r="E81" s="105"/>
      <c r="F81" s="105"/>
      <c r="G81" s="105">
        <f t="shared" si="4"/>
        <v>0</v>
      </c>
      <c r="H81" s="105"/>
      <c r="I81" s="105"/>
    </row>
    <row r="82" spans="1:9" s="2" customFormat="1" ht="20.100000000000001" customHeight="1">
      <c r="A82" s="9" t="s">
        <v>175</v>
      </c>
      <c r="B82" s="10">
        <v>260</v>
      </c>
      <c r="C82" s="105"/>
      <c r="D82" s="106">
        <f>F82</f>
        <v>0</v>
      </c>
      <c r="E82" s="105">
        <v>5</v>
      </c>
      <c r="F82" s="105"/>
      <c r="G82" s="105">
        <f t="shared" si="4"/>
        <v>5</v>
      </c>
      <c r="H82" s="105"/>
      <c r="I82" s="105"/>
    </row>
    <row r="83" spans="1:9" s="2" customFormat="1" ht="20.100000000000001" customHeight="1">
      <c r="A83" s="9" t="s">
        <v>150</v>
      </c>
      <c r="B83" s="10">
        <v>270</v>
      </c>
      <c r="C83" s="105">
        <v>73.8</v>
      </c>
      <c r="D83" s="105">
        <f>F83</f>
        <v>19.399999999999999</v>
      </c>
      <c r="E83" s="105">
        <v>100</v>
      </c>
      <c r="F83" s="105">
        <v>19.399999999999999</v>
      </c>
      <c r="G83" s="105">
        <f t="shared" si="4"/>
        <v>80.599999999999994</v>
      </c>
      <c r="H83" s="105">
        <f t="shared" si="2"/>
        <v>19.399999999999999</v>
      </c>
      <c r="I83" s="105"/>
    </row>
    <row r="84" spans="1:9" s="2" customFormat="1" ht="20.100000000000001" customHeight="1">
      <c r="A84" s="9" t="s">
        <v>230</v>
      </c>
      <c r="B84" s="10">
        <v>280</v>
      </c>
      <c r="C84" s="105">
        <v>14.3</v>
      </c>
      <c r="D84" s="105">
        <f>F84</f>
        <v>11.6</v>
      </c>
      <c r="E84" s="105">
        <v>20</v>
      </c>
      <c r="F84" s="105">
        <v>11.6</v>
      </c>
      <c r="G84" s="105">
        <f t="shared" si="4"/>
        <v>8.4</v>
      </c>
      <c r="H84" s="105">
        <f t="shared" si="2"/>
        <v>57.999999999999993</v>
      </c>
      <c r="I84" s="105"/>
    </row>
    <row r="85" spans="1:9" s="2" customFormat="1" ht="20.100000000000001" customHeight="1">
      <c r="A85" s="9" t="s">
        <v>125</v>
      </c>
      <c r="B85" s="10">
        <v>290</v>
      </c>
      <c r="C85" s="106">
        <v>2216.8000000000002</v>
      </c>
      <c r="D85" s="106">
        <f>F85</f>
        <v>3527.1</v>
      </c>
      <c r="E85" s="106">
        <v>3000</v>
      </c>
      <c r="F85" s="106">
        <v>3527.1</v>
      </c>
      <c r="G85" s="106">
        <f>E85-F85</f>
        <v>-527.09999999999991</v>
      </c>
      <c r="H85" s="106">
        <f t="shared" si="2"/>
        <v>117.57</v>
      </c>
      <c r="I85" s="105"/>
    </row>
    <row r="86" spans="1:9" s="2" customFormat="1" ht="20.100000000000001" customHeight="1">
      <c r="A86" s="92" t="s">
        <v>141</v>
      </c>
      <c r="B86" s="97">
        <v>291</v>
      </c>
      <c r="C86" s="105">
        <v>89.2</v>
      </c>
      <c r="D86" s="105">
        <f>F86</f>
        <v>116.1</v>
      </c>
      <c r="E86" s="105">
        <v>110</v>
      </c>
      <c r="F86" s="105">
        <v>116.1</v>
      </c>
      <c r="G86" s="106">
        <f>E86-F86</f>
        <v>-6.0999999999999943</v>
      </c>
      <c r="H86" s="105">
        <f t="shared" si="2"/>
        <v>105.54545454545455</v>
      </c>
      <c r="I86" s="105"/>
    </row>
    <row r="87" spans="1:9" s="2" customFormat="1" ht="20.100000000000001" customHeight="1">
      <c r="A87" s="92" t="s">
        <v>142</v>
      </c>
      <c r="B87" s="97">
        <v>292</v>
      </c>
      <c r="C87" s="104"/>
      <c r="D87" s="104"/>
      <c r="E87" s="105"/>
      <c r="F87" s="104"/>
      <c r="G87" s="104"/>
      <c r="H87" s="105"/>
      <c r="I87" s="105"/>
    </row>
    <row r="88" spans="1:9" s="2" customFormat="1" ht="20.100000000000001" customHeight="1">
      <c r="A88" s="9" t="s">
        <v>146</v>
      </c>
      <c r="B88" s="7">
        <v>300</v>
      </c>
      <c r="C88" s="104"/>
      <c r="D88" s="104"/>
      <c r="E88" s="105"/>
      <c r="F88" s="104"/>
      <c r="G88" s="104"/>
      <c r="H88" s="104"/>
      <c r="I88" s="104"/>
    </row>
    <row r="89" spans="1:9" s="2" customFormat="1" ht="20.100000000000001" customHeight="1">
      <c r="A89" s="137" t="s">
        <v>148</v>
      </c>
      <c r="B89" s="138"/>
      <c r="C89" s="138"/>
      <c r="D89" s="138"/>
      <c r="E89" s="138"/>
      <c r="F89" s="138"/>
      <c r="G89" s="138"/>
      <c r="H89" s="138"/>
      <c r="I89" s="143"/>
    </row>
    <row r="90" spans="1:9" s="2" customFormat="1" ht="20.100000000000001" customHeight="1">
      <c r="A90" s="9" t="s">
        <v>149</v>
      </c>
      <c r="B90" s="7">
        <v>400</v>
      </c>
      <c r="C90" s="105">
        <f>C48+C52+C53+C72</f>
        <v>8456</v>
      </c>
      <c r="D90" s="105">
        <f t="shared" ref="D90:D95" si="5">F90</f>
        <v>16589.7</v>
      </c>
      <c r="E90" s="105">
        <f>E48+E52+E53+E72</f>
        <v>18215.3</v>
      </c>
      <c r="F90" s="105">
        <f>F48+F52+F53+F72</f>
        <v>16589.7</v>
      </c>
      <c r="G90" s="105">
        <f t="shared" ref="G90:G101" si="6">E90-F90</f>
        <v>1625.5999999999985</v>
      </c>
      <c r="H90" s="105">
        <f t="shared" ref="H90:H95" si="7">F90/E90*100</f>
        <v>91.075634219584643</v>
      </c>
      <c r="I90" s="105">
        <f>I48+I52+I53+I72</f>
        <v>0</v>
      </c>
    </row>
    <row r="91" spans="1:9" s="2" customFormat="1" ht="20.100000000000001" customHeight="1">
      <c r="A91" s="9" t="s">
        <v>3</v>
      </c>
      <c r="B91" s="7">
        <v>410</v>
      </c>
      <c r="C91" s="105">
        <f>C59+C77</f>
        <v>44139.3</v>
      </c>
      <c r="D91" s="105">
        <f t="shared" si="5"/>
        <v>59995.8</v>
      </c>
      <c r="E91" s="105">
        <f>E59+E77</f>
        <v>68775.8</v>
      </c>
      <c r="F91" s="105">
        <f>F59+F77</f>
        <v>59995.8</v>
      </c>
      <c r="G91" s="105">
        <f t="shared" si="6"/>
        <v>8780</v>
      </c>
      <c r="H91" s="105">
        <f t="shared" si="7"/>
        <v>87.233881685127628</v>
      </c>
      <c r="I91" s="105">
        <f>I59+I77</f>
        <v>0</v>
      </c>
    </row>
    <row r="92" spans="1:9" s="2" customFormat="1" ht="20.100000000000001" customHeight="1">
      <c r="A92" s="9" t="s">
        <v>4</v>
      </c>
      <c r="B92" s="7">
        <v>420</v>
      </c>
      <c r="C92" s="105">
        <f>C60+C78</f>
        <v>9818.5</v>
      </c>
      <c r="D92" s="105">
        <f t="shared" si="5"/>
        <v>12894.4</v>
      </c>
      <c r="E92" s="105">
        <f>E60+E78</f>
        <v>15176.2</v>
      </c>
      <c r="F92" s="105">
        <f>F60+F78</f>
        <v>12894.4</v>
      </c>
      <c r="G92" s="105">
        <f t="shared" si="6"/>
        <v>2281.8000000000011</v>
      </c>
      <c r="H92" s="105">
        <f t="shared" si="7"/>
        <v>84.964615648185969</v>
      </c>
      <c r="I92" s="105">
        <f>I60+I78</f>
        <v>0</v>
      </c>
    </row>
    <row r="93" spans="1:9" s="2" customFormat="1" ht="20.100000000000001" customHeight="1">
      <c r="A93" s="9" t="s">
        <v>137</v>
      </c>
      <c r="B93" s="7">
        <v>430</v>
      </c>
      <c r="C93" s="105">
        <f>C63+C81</f>
        <v>3333.6</v>
      </c>
      <c r="D93" s="105">
        <f t="shared" si="5"/>
        <v>3368.6</v>
      </c>
      <c r="E93" s="105">
        <f>E63+E81</f>
        <v>3500</v>
      </c>
      <c r="F93" s="105">
        <v>3368.6</v>
      </c>
      <c r="G93" s="105">
        <f t="shared" si="6"/>
        <v>131.40000000000009</v>
      </c>
      <c r="H93" s="105">
        <f t="shared" si="7"/>
        <v>96.245714285714286</v>
      </c>
      <c r="I93" s="105">
        <f>I63+I81</f>
        <v>0</v>
      </c>
    </row>
    <row r="94" spans="1:9" s="2" customFormat="1" ht="20.100000000000001" customHeight="1">
      <c r="A94" s="9" t="s">
        <v>13</v>
      </c>
      <c r="B94" s="7">
        <v>440</v>
      </c>
      <c r="C94" s="105">
        <f>C62+C64+C74+C75+C76+C79+C82+C83+C73+C84</f>
        <v>3019.1000000000004</v>
      </c>
      <c r="D94" s="105">
        <f t="shared" si="5"/>
        <v>2743.7</v>
      </c>
      <c r="E94" s="105">
        <f>E62+E64+E74+E75+E76+E79+E82+E83+E73+E84</f>
        <v>3198.8</v>
      </c>
      <c r="F94" s="105">
        <f>F62+F64+F74+F75+F76+F79+F82+F83+F73+F84</f>
        <v>2743.7</v>
      </c>
      <c r="G94" s="105">
        <f t="shared" si="6"/>
        <v>455.10000000000036</v>
      </c>
      <c r="H94" s="105">
        <f t="shared" si="7"/>
        <v>85.772789796173555</v>
      </c>
      <c r="I94" s="105">
        <f>I62+I64+I74+I75+I76+I79+I82+I83+I73</f>
        <v>0</v>
      </c>
    </row>
    <row r="95" spans="1:9" s="2" customFormat="1" ht="20.100000000000001" customHeight="1">
      <c r="A95" s="9" t="s">
        <v>151</v>
      </c>
      <c r="B95" s="7">
        <v>450</v>
      </c>
      <c r="C95" s="106">
        <f>SUM(C90:C94)-C93</f>
        <v>65432.900000000016</v>
      </c>
      <c r="D95" s="106">
        <f t="shared" si="5"/>
        <v>95592.2</v>
      </c>
      <c r="E95" s="106">
        <f>SUM(E90:E94)</f>
        <v>108866.1</v>
      </c>
      <c r="F95" s="106">
        <f>SUM(F90:F94)</f>
        <v>95592.2</v>
      </c>
      <c r="G95" s="106">
        <f t="shared" si="6"/>
        <v>13273.900000000009</v>
      </c>
      <c r="H95" s="106">
        <f t="shared" si="7"/>
        <v>87.807131880355769</v>
      </c>
      <c r="I95" s="106">
        <f>SUM(I90:I94)</f>
        <v>0</v>
      </c>
    </row>
    <row r="96" spans="1:9" s="2" customFormat="1" ht="20.100000000000001" customHeight="1">
      <c r="A96" s="137" t="s">
        <v>153</v>
      </c>
      <c r="B96" s="138"/>
      <c r="C96" s="138"/>
      <c r="D96" s="138"/>
      <c r="E96" s="138"/>
      <c r="F96" s="138"/>
      <c r="G96" s="138"/>
      <c r="H96" s="138"/>
      <c r="I96" s="143"/>
    </row>
    <row r="97" spans="1:9" s="2" customFormat="1" ht="20.100000000000001" customHeight="1">
      <c r="A97" s="9" t="s">
        <v>168</v>
      </c>
      <c r="B97" s="7">
        <v>500</v>
      </c>
      <c r="C97" s="106">
        <v>963.3</v>
      </c>
      <c r="D97" s="106">
        <f t="shared" ref="D97:D105" si="8">F97</f>
        <v>0</v>
      </c>
      <c r="E97" s="106"/>
      <c r="F97" s="106"/>
      <c r="G97" s="106">
        <f t="shared" si="6"/>
        <v>0</v>
      </c>
      <c r="H97" s="106"/>
      <c r="I97" s="105"/>
    </row>
    <row r="98" spans="1:9" s="2" customFormat="1" ht="20.100000000000001" customHeight="1">
      <c r="A98" s="9" t="s">
        <v>152</v>
      </c>
      <c r="B98" s="97">
        <v>501</v>
      </c>
      <c r="C98" s="105">
        <v>963.3</v>
      </c>
      <c r="D98" s="105">
        <f t="shared" si="8"/>
        <v>0</v>
      </c>
      <c r="E98" s="105"/>
      <c r="F98" s="105"/>
      <c r="G98" s="105">
        <f t="shared" si="6"/>
        <v>0</v>
      </c>
      <c r="H98" s="105"/>
      <c r="I98" s="105"/>
    </row>
    <row r="99" spans="1:9" s="2" customFormat="1" ht="20.100000000000001" customHeight="1">
      <c r="A99" s="11" t="s">
        <v>145</v>
      </c>
      <c r="B99" s="69">
        <v>510</v>
      </c>
      <c r="C99" s="106">
        <f>C101+C104+C105</f>
        <v>1275.3000000000002</v>
      </c>
      <c r="D99" s="106">
        <f t="shared" si="8"/>
        <v>49.3</v>
      </c>
      <c r="E99" s="106">
        <v>49.3</v>
      </c>
      <c r="F99" s="106">
        <f>F101+F104+F105</f>
        <v>49.3</v>
      </c>
      <c r="G99" s="106">
        <f t="shared" si="6"/>
        <v>0</v>
      </c>
      <c r="H99" s="105">
        <f>F99/E99*100</f>
        <v>100</v>
      </c>
      <c r="I99" s="106"/>
    </row>
    <row r="100" spans="1:9" s="2" customFormat="1" ht="20.100000000000001" customHeight="1">
      <c r="A100" s="9" t="s">
        <v>0</v>
      </c>
      <c r="B100" s="98">
        <v>511</v>
      </c>
      <c r="C100" s="104"/>
      <c r="D100" s="106">
        <f t="shared" si="8"/>
        <v>0</v>
      </c>
      <c r="E100" s="105"/>
      <c r="F100" s="105"/>
      <c r="G100" s="105"/>
      <c r="H100" s="106"/>
      <c r="I100" s="105"/>
    </row>
    <row r="101" spans="1:9" s="2" customFormat="1" ht="20.100000000000001" customHeight="1">
      <c r="A101" s="9" t="s">
        <v>1</v>
      </c>
      <c r="B101" s="99">
        <v>512</v>
      </c>
      <c r="C101" s="105">
        <v>270</v>
      </c>
      <c r="D101" s="105">
        <f t="shared" si="8"/>
        <v>0</v>
      </c>
      <c r="E101" s="105"/>
      <c r="F101" s="105"/>
      <c r="G101" s="105">
        <f t="shared" si="6"/>
        <v>0</v>
      </c>
      <c r="H101" s="105"/>
      <c r="I101" s="105"/>
    </row>
    <row r="102" spans="1:9" s="2" customFormat="1" ht="20.100000000000001" customHeight="1">
      <c r="A102" s="9" t="s">
        <v>14</v>
      </c>
      <c r="B102" s="98">
        <v>513</v>
      </c>
      <c r="C102" s="104"/>
      <c r="D102" s="106">
        <f t="shared" si="8"/>
        <v>0</v>
      </c>
      <c r="E102" s="105"/>
      <c r="F102" s="105"/>
      <c r="G102" s="105"/>
      <c r="H102" s="106"/>
      <c r="I102" s="105"/>
    </row>
    <row r="103" spans="1:9" s="2" customFormat="1" ht="20.100000000000001" customHeight="1">
      <c r="A103" s="9" t="s">
        <v>2</v>
      </c>
      <c r="B103" s="99">
        <v>514</v>
      </c>
      <c r="C103" s="104"/>
      <c r="D103" s="106">
        <f t="shared" si="8"/>
        <v>0</v>
      </c>
      <c r="E103" s="105"/>
      <c r="F103" s="105"/>
      <c r="G103" s="105"/>
      <c r="H103" s="106"/>
      <c r="I103" s="105"/>
    </row>
    <row r="104" spans="1:9" s="2" customFormat="1" ht="37.5" customHeight="1">
      <c r="A104" s="9" t="s">
        <v>21</v>
      </c>
      <c r="B104" s="98">
        <v>515</v>
      </c>
      <c r="C104" s="105">
        <v>800.9</v>
      </c>
      <c r="D104" s="105"/>
      <c r="E104" s="105"/>
      <c r="F104" s="105"/>
      <c r="G104" s="105">
        <f>E104-F104</f>
        <v>0</v>
      </c>
      <c r="H104" s="105"/>
      <c r="I104" s="105"/>
    </row>
    <row r="105" spans="1:9" s="2" customFormat="1" ht="20.100000000000001" customHeight="1">
      <c r="A105" s="9" t="s">
        <v>78</v>
      </c>
      <c r="B105" s="100">
        <v>516</v>
      </c>
      <c r="C105" s="105">
        <v>204.4</v>
      </c>
      <c r="D105" s="105">
        <f t="shared" si="8"/>
        <v>49.3</v>
      </c>
      <c r="E105" s="105">
        <v>49.3</v>
      </c>
      <c r="F105" s="105">
        <v>49.3</v>
      </c>
      <c r="G105" s="105">
        <f>E105-F105</f>
        <v>0</v>
      </c>
      <c r="H105" s="105">
        <f>F105/E105*100</f>
        <v>100</v>
      </c>
      <c r="I105" s="105"/>
    </row>
    <row r="106" spans="1:9" s="2" customFormat="1" ht="20.100000000000001" customHeight="1">
      <c r="A106" s="137" t="s">
        <v>167</v>
      </c>
      <c r="B106" s="138"/>
      <c r="C106" s="138"/>
      <c r="D106" s="138"/>
      <c r="E106" s="138"/>
      <c r="F106" s="138"/>
      <c r="G106" s="138"/>
      <c r="H106" s="138"/>
      <c r="I106" s="143"/>
    </row>
    <row r="107" spans="1:9" s="2" customFormat="1" ht="20.100000000000001" customHeight="1">
      <c r="A107" s="9" t="s">
        <v>169</v>
      </c>
      <c r="B107" s="103">
        <v>600</v>
      </c>
      <c r="C107" s="105">
        <v>88.3</v>
      </c>
      <c r="D107" s="105">
        <f>F107</f>
        <v>0</v>
      </c>
      <c r="E107" s="105"/>
      <c r="F107" s="105"/>
      <c r="G107" s="105"/>
      <c r="H107" s="105"/>
      <c r="I107" s="105"/>
    </row>
    <row r="108" spans="1:9" s="2" customFormat="1" ht="20.100000000000001" customHeight="1">
      <c r="A108" s="92" t="s">
        <v>170</v>
      </c>
      <c r="B108" s="100">
        <v>601</v>
      </c>
      <c r="C108" s="104"/>
      <c r="D108" s="105"/>
      <c r="E108" s="105"/>
      <c r="F108" s="105"/>
      <c r="G108" s="105"/>
      <c r="H108" s="105"/>
      <c r="I108" s="105"/>
    </row>
    <row r="109" spans="1:9" s="2" customFormat="1" ht="20.100000000000001" customHeight="1">
      <c r="A109" s="92" t="s">
        <v>171</v>
      </c>
      <c r="B109" s="100">
        <v>602</v>
      </c>
      <c r="C109" s="104"/>
      <c r="D109" s="105"/>
      <c r="E109" s="105"/>
      <c r="F109" s="105"/>
      <c r="G109" s="105"/>
      <c r="H109" s="105"/>
      <c r="I109" s="105"/>
    </row>
    <row r="110" spans="1:9" s="2" customFormat="1" ht="20.100000000000001" customHeight="1">
      <c r="A110" s="92" t="s">
        <v>172</v>
      </c>
      <c r="B110" s="100">
        <v>603</v>
      </c>
      <c r="C110" s="105">
        <v>88.3</v>
      </c>
      <c r="D110" s="105">
        <f>F110</f>
        <v>0</v>
      </c>
      <c r="E110" s="105"/>
      <c r="F110" s="105"/>
      <c r="G110" s="105"/>
      <c r="H110" s="105"/>
      <c r="I110" s="105"/>
    </row>
    <row r="111" spans="1:9" s="2" customFormat="1" ht="20.100000000000001" customHeight="1">
      <c r="A111" s="9" t="s">
        <v>233</v>
      </c>
      <c r="B111" s="103">
        <v>610</v>
      </c>
      <c r="C111" s="104"/>
      <c r="D111" s="104"/>
      <c r="E111" s="105">
        <v>3500</v>
      </c>
      <c r="F111" s="105">
        <v>3250</v>
      </c>
      <c r="G111" s="105">
        <f>E111-F111</f>
        <v>250</v>
      </c>
      <c r="H111" s="105">
        <f>F111/E111*100</f>
        <v>92.857142857142861</v>
      </c>
      <c r="I111" s="105"/>
    </row>
    <row r="112" spans="1:9" s="2" customFormat="1" ht="20.100000000000001" customHeight="1">
      <c r="A112" s="9" t="s">
        <v>173</v>
      </c>
      <c r="B112" s="103">
        <v>620</v>
      </c>
      <c r="C112" s="104"/>
      <c r="D112" s="104"/>
      <c r="E112" s="105"/>
      <c r="F112" s="105"/>
      <c r="G112" s="105"/>
      <c r="H112" s="105"/>
      <c r="I112" s="105"/>
    </row>
    <row r="113" spans="1:9" s="2" customFormat="1" ht="20.100000000000001" customHeight="1">
      <c r="A113" s="92" t="s">
        <v>170</v>
      </c>
      <c r="B113" s="100">
        <v>621</v>
      </c>
      <c r="C113" s="104"/>
      <c r="D113" s="104"/>
      <c r="E113" s="105"/>
      <c r="F113" s="105"/>
      <c r="G113" s="105"/>
      <c r="H113" s="105"/>
      <c r="I113" s="105"/>
    </row>
    <row r="114" spans="1:9" s="2" customFormat="1" ht="20.100000000000001" customHeight="1">
      <c r="A114" s="92" t="s">
        <v>171</v>
      </c>
      <c r="B114" s="100">
        <v>622</v>
      </c>
      <c r="C114" s="104"/>
      <c r="D114" s="104"/>
      <c r="E114" s="105"/>
      <c r="F114" s="105"/>
      <c r="G114" s="105"/>
      <c r="H114" s="105"/>
      <c r="I114" s="105"/>
    </row>
    <row r="115" spans="1:9" s="2" customFormat="1" ht="20.100000000000001" customHeight="1">
      <c r="A115" s="92" t="s">
        <v>172</v>
      </c>
      <c r="B115" s="100">
        <v>623</v>
      </c>
      <c r="C115" s="104"/>
      <c r="D115" s="104"/>
      <c r="E115" s="105"/>
      <c r="F115" s="105"/>
      <c r="G115" s="105"/>
      <c r="H115" s="105"/>
      <c r="I115" s="105"/>
    </row>
    <row r="116" spans="1:9" s="2" customFormat="1" ht="20.100000000000001" customHeight="1">
      <c r="A116" s="9" t="s">
        <v>90</v>
      </c>
      <c r="B116" s="103">
        <v>630</v>
      </c>
      <c r="C116" s="104"/>
      <c r="D116" s="104"/>
      <c r="E116" s="105"/>
      <c r="F116" s="105"/>
      <c r="G116" s="105"/>
      <c r="H116" s="105"/>
      <c r="I116" s="105"/>
    </row>
    <row r="117" spans="1:9" ht="20.100000000000001" customHeight="1">
      <c r="A117" s="11" t="s">
        <v>11</v>
      </c>
      <c r="B117" s="12">
        <v>700</v>
      </c>
      <c r="C117" s="106">
        <f>C41+C42+C43+C85+C97+C111+C107</f>
        <v>62098.80000000001</v>
      </c>
      <c r="D117" s="106">
        <f t="shared" ref="D117:D123" si="9">F117</f>
        <v>93261.6</v>
      </c>
      <c r="E117" s="106">
        <f>E41+E42+E43+E85+E97+E111+E107</f>
        <v>108915.40000000001</v>
      </c>
      <c r="F117" s="106">
        <f>F41+F42+F43+F85+F97+F111+F107</f>
        <v>93261.6</v>
      </c>
      <c r="G117" s="106">
        <f t="shared" ref="G117:G123" si="10">E117-F117</f>
        <v>15653.800000000003</v>
      </c>
      <c r="H117" s="106">
        <f>F117/E117*100</f>
        <v>85.627560473541848</v>
      </c>
      <c r="I117" s="106">
        <f>I41+I42+I43+I85+I97+I111</f>
        <v>0</v>
      </c>
    </row>
    <row r="118" spans="1:9" ht="20.100000000000001" customHeight="1">
      <c r="A118" s="11" t="s">
        <v>35</v>
      </c>
      <c r="B118" s="12">
        <v>800</v>
      </c>
      <c r="C118" s="106">
        <f>C95+C99</f>
        <v>66708.200000000012</v>
      </c>
      <c r="D118" s="106">
        <f t="shared" si="9"/>
        <v>95641.5</v>
      </c>
      <c r="E118" s="106">
        <f>E95+E99</f>
        <v>108915.40000000001</v>
      </c>
      <c r="F118" s="106">
        <f>F95+F99</f>
        <v>95641.5</v>
      </c>
      <c r="G118" s="106">
        <f t="shared" si="10"/>
        <v>13273.900000000009</v>
      </c>
      <c r="H118" s="106">
        <f>F118/E118*100</f>
        <v>87.81265091988827</v>
      </c>
      <c r="I118" s="106">
        <f>I95+I99</f>
        <v>0</v>
      </c>
    </row>
    <row r="119" spans="1:9" ht="19.5" customHeight="1">
      <c r="A119" s="9" t="s">
        <v>159</v>
      </c>
      <c r="B119" s="10">
        <v>850</v>
      </c>
      <c r="C119" s="105">
        <v>2792.3</v>
      </c>
      <c r="D119" s="105">
        <f t="shared" si="9"/>
        <v>-1370.7</v>
      </c>
      <c r="E119" s="105">
        <f>E117-E118</f>
        <v>0</v>
      </c>
      <c r="F119" s="105">
        <v>-1370.7</v>
      </c>
      <c r="G119" s="105">
        <f t="shared" si="10"/>
        <v>1370.7</v>
      </c>
      <c r="H119" s="105"/>
      <c r="I119" s="105">
        <f>I117-I118</f>
        <v>0</v>
      </c>
    </row>
    <row r="120" spans="1:9" ht="19.5" customHeight="1">
      <c r="A120" s="53" t="s">
        <v>227</v>
      </c>
      <c r="B120" s="10"/>
      <c r="C120" s="105">
        <v>2994.1</v>
      </c>
      <c r="D120" s="105">
        <f t="shared" si="9"/>
        <v>4777.2</v>
      </c>
      <c r="E120" s="105"/>
      <c r="F120" s="105">
        <v>4777.2</v>
      </c>
      <c r="G120" s="105"/>
      <c r="H120" s="105"/>
      <c r="I120" s="105"/>
    </row>
    <row r="121" spans="1:9" ht="19.5" customHeight="1">
      <c r="A121" s="137" t="s">
        <v>160</v>
      </c>
      <c r="B121" s="138"/>
      <c r="C121" s="102"/>
      <c r="D121" s="105">
        <f t="shared" si="9"/>
        <v>0</v>
      </c>
      <c r="E121" s="91"/>
      <c r="F121" s="91"/>
      <c r="G121" s="105">
        <f t="shared" si="10"/>
        <v>0</v>
      </c>
      <c r="H121" s="91"/>
      <c r="I121" s="91"/>
    </row>
    <row r="122" spans="1:9" ht="19.5" customHeight="1">
      <c r="A122" s="9" t="s">
        <v>176</v>
      </c>
      <c r="B122" s="10">
        <v>900</v>
      </c>
      <c r="C122" s="114">
        <v>429.5</v>
      </c>
      <c r="D122" s="117">
        <f t="shared" si="9"/>
        <v>429.5</v>
      </c>
      <c r="E122" s="114">
        <v>431</v>
      </c>
      <c r="F122" s="114">
        <v>429.5</v>
      </c>
      <c r="G122" s="105">
        <f t="shared" si="10"/>
        <v>1.5</v>
      </c>
      <c r="H122" s="84"/>
      <c r="I122" s="84"/>
    </row>
    <row r="123" spans="1:9" ht="19.5" customHeight="1">
      <c r="A123" s="9" t="s">
        <v>161</v>
      </c>
      <c r="B123" s="10">
        <v>910</v>
      </c>
      <c r="C123" s="84">
        <v>47230.9</v>
      </c>
      <c r="D123" s="105">
        <f t="shared" si="9"/>
        <v>47938.1</v>
      </c>
      <c r="E123" s="84">
        <v>47411</v>
      </c>
      <c r="F123" s="84">
        <v>47938.1</v>
      </c>
      <c r="G123" s="105">
        <f t="shared" si="10"/>
        <v>-527.09999999999854</v>
      </c>
      <c r="H123" s="84"/>
      <c r="I123" s="84"/>
    </row>
    <row r="124" spans="1:9" ht="19.5" customHeight="1">
      <c r="A124" s="9" t="s">
        <v>162</v>
      </c>
      <c r="B124" s="10">
        <v>920</v>
      </c>
      <c r="C124" s="78"/>
      <c r="D124" s="78"/>
      <c r="E124" s="78"/>
      <c r="F124" s="78"/>
      <c r="G124" s="78"/>
      <c r="H124" s="78"/>
      <c r="I124" s="78"/>
    </row>
    <row r="125" spans="1:9" ht="19.5" customHeight="1">
      <c r="A125" s="9" t="s">
        <v>188</v>
      </c>
      <c r="B125" s="10">
        <v>930</v>
      </c>
      <c r="C125" s="78"/>
      <c r="D125" s="78"/>
      <c r="E125" s="78"/>
      <c r="F125" s="78"/>
      <c r="G125" s="78"/>
      <c r="H125" s="78"/>
      <c r="I125" s="78"/>
    </row>
    <row r="126" spans="1:9" ht="19.5" customHeight="1">
      <c r="A126" s="30"/>
      <c r="B126" s="1"/>
      <c r="C126" s="101"/>
      <c r="D126" s="101"/>
      <c r="E126" s="101"/>
      <c r="F126" s="101"/>
      <c r="G126" s="101"/>
      <c r="H126" s="101"/>
      <c r="I126" s="101"/>
    </row>
    <row r="127" spans="1:9" ht="16.5" customHeight="1">
      <c r="A127" s="30"/>
      <c r="C127" s="34"/>
      <c r="D127" s="31"/>
      <c r="E127" s="31"/>
      <c r="F127" s="31"/>
      <c r="G127" s="31"/>
      <c r="H127" s="31"/>
      <c r="I127" s="31"/>
    </row>
    <row r="128" spans="1:9" ht="20.100000000000001" customHeight="1">
      <c r="A128" s="49" t="s">
        <v>229</v>
      </c>
      <c r="B128" s="1"/>
      <c r="C128" s="139" t="s">
        <v>56</v>
      </c>
      <c r="D128" s="139"/>
      <c r="E128" s="139"/>
      <c r="F128" s="16"/>
      <c r="G128" s="140" t="s">
        <v>215</v>
      </c>
      <c r="H128" s="140"/>
      <c r="I128" s="140"/>
    </row>
    <row r="129" spans="1:9" s="2" customFormat="1" ht="20.100000000000001" customHeight="1">
      <c r="A129" s="60" t="s">
        <v>55</v>
      </c>
      <c r="B129" s="3"/>
      <c r="C129" s="141" t="s">
        <v>73</v>
      </c>
      <c r="D129" s="141"/>
      <c r="E129" s="141"/>
      <c r="F129" s="29"/>
      <c r="G129" s="142" t="s">
        <v>33</v>
      </c>
      <c r="H129" s="142"/>
      <c r="I129" s="142"/>
    </row>
    <row r="130" spans="1:9" ht="20.100000000000001" customHeight="1">
      <c r="A130" s="30"/>
      <c r="C130" s="34"/>
      <c r="D130" s="31"/>
      <c r="E130" s="31"/>
      <c r="F130" s="31"/>
      <c r="G130" s="31"/>
      <c r="H130" s="31"/>
      <c r="I130" s="31"/>
    </row>
    <row r="131" spans="1:9">
      <c r="A131" s="30"/>
      <c r="C131" s="34"/>
      <c r="D131" s="31"/>
      <c r="E131" s="31"/>
      <c r="F131" s="31"/>
      <c r="G131" s="31"/>
      <c r="H131" s="31"/>
      <c r="I131" s="31"/>
    </row>
    <row r="132" spans="1:9">
      <c r="A132" s="30"/>
      <c r="C132" s="34"/>
      <c r="D132" s="31"/>
      <c r="E132" s="31"/>
      <c r="F132" s="31"/>
      <c r="G132" s="31"/>
      <c r="H132" s="31"/>
      <c r="I132" s="31"/>
    </row>
    <row r="133" spans="1:9">
      <c r="A133" s="30"/>
      <c r="C133" s="34"/>
      <c r="D133" s="31"/>
      <c r="E133" s="31"/>
      <c r="F133" s="31"/>
      <c r="G133" s="31"/>
      <c r="H133" s="31"/>
      <c r="I133" s="31"/>
    </row>
    <row r="134" spans="1:9">
      <c r="A134" s="30"/>
      <c r="C134" s="34"/>
      <c r="D134" s="31"/>
      <c r="E134" s="31"/>
      <c r="F134" s="31"/>
      <c r="G134" s="31"/>
      <c r="H134" s="31"/>
      <c r="I134" s="31"/>
    </row>
    <row r="135" spans="1:9">
      <c r="A135" s="30"/>
      <c r="C135" s="34"/>
      <c r="D135" s="31"/>
      <c r="E135" s="31"/>
      <c r="F135" s="31"/>
      <c r="G135" s="31"/>
      <c r="H135" s="31"/>
      <c r="I135" s="31"/>
    </row>
    <row r="136" spans="1:9">
      <c r="A136" s="30"/>
      <c r="C136" s="34"/>
      <c r="D136" s="31"/>
      <c r="E136" s="31"/>
      <c r="F136" s="31"/>
      <c r="G136" s="31"/>
      <c r="H136" s="31"/>
      <c r="I136" s="31"/>
    </row>
    <row r="137" spans="1:9">
      <c r="A137" s="30"/>
      <c r="C137" s="34"/>
      <c r="D137" s="31"/>
      <c r="E137" s="31"/>
      <c r="F137" s="31"/>
      <c r="G137" s="31"/>
      <c r="H137" s="31"/>
      <c r="I137" s="31"/>
    </row>
    <row r="138" spans="1:9">
      <c r="A138" s="30"/>
      <c r="C138" s="34"/>
      <c r="D138" s="31"/>
      <c r="E138" s="31"/>
      <c r="F138" s="31"/>
      <c r="G138" s="31"/>
      <c r="H138" s="31"/>
      <c r="I138" s="31"/>
    </row>
    <row r="139" spans="1:9">
      <c r="A139" s="30"/>
      <c r="C139" s="34"/>
      <c r="D139" s="31"/>
      <c r="E139" s="31"/>
      <c r="F139" s="31"/>
      <c r="G139" s="31"/>
      <c r="H139" s="31"/>
      <c r="I139" s="31"/>
    </row>
    <row r="140" spans="1:9">
      <c r="A140" s="30"/>
      <c r="C140" s="34"/>
      <c r="D140" s="31"/>
      <c r="E140" s="31"/>
      <c r="F140" s="31"/>
      <c r="G140" s="31"/>
      <c r="H140" s="31"/>
      <c r="I140" s="31"/>
    </row>
    <row r="141" spans="1:9">
      <c r="A141" s="30"/>
      <c r="C141" s="34"/>
      <c r="D141" s="31"/>
      <c r="E141" s="31"/>
      <c r="F141" s="31"/>
      <c r="G141" s="31"/>
      <c r="H141" s="31"/>
      <c r="I141" s="31"/>
    </row>
    <row r="142" spans="1:9">
      <c r="A142" s="30"/>
      <c r="C142" s="34"/>
      <c r="D142" s="31"/>
      <c r="E142" s="31"/>
      <c r="F142" s="31"/>
      <c r="G142" s="31"/>
      <c r="H142" s="31"/>
      <c r="I142" s="31"/>
    </row>
    <row r="143" spans="1:9">
      <c r="A143" s="30"/>
      <c r="C143" s="34"/>
      <c r="D143" s="31"/>
      <c r="E143" s="31"/>
      <c r="F143" s="31"/>
      <c r="G143" s="31"/>
      <c r="H143" s="31"/>
      <c r="I143" s="31"/>
    </row>
    <row r="144" spans="1:9">
      <c r="A144" s="30"/>
      <c r="C144" s="34"/>
      <c r="D144" s="31"/>
      <c r="E144" s="31"/>
      <c r="F144" s="31"/>
      <c r="G144" s="31"/>
      <c r="H144" s="31"/>
      <c r="I144" s="31"/>
    </row>
    <row r="145" spans="1:9">
      <c r="A145" s="30"/>
      <c r="C145" s="34"/>
      <c r="D145" s="31"/>
      <c r="E145" s="31"/>
      <c r="F145" s="31"/>
      <c r="G145" s="31"/>
      <c r="H145" s="31"/>
      <c r="I145" s="31"/>
    </row>
    <row r="146" spans="1:9">
      <c r="A146" s="30"/>
      <c r="C146" s="34"/>
      <c r="D146" s="31"/>
      <c r="E146" s="31"/>
      <c r="F146" s="31"/>
      <c r="G146" s="31"/>
      <c r="H146" s="31"/>
      <c r="I146" s="31"/>
    </row>
    <row r="147" spans="1:9">
      <c r="A147" s="30"/>
      <c r="C147" s="34"/>
      <c r="D147" s="31"/>
      <c r="E147" s="31"/>
      <c r="F147" s="31"/>
      <c r="G147" s="31"/>
      <c r="H147" s="31"/>
      <c r="I147" s="31"/>
    </row>
    <row r="148" spans="1:9">
      <c r="A148" s="30"/>
      <c r="C148" s="34"/>
      <c r="D148" s="31"/>
      <c r="E148" s="31"/>
      <c r="F148" s="31"/>
      <c r="G148" s="31"/>
      <c r="H148" s="31"/>
      <c r="I148" s="31"/>
    </row>
    <row r="149" spans="1:9">
      <c r="A149" s="30"/>
      <c r="C149" s="34"/>
      <c r="D149" s="31"/>
      <c r="E149" s="31"/>
      <c r="F149" s="31"/>
      <c r="G149" s="31"/>
      <c r="H149" s="31"/>
      <c r="I149" s="31"/>
    </row>
    <row r="150" spans="1:9">
      <c r="A150" s="30"/>
      <c r="C150" s="34"/>
      <c r="D150" s="31"/>
      <c r="E150" s="31"/>
      <c r="F150" s="31"/>
      <c r="G150" s="31"/>
      <c r="H150" s="31"/>
      <c r="I150" s="31"/>
    </row>
    <row r="151" spans="1:9">
      <c r="A151" s="30"/>
      <c r="C151" s="34"/>
      <c r="D151" s="31"/>
      <c r="E151" s="31"/>
      <c r="F151" s="31"/>
      <c r="G151" s="31"/>
      <c r="H151" s="31"/>
      <c r="I151" s="31"/>
    </row>
    <row r="152" spans="1:9">
      <c r="A152" s="30"/>
      <c r="C152" s="34"/>
      <c r="D152" s="31"/>
      <c r="E152" s="31"/>
      <c r="F152" s="31"/>
      <c r="G152" s="31"/>
      <c r="H152" s="31"/>
      <c r="I152" s="31"/>
    </row>
    <row r="153" spans="1:9">
      <c r="A153" s="30"/>
      <c r="C153" s="34"/>
      <c r="D153" s="31"/>
      <c r="E153" s="31"/>
      <c r="F153" s="31"/>
      <c r="G153" s="31"/>
      <c r="H153" s="31"/>
      <c r="I153" s="31"/>
    </row>
    <row r="154" spans="1:9">
      <c r="A154" s="30"/>
      <c r="C154" s="34"/>
      <c r="D154" s="31"/>
      <c r="E154" s="31"/>
      <c r="F154" s="31"/>
      <c r="G154" s="31"/>
      <c r="H154" s="31"/>
      <c r="I154" s="31"/>
    </row>
    <row r="155" spans="1:9">
      <c r="A155" s="30"/>
      <c r="C155" s="34"/>
      <c r="D155" s="31"/>
      <c r="E155" s="31"/>
      <c r="F155" s="31"/>
      <c r="G155" s="31"/>
      <c r="H155" s="31"/>
      <c r="I155" s="31"/>
    </row>
    <row r="156" spans="1:9">
      <c r="A156" s="30"/>
      <c r="C156" s="34"/>
      <c r="D156" s="31"/>
      <c r="E156" s="31"/>
      <c r="F156" s="31"/>
      <c r="G156" s="31"/>
      <c r="H156" s="31"/>
      <c r="I156" s="31"/>
    </row>
    <row r="157" spans="1:9">
      <c r="A157" s="30"/>
      <c r="C157" s="34"/>
      <c r="D157" s="31"/>
      <c r="E157" s="31"/>
      <c r="F157" s="31"/>
      <c r="G157" s="31"/>
      <c r="H157" s="31"/>
      <c r="I157" s="31"/>
    </row>
    <row r="158" spans="1:9">
      <c r="A158" s="30"/>
      <c r="C158" s="34"/>
      <c r="D158" s="31"/>
      <c r="E158" s="31"/>
      <c r="F158" s="31"/>
      <c r="G158" s="31"/>
      <c r="H158" s="31"/>
      <c r="I158" s="31"/>
    </row>
    <row r="159" spans="1:9">
      <c r="A159" s="30"/>
      <c r="C159" s="34"/>
      <c r="D159" s="31"/>
      <c r="E159" s="31"/>
      <c r="F159" s="31"/>
      <c r="G159" s="31"/>
      <c r="H159" s="31"/>
      <c r="I159" s="31"/>
    </row>
    <row r="160" spans="1:9">
      <c r="A160" s="30"/>
      <c r="C160" s="34"/>
      <c r="D160" s="31"/>
      <c r="E160" s="31"/>
      <c r="F160" s="31"/>
      <c r="G160" s="31"/>
      <c r="H160" s="31"/>
      <c r="I160" s="31"/>
    </row>
    <row r="161" spans="1:9">
      <c r="A161" s="30"/>
      <c r="C161" s="34"/>
      <c r="D161" s="31"/>
      <c r="E161" s="31"/>
      <c r="F161" s="31"/>
      <c r="G161" s="31"/>
      <c r="H161" s="31"/>
      <c r="I161" s="31"/>
    </row>
    <row r="162" spans="1:9">
      <c r="A162" s="30"/>
      <c r="C162" s="34"/>
      <c r="D162" s="31"/>
      <c r="E162" s="31"/>
      <c r="F162" s="31"/>
      <c r="G162" s="31"/>
      <c r="H162" s="31"/>
      <c r="I162" s="31"/>
    </row>
    <row r="163" spans="1:9">
      <c r="A163" s="30"/>
      <c r="C163" s="34"/>
      <c r="D163" s="31"/>
      <c r="E163" s="31"/>
      <c r="F163" s="31"/>
      <c r="G163" s="31"/>
      <c r="H163" s="31"/>
      <c r="I163" s="31"/>
    </row>
    <row r="164" spans="1:9">
      <c r="A164" s="30"/>
      <c r="C164" s="34"/>
      <c r="D164" s="31"/>
      <c r="E164" s="31"/>
      <c r="F164" s="31"/>
      <c r="G164" s="31"/>
      <c r="H164" s="31"/>
      <c r="I164" s="31"/>
    </row>
    <row r="165" spans="1:9">
      <c r="A165" s="30"/>
      <c r="C165" s="34"/>
      <c r="D165" s="31"/>
      <c r="E165" s="31"/>
      <c r="F165" s="31"/>
      <c r="G165" s="31"/>
      <c r="H165" s="31"/>
      <c r="I165" s="31"/>
    </row>
    <row r="166" spans="1:9">
      <c r="A166" s="30"/>
      <c r="C166" s="34"/>
      <c r="D166" s="31"/>
      <c r="E166" s="31"/>
      <c r="F166" s="31"/>
      <c r="G166" s="31"/>
      <c r="H166" s="31"/>
      <c r="I166" s="31"/>
    </row>
    <row r="167" spans="1:9">
      <c r="A167" s="30"/>
      <c r="C167" s="34"/>
      <c r="D167" s="31"/>
      <c r="E167" s="31"/>
      <c r="F167" s="31"/>
      <c r="G167" s="31"/>
      <c r="H167" s="31"/>
      <c r="I167" s="31"/>
    </row>
    <row r="168" spans="1:9">
      <c r="A168" s="30"/>
      <c r="C168" s="34"/>
      <c r="D168" s="31"/>
      <c r="E168" s="31"/>
      <c r="F168" s="31"/>
      <c r="G168" s="31"/>
      <c r="H168" s="31"/>
      <c r="I168" s="31"/>
    </row>
    <row r="169" spans="1:9">
      <c r="A169" s="30"/>
      <c r="C169" s="34"/>
      <c r="D169" s="31"/>
      <c r="E169" s="31"/>
      <c r="F169" s="31"/>
      <c r="G169" s="31"/>
      <c r="H169" s="31"/>
      <c r="I169" s="31"/>
    </row>
    <row r="170" spans="1:9">
      <c r="A170" s="30"/>
      <c r="C170" s="34"/>
      <c r="D170" s="31"/>
      <c r="E170" s="31"/>
      <c r="F170" s="31"/>
      <c r="G170" s="31"/>
      <c r="H170" s="31"/>
      <c r="I170" s="31"/>
    </row>
    <row r="171" spans="1:9">
      <c r="A171" s="48"/>
    </row>
    <row r="172" spans="1:9">
      <c r="A172" s="48"/>
    </row>
    <row r="173" spans="1:9">
      <c r="A173" s="48"/>
    </row>
    <row r="174" spans="1:9">
      <c r="A174" s="48"/>
    </row>
    <row r="175" spans="1:9">
      <c r="A175" s="48"/>
    </row>
    <row r="176" spans="1:9">
      <c r="A176" s="48"/>
    </row>
    <row r="177" spans="1:1">
      <c r="A177" s="48"/>
    </row>
    <row r="178" spans="1:1">
      <c r="A178" s="48"/>
    </row>
    <row r="179" spans="1:1">
      <c r="A179" s="48"/>
    </row>
    <row r="180" spans="1:1">
      <c r="A180" s="48"/>
    </row>
    <row r="181" spans="1:1">
      <c r="A181" s="48"/>
    </row>
    <row r="182" spans="1:1">
      <c r="A182" s="48"/>
    </row>
    <row r="183" spans="1:1">
      <c r="A183" s="48"/>
    </row>
    <row r="184" spans="1:1">
      <c r="A184" s="48"/>
    </row>
    <row r="185" spans="1:1">
      <c r="A185" s="48"/>
    </row>
    <row r="186" spans="1:1">
      <c r="A186" s="48"/>
    </row>
    <row r="187" spans="1:1">
      <c r="A187" s="48"/>
    </row>
    <row r="188" spans="1:1">
      <c r="A188" s="48"/>
    </row>
    <row r="189" spans="1:1">
      <c r="A189" s="48"/>
    </row>
    <row r="190" spans="1:1">
      <c r="A190" s="48"/>
    </row>
    <row r="191" spans="1:1">
      <c r="A191" s="48"/>
    </row>
    <row r="192" spans="1:1">
      <c r="A192" s="48"/>
    </row>
    <row r="193" spans="1:1">
      <c r="A193" s="48"/>
    </row>
    <row r="194" spans="1:1">
      <c r="A194" s="48"/>
    </row>
    <row r="195" spans="1:1">
      <c r="A195" s="48"/>
    </row>
    <row r="196" spans="1:1">
      <c r="A196" s="48"/>
    </row>
    <row r="197" spans="1:1">
      <c r="A197" s="48"/>
    </row>
    <row r="198" spans="1:1">
      <c r="A198" s="48"/>
    </row>
    <row r="199" spans="1:1">
      <c r="A199" s="48"/>
    </row>
    <row r="200" spans="1:1">
      <c r="A200" s="48"/>
    </row>
    <row r="201" spans="1:1">
      <c r="A201" s="48"/>
    </row>
    <row r="202" spans="1:1">
      <c r="A202" s="48"/>
    </row>
    <row r="203" spans="1:1">
      <c r="A203" s="48"/>
    </row>
    <row r="204" spans="1:1">
      <c r="A204" s="48"/>
    </row>
    <row r="205" spans="1:1">
      <c r="A205" s="48"/>
    </row>
    <row r="206" spans="1:1">
      <c r="A206" s="48"/>
    </row>
    <row r="207" spans="1:1">
      <c r="A207" s="48"/>
    </row>
    <row r="208" spans="1:1">
      <c r="A208" s="48"/>
    </row>
    <row r="209" spans="1:1">
      <c r="A209" s="48"/>
    </row>
    <row r="210" spans="1:1">
      <c r="A210" s="48"/>
    </row>
    <row r="211" spans="1:1">
      <c r="A211" s="48"/>
    </row>
    <row r="212" spans="1:1">
      <c r="A212" s="48"/>
    </row>
    <row r="213" spans="1:1">
      <c r="A213" s="48"/>
    </row>
    <row r="214" spans="1:1">
      <c r="A214" s="48"/>
    </row>
    <row r="215" spans="1:1">
      <c r="A215" s="48"/>
    </row>
    <row r="216" spans="1:1">
      <c r="A216" s="48"/>
    </row>
    <row r="217" spans="1:1">
      <c r="A217" s="48"/>
    </row>
    <row r="218" spans="1:1">
      <c r="A218" s="48"/>
    </row>
    <row r="219" spans="1:1">
      <c r="A219" s="48"/>
    </row>
    <row r="220" spans="1:1">
      <c r="A220" s="48"/>
    </row>
    <row r="221" spans="1:1">
      <c r="A221" s="48"/>
    </row>
    <row r="222" spans="1:1">
      <c r="A222" s="48"/>
    </row>
    <row r="223" spans="1:1">
      <c r="A223" s="48"/>
    </row>
    <row r="224" spans="1:1">
      <c r="A224" s="48"/>
    </row>
    <row r="225" spans="1:1">
      <c r="A225" s="48"/>
    </row>
    <row r="226" spans="1:1">
      <c r="A226" s="48"/>
    </row>
    <row r="227" spans="1:1">
      <c r="A227" s="48"/>
    </row>
    <row r="228" spans="1:1">
      <c r="A228" s="48"/>
    </row>
    <row r="229" spans="1:1">
      <c r="A229" s="48"/>
    </row>
    <row r="230" spans="1:1">
      <c r="A230" s="48"/>
    </row>
    <row r="231" spans="1:1">
      <c r="A231" s="48"/>
    </row>
    <row r="232" spans="1:1">
      <c r="A232" s="48"/>
    </row>
    <row r="233" spans="1:1">
      <c r="A233" s="48"/>
    </row>
    <row r="234" spans="1:1">
      <c r="A234" s="48"/>
    </row>
    <row r="235" spans="1:1">
      <c r="A235" s="48"/>
    </row>
    <row r="236" spans="1:1">
      <c r="A236" s="48"/>
    </row>
    <row r="237" spans="1:1">
      <c r="A237" s="48"/>
    </row>
    <row r="238" spans="1:1">
      <c r="A238" s="48"/>
    </row>
    <row r="239" spans="1:1">
      <c r="A239" s="48"/>
    </row>
    <row r="240" spans="1:1">
      <c r="A240" s="48"/>
    </row>
    <row r="241" spans="1:1">
      <c r="A241" s="48"/>
    </row>
    <row r="242" spans="1:1">
      <c r="A242" s="48"/>
    </row>
    <row r="243" spans="1:1">
      <c r="A243" s="48"/>
    </row>
    <row r="244" spans="1:1">
      <c r="A244" s="48"/>
    </row>
    <row r="245" spans="1:1">
      <c r="A245" s="48"/>
    </row>
    <row r="246" spans="1:1">
      <c r="A246" s="48"/>
    </row>
    <row r="247" spans="1:1">
      <c r="A247" s="48"/>
    </row>
    <row r="248" spans="1:1">
      <c r="A248" s="48"/>
    </row>
    <row r="249" spans="1:1">
      <c r="A249" s="48"/>
    </row>
    <row r="250" spans="1:1">
      <c r="A250" s="48"/>
    </row>
    <row r="251" spans="1:1">
      <c r="A251" s="48"/>
    </row>
    <row r="252" spans="1:1">
      <c r="A252" s="48"/>
    </row>
    <row r="253" spans="1:1">
      <c r="A253" s="48"/>
    </row>
    <row r="254" spans="1:1">
      <c r="A254" s="48"/>
    </row>
    <row r="255" spans="1:1">
      <c r="A255" s="48"/>
    </row>
    <row r="256" spans="1:1">
      <c r="A256" s="48"/>
    </row>
    <row r="257" spans="1:1">
      <c r="A257" s="48"/>
    </row>
    <row r="258" spans="1:1">
      <c r="A258" s="48"/>
    </row>
    <row r="259" spans="1:1">
      <c r="A259" s="48"/>
    </row>
    <row r="260" spans="1:1">
      <c r="A260" s="48"/>
    </row>
    <row r="261" spans="1:1">
      <c r="A261" s="48"/>
    </row>
    <row r="262" spans="1:1">
      <c r="A262" s="48"/>
    </row>
    <row r="263" spans="1:1">
      <c r="A263" s="48"/>
    </row>
    <row r="264" spans="1:1">
      <c r="A264" s="48"/>
    </row>
    <row r="265" spans="1:1">
      <c r="A265" s="48"/>
    </row>
    <row r="266" spans="1:1">
      <c r="A266" s="48"/>
    </row>
    <row r="267" spans="1:1">
      <c r="A267" s="48"/>
    </row>
    <row r="268" spans="1:1">
      <c r="A268" s="48"/>
    </row>
    <row r="269" spans="1:1">
      <c r="A269" s="48"/>
    </row>
    <row r="270" spans="1:1">
      <c r="A270" s="48"/>
    </row>
    <row r="271" spans="1:1">
      <c r="A271" s="48"/>
    </row>
    <row r="272" spans="1:1">
      <c r="A272" s="48"/>
    </row>
    <row r="273" spans="1:1">
      <c r="A273" s="48"/>
    </row>
    <row r="274" spans="1:1">
      <c r="A274" s="48"/>
    </row>
    <row r="275" spans="1:1">
      <c r="A275" s="48"/>
    </row>
    <row r="276" spans="1:1">
      <c r="A276" s="48"/>
    </row>
    <row r="277" spans="1:1">
      <c r="A277" s="48"/>
    </row>
    <row r="278" spans="1:1">
      <c r="A278" s="48"/>
    </row>
    <row r="279" spans="1:1">
      <c r="A279" s="48"/>
    </row>
    <row r="280" spans="1:1">
      <c r="A280" s="48"/>
    </row>
    <row r="281" spans="1:1">
      <c r="A281" s="48"/>
    </row>
    <row r="282" spans="1:1">
      <c r="A282" s="48"/>
    </row>
    <row r="283" spans="1:1">
      <c r="A283" s="48"/>
    </row>
    <row r="284" spans="1:1">
      <c r="A284" s="48"/>
    </row>
    <row r="285" spans="1:1">
      <c r="A285" s="48"/>
    </row>
    <row r="286" spans="1:1">
      <c r="A286" s="48"/>
    </row>
    <row r="287" spans="1:1">
      <c r="A287" s="48"/>
    </row>
    <row r="288" spans="1:1">
      <c r="A288" s="48"/>
    </row>
    <row r="289" spans="1:1">
      <c r="A289" s="48"/>
    </row>
    <row r="290" spans="1:1">
      <c r="A290" s="48"/>
    </row>
    <row r="291" spans="1:1">
      <c r="A291" s="48"/>
    </row>
    <row r="292" spans="1:1">
      <c r="A292" s="48"/>
    </row>
    <row r="293" spans="1:1">
      <c r="A293" s="48"/>
    </row>
    <row r="294" spans="1:1">
      <c r="A294" s="48"/>
    </row>
    <row r="295" spans="1:1">
      <c r="A295" s="48"/>
    </row>
    <row r="296" spans="1:1">
      <c r="A296" s="48"/>
    </row>
    <row r="297" spans="1:1">
      <c r="A297" s="48"/>
    </row>
    <row r="298" spans="1:1">
      <c r="A298" s="48"/>
    </row>
    <row r="299" spans="1:1">
      <c r="A299" s="48"/>
    </row>
    <row r="300" spans="1:1">
      <c r="A300" s="48"/>
    </row>
    <row r="301" spans="1:1">
      <c r="A301" s="48"/>
    </row>
    <row r="302" spans="1:1">
      <c r="A302" s="48"/>
    </row>
    <row r="303" spans="1:1">
      <c r="A303" s="48"/>
    </row>
    <row r="304" spans="1:1">
      <c r="A304" s="48"/>
    </row>
    <row r="305" spans="1:1">
      <c r="A305" s="48"/>
    </row>
    <row r="306" spans="1:1">
      <c r="A306" s="48"/>
    </row>
    <row r="307" spans="1:1">
      <c r="A307" s="48"/>
    </row>
    <row r="308" spans="1:1">
      <c r="A308" s="48"/>
    </row>
    <row r="309" spans="1:1">
      <c r="A309" s="48"/>
    </row>
    <row r="310" spans="1:1">
      <c r="A310" s="48"/>
    </row>
    <row r="311" spans="1:1">
      <c r="A311" s="48"/>
    </row>
    <row r="312" spans="1:1">
      <c r="A312" s="48"/>
    </row>
    <row r="313" spans="1:1">
      <c r="A313" s="48"/>
    </row>
    <row r="314" spans="1:1">
      <c r="A314" s="48"/>
    </row>
    <row r="315" spans="1:1">
      <c r="A315" s="48"/>
    </row>
    <row r="316" spans="1:1">
      <c r="A316" s="48"/>
    </row>
    <row r="317" spans="1:1">
      <c r="A317" s="48"/>
    </row>
    <row r="318" spans="1:1">
      <c r="A318" s="48"/>
    </row>
    <row r="319" spans="1:1">
      <c r="A319" s="48"/>
    </row>
    <row r="320" spans="1:1">
      <c r="A320" s="48"/>
    </row>
    <row r="321" spans="1:1">
      <c r="A321" s="48"/>
    </row>
    <row r="322" spans="1:1">
      <c r="A322" s="48"/>
    </row>
    <row r="323" spans="1:1">
      <c r="A323" s="48"/>
    </row>
    <row r="324" spans="1:1">
      <c r="A324" s="48"/>
    </row>
    <row r="325" spans="1:1">
      <c r="A325" s="48"/>
    </row>
    <row r="326" spans="1:1">
      <c r="A326" s="48"/>
    </row>
    <row r="327" spans="1:1">
      <c r="A327" s="48"/>
    </row>
    <row r="328" spans="1:1">
      <c r="A328" s="48"/>
    </row>
    <row r="329" spans="1:1">
      <c r="A329" s="48"/>
    </row>
    <row r="330" spans="1:1">
      <c r="A330" s="48"/>
    </row>
    <row r="331" spans="1:1">
      <c r="A331" s="48"/>
    </row>
    <row r="332" spans="1:1">
      <c r="A332" s="48"/>
    </row>
    <row r="333" spans="1:1">
      <c r="A333" s="48"/>
    </row>
    <row r="334" spans="1:1">
      <c r="A334" s="48"/>
    </row>
    <row r="335" spans="1:1">
      <c r="A335" s="48"/>
    </row>
    <row r="336" spans="1:1">
      <c r="A336" s="48"/>
    </row>
    <row r="337" spans="1:1">
      <c r="A337" s="48"/>
    </row>
  </sheetData>
  <mergeCells count="34">
    <mergeCell ref="A121:B121"/>
    <mergeCell ref="C128:E128"/>
    <mergeCell ref="G128:I128"/>
    <mergeCell ref="C129:E129"/>
    <mergeCell ref="G129:I129"/>
    <mergeCell ref="A39:I39"/>
    <mergeCell ref="A40:I40"/>
    <mergeCell ref="A89:I89"/>
    <mergeCell ref="A96:I96"/>
    <mergeCell ref="A106:I106"/>
    <mergeCell ref="A33:I33"/>
    <mergeCell ref="A34:I34"/>
    <mergeCell ref="A36:A37"/>
    <mergeCell ref="B36:B37"/>
    <mergeCell ref="C36:D36"/>
    <mergeCell ref="E36:I36"/>
    <mergeCell ref="B27:E27"/>
    <mergeCell ref="F27:H27"/>
    <mergeCell ref="B28:E28"/>
    <mergeCell ref="B29:F29"/>
    <mergeCell ref="B30:E30"/>
    <mergeCell ref="B31:E31"/>
    <mergeCell ref="B22:E22"/>
    <mergeCell ref="B23:E23"/>
    <mergeCell ref="B24:E24"/>
    <mergeCell ref="B25:E25"/>
    <mergeCell ref="B26:E26"/>
    <mergeCell ref="F26:H26"/>
    <mergeCell ref="H4:I4"/>
    <mergeCell ref="H16:I16"/>
    <mergeCell ref="B19:E19"/>
    <mergeCell ref="H19:I19"/>
    <mergeCell ref="B21:E21"/>
    <mergeCell ref="A20:G20"/>
  </mergeCells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76"/>
  <sheetViews>
    <sheetView view="pageBreakPreview" topLeftCell="A37" zoomScale="71" zoomScaleNormal="70" zoomScaleSheetLayoutView="71" workbookViewId="0">
      <selection activeCell="I1" sqref="I1:M2"/>
    </sheetView>
  </sheetViews>
  <sheetFormatPr defaultColWidth="9.109375" defaultRowHeight="18"/>
  <cols>
    <col min="1" max="1" width="44.88671875" style="2" customWidth="1"/>
    <col min="2" max="2" width="13.5546875" style="22" customWidth="1"/>
    <col min="3" max="3" width="12.6640625" style="2" customWidth="1"/>
    <col min="4" max="4" width="16.109375" style="2" customWidth="1"/>
    <col min="5" max="5" width="10.109375" style="2" customWidth="1"/>
    <col min="6" max="6" width="16.5546875" style="2" customWidth="1"/>
    <col min="7" max="7" width="10.33203125" style="2" customWidth="1"/>
    <col min="8" max="8" width="16.44140625" style="2" customWidth="1"/>
    <col min="9" max="9" width="9" style="2" customWidth="1"/>
    <col min="10" max="10" width="16.88671875" style="2" customWidth="1"/>
    <col min="11" max="11" width="9.33203125" style="2" customWidth="1"/>
    <col min="12" max="12" width="16.6640625" style="2" customWidth="1"/>
    <col min="13" max="13" width="10.44140625" style="2" customWidth="1"/>
    <col min="14" max="14" width="16" style="2" bestFit="1" customWidth="1"/>
    <col min="15" max="15" width="37.33203125" style="2" customWidth="1"/>
    <col min="16" max="17" width="9.109375" style="2"/>
    <col min="18" max="18" width="12.33203125" style="2" bestFit="1" customWidth="1"/>
    <col min="19" max="16384" width="9.109375" style="2"/>
  </cols>
  <sheetData>
    <row r="1" spans="1:13">
      <c r="L1" s="2" t="s">
        <v>195</v>
      </c>
    </row>
    <row r="2" spans="1:13">
      <c r="I2" s="112" t="s">
        <v>144</v>
      </c>
    </row>
    <row r="3" spans="1:13">
      <c r="A3" s="145" t="s">
        <v>36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>
      <c r="A4" s="145" t="s">
        <v>103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 ht="20.100000000000001" customHeight="1">
      <c r="A6" s="147" t="s">
        <v>42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ht="21.9" customHeight="1">
      <c r="A7" s="148" t="s">
        <v>79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3" ht="10.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6.5" customHeight="1">
      <c r="A9" s="149" t="s">
        <v>74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</row>
    <row r="10" spans="1:13" ht="10.5" customHeight="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s="3" customFormat="1" ht="63.75" customHeight="1">
      <c r="A11" s="123" t="s">
        <v>59</v>
      </c>
      <c r="B11" s="123"/>
      <c r="C11" s="123"/>
      <c r="D11" s="133" t="s">
        <v>15</v>
      </c>
      <c r="E11" s="133"/>
      <c r="F11" s="133" t="s">
        <v>86</v>
      </c>
      <c r="G11" s="133"/>
      <c r="H11" s="133" t="s">
        <v>109</v>
      </c>
      <c r="I11" s="133"/>
      <c r="J11" s="133" t="s">
        <v>113</v>
      </c>
      <c r="K11" s="133"/>
      <c r="L11" s="133" t="s">
        <v>60</v>
      </c>
      <c r="M11" s="133"/>
    </row>
    <row r="12" spans="1:13" s="3" customFormat="1" ht="18" customHeight="1">
      <c r="A12" s="123">
        <v>1</v>
      </c>
      <c r="B12" s="123"/>
      <c r="C12" s="123"/>
      <c r="D12" s="133">
        <v>2</v>
      </c>
      <c r="E12" s="133"/>
      <c r="F12" s="133">
        <v>3</v>
      </c>
      <c r="G12" s="133"/>
      <c r="H12" s="133">
        <v>4</v>
      </c>
      <c r="I12" s="133"/>
      <c r="J12" s="133">
        <v>5</v>
      </c>
      <c r="K12" s="133"/>
      <c r="L12" s="133">
        <v>6</v>
      </c>
      <c r="M12" s="133"/>
    </row>
    <row r="13" spans="1:13" s="3" customFormat="1" ht="60" customHeight="1">
      <c r="A13" s="137" t="s">
        <v>81</v>
      </c>
      <c r="B13" s="138"/>
      <c r="C13" s="143"/>
      <c r="D13" s="150"/>
      <c r="E13" s="151"/>
      <c r="F13" s="150"/>
      <c r="G13" s="151"/>
      <c r="H13" s="150"/>
      <c r="I13" s="151"/>
      <c r="J13" s="152"/>
      <c r="K13" s="153"/>
      <c r="L13" s="152"/>
      <c r="M13" s="153"/>
    </row>
    <row r="14" spans="1:13" s="3" customFormat="1" ht="19.5" customHeight="1">
      <c r="A14" s="125" t="s">
        <v>104</v>
      </c>
      <c r="B14" s="124"/>
      <c r="C14" s="154"/>
      <c r="D14" s="155"/>
      <c r="E14" s="156"/>
      <c r="F14" s="155"/>
      <c r="G14" s="156"/>
      <c r="H14" s="155"/>
      <c r="I14" s="156"/>
      <c r="J14" s="157"/>
      <c r="K14" s="158"/>
      <c r="L14" s="157"/>
      <c r="M14" s="158"/>
    </row>
    <row r="15" spans="1:13" s="3" customFormat="1" ht="19.5" customHeight="1">
      <c r="A15" s="125" t="s">
        <v>96</v>
      </c>
      <c r="B15" s="124"/>
      <c r="C15" s="154"/>
      <c r="D15" s="155"/>
      <c r="E15" s="156"/>
      <c r="F15" s="155"/>
      <c r="G15" s="156"/>
      <c r="H15" s="155"/>
      <c r="I15" s="156"/>
      <c r="J15" s="157"/>
      <c r="K15" s="158"/>
      <c r="L15" s="157"/>
      <c r="M15" s="158"/>
    </row>
    <row r="16" spans="1:13" s="3" customFormat="1" ht="20.100000000000001" customHeight="1">
      <c r="A16" s="125" t="s">
        <v>97</v>
      </c>
      <c r="B16" s="124"/>
      <c r="C16" s="154"/>
      <c r="D16" s="155"/>
      <c r="E16" s="156"/>
      <c r="F16" s="155"/>
      <c r="G16" s="156"/>
      <c r="H16" s="155"/>
      <c r="I16" s="156"/>
      <c r="J16" s="157"/>
      <c r="K16" s="158"/>
      <c r="L16" s="157"/>
      <c r="M16" s="158"/>
    </row>
    <row r="17" spans="1:18" s="3" customFormat="1" ht="20.100000000000001" customHeight="1">
      <c r="A17" s="125" t="s">
        <v>98</v>
      </c>
      <c r="B17" s="124"/>
      <c r="C17" s="154"/>
      <c r="D17" s="155"/>
      <c r="E17" s="156"/>
      <c r="F17" s="155"/>
      <c r="G17" s="156"/>
      <c r="H17" s="155"/>
      <c r="I17" s="156"/>
      <c r="J17" s="157"/>
      <c r="K17" s="158"/>
      <c r="L17" s="157"/>
      <c r="M17" s="158"/>
    </row>
    <row r="18" spans="1:18" s="3" customFormat="1" ht="20.100000000000001" customHeight="1">
      <c r="A18" s="125" t="s">
        <v>99</v>
      </c>
      <c r="B18" s="124"/>
      <c r="C18" s="154"/>
      <c r="D18" s="155"/>
      <c r="E18" s="156"/>
      <c r="F18" s="155"/>
      <c r="G18" s="156"/>
      <c r="H18" s="155"/>
      <c r="I18" s="156"/>
      <c r="J18" s="157"/>
      <c r="K18" s="158"/>
      <c r="L18" s="157"/>
      <c r="M18" s="158"/>
      <c r="R18" s="88"/>
    </row>
    <row r="19" spans="1:18" s="3" customFormat="1" ht="20.100000000000001" customHeight="1">
      <c r="A19" s="125" t="s">
        <v>100</v>
      </c>
      <c r="B19" s="124"/>
      <c r="C19" s="154"/>
      <c r="D19" s="155"/>
      <c r="E19" s="156"/>
      <c r="F19" s="155"/>
      <c r="G19" s="156"/>
      <c r="H19" s="155"/>
      <c r="I19" s="156"/>
      <c r="J19" s="157"/>
      <c r="K19" s="158"/>
      <c r="L19" s="157"/>
      <c r="M19" s="158"/>
    </row>
    <row r="20" spans="1:18" s="3" customFormat="1">
      <c r="A20" s="137" t="s">
        <v>91</v>
      </c>
      <c r="B20" s="138"/>
      <c r="C20" s="143"/>
      <c r="D20" s="159"/>
      <c r="E20" s="160"/>
      <c r="F20" s="159"/>
      <c r="G20" s="160"/>
      <c r="H20" s="150"/>
      <c r="I20" s="151"/>
      <c r="J20" s="152"/>
      <c r="K20" s="153"/>
      <c r="L20" s="152"/>
      <c r="M20" s="153"/>
    </row>
    <row r="21" spans="1:18" s="3" customFormat="1" ht="20.100000000000001" customHeight="1">
      <c r="A21" s="125" t="s">
        <v>104</v>
      </c>
      <c r="B21" s="124"/>
      <c r="C21" s="154"/>
      <c r="D21" s="161"/>
      <c r="E21" s="162"/>
      <c r="F21" s="161"/>
      <c r="G21" s="162"/>
      <c r="H21" s="155"/>
      <c r="I21" s="156"/>
      <c r="J21" s="157"/>
      <c r="K21" s="158"/>
      <c r="L21" s="157"/>
      <c r="M21" s="158"/>
      <c r="N21" s="89"/>
    </row>
    <row r="22" spans="1:18" s="3" customFormat="1" ht="20.100000000000001" customHeight="1">
      <c r="A22" s="125" t="s">
        <v>96</v>
      </c>
      <c r="B22" s="124"/>
      <c r="C22" s="154"/>
      <c r="D22" s="161"/>
      <c r="E22" s="162"/>
      <c r="F22" s="161"/>
      <c r="G22" s="162"/>
      <c r="H22" s="155"/>
      <c r="I22" s="156"/>
      <c r="J22" s="157"/>
      <c r="K22" s="158"/>
      <c r="L22" s="157"/>
      <c r="M22" s="158"/>
      <c r="N22" s="89"/>
    </row>
    <row r="23" spans="1:18" s="3" customFormat="1" ht="20.100000000000001" customHeight="1">
      <c r="A23" s="125" t="s">
        <v>97</v>
      </c>
      <c r="B23" s="124"/>
      <c r="C23" s="154"/>
      <c r="D23" s="161"/>
      <c r="E23" s="162"/>
      <c r="F23" s="161"/>
      <c r="G23" s="162"/>
      <c r="H23" s="155"/>
      <c r="I23" s="156"/>
      <c r="J23" s="157"/>
      <c r="K23" s="158"/>
      <c r="L23" s="157"/>
      <c r="M23" s="158"/>
      <c r="N23" s="89"/>
      <c r="O23" s="3">
        <f>N23+N24</f>
        <v>0</v>
      </c>
    </row>
    <row r="24" spans="1:18" s="3" customFormat="1" ht="20.100000000000001" customHeight="1">
      <c r="A24" s="125" t="s">
        <v>98</v>
      </c>
      <c r="B24" s="124"/>
      <c r="C24" s="154"/>
      <c r="D24" s="161"/>
      <c r="E24" s="162"/>
      <c r="F24" s="161"/>
      <c r="G24" s="162"/>
      <c r="H24" s="155"/>
      <c r="I24" s="156"/>
      <c r="J24" s="157"/>
      <c r="K24" s="158"/>
      <c r="L24" s="157"/>
      <c r="M24" s="158"/>
      <c r="N24" s="89"/>
    </row>
    <row r="25" spans="1:18" s="3" customFormat="1" ht="20.100000000000001" customHeight="1">
      <c r="A25" s="125" t="s">
        <v>101</v>
      </c>
      <c r="B25" s="124"/>
      <c r="C25" s="154"/>
      <c r="D25" s="161"/>
      <c r="E25" s="162"/>
      <c r="F25" s="161"/>
      <c r="G25" s="162"/>
      <c r="H25" s="155"/>
      <c r="I25" s="156"/>
      <c r="J25" s="157"/>
      <c r="K25" s="158"/>
      <c r="L25" s="157"/>
      <c r="M25" s="158"/>
      <c r="N25" s="89"/>
    </row>
    <row r="26" spans="1:18" s="3" customFormat="1" ht="20.100000000000001" customHeight="1">
      <c r="A26" s="125" t="s">
        <v>100</v>
      </c>
      <c r="B26" s="124"/>
      <c r="C26" s="154"/>
      <c r="D26" s="161"/>
      <c r="E26" s="162"/>
      <c r="F26" s="161"/>
      <c r="G26" s="162"/>
      <c r="H26" s="155"/>
      <c r="I26" s="156"/>
      <c r="J26" s="157"/>
      <c r="K26" s="158"/>
      <c r="L26" s="157"/>
      <c r="M26" s="158"/>
      <c r="N26" s="89"/>
    </row>
    <row r="27" spans="1:18" s="3" customFormat="1" ht="20.100000000000001" customHeight="1">
      <c r="A27" s="137" t="s">
        <v>92</v>
      </c>
      <c r="B27" s="138"/>
      <c r="C27" s="143"/>
      <c r="D27" s="159"/>
      <c r="E27" s="160"/>
      <c r="F27" s="159"/>
      <c r="G27" s="160"/>
      <c r="H27" s="150"/>
      <c r="I27" s="151"/>
      <c r="J27" s="152"/>
      <c r="K27" s="153"/>
      <c r="L27" s="152"/>
      <c r="M27" s="153"/>
    </row>
    <row r="28" spans="1:18" s="3" customFormat="1" ht="20.100000000000001" customHeight="1">
      <c r="A28" s="125" t="s">
        <v>104</v>
      </c>
      <c r="B28" s="124"/>
      <c r="C28" s="154"/>
      <c r="D28" s="161"/>
      <c r="E28" s="162"/>
      <c r="F28" s="161"/>
      <c r="G28" s="162"/>
      <c r="H28" s="155"/>
      <c r="I28" s="156"/>
      <c r="J28" s="157"/>
      <c r="K28" s="158"/>
      <c r="L28" s="157"/>
      <c r="M28" s="158"/>
    </row>
    <row r="29" spans="1:18" s="3" customFormat="1" ht="20.100000000000001" customHeight="1">
      <c r="A29" s="125" t="s">
        <v>96</v>
      </c>
      <c r="B29" s="124"/>
      <c r="C29" s="154"/>
      <c r="D29" s="161"/>
      <c r="E29" s="162"/>
      <c r="F29" s="161"/>
      <c r="G29" s="162"/>
      <c r="H29" s="155"/>
      <c r="I29" s="156"/>
      <c r="J29" s="157"/>
      <c r="K29" s="158"/>
      <c r="L29" s="157"/>
      <c r="M29" s="158"/>
    </row>
    <row r="30" spans="1:18" s="3" customFormat="1" ht="20.100000000000001" customHeight="1">
      <c r="A30" s="125" t="s">
        <v>97</v>
      </c>
      <c r="B30" s="124"/>
      <c r="C30" s="154"/>
      <c r="D30" s="161"/>
      <c r="E30" s="162"/>
      <c r="F30" s="161"/>
      <c r="G30" s="162"/>
      <c r="H30" s="155"/>
      <c r="I30" s="156"/>
      <c r="J30" s="157"/>
      <c r="K30" s="158"/>
      <c r="L30" s="157"/>
      <c r="M30" s="158"/>
    </row>
    <row r="31" spans="1:18" s="3" customFormat="1" ht="20.100000000000001" customHeight="1">
      <c r="A31" s="125" t="s">
        <v>98</v>
      </c>
      <c r="B31" s="124"/>
      <c r="C31" s="154"/>
      <c r="D31" s="161"/>
      <c r="E31" s="162"/>
      <c r="F31" s="161"/>
      <c r="G31" s="162"/>
      <c r="H31" s="155"/>
      <c r="I31" s="156"/>
      <c r="J31" s="157"/>
      <c r="K31" s="158"/>
      <c r="L31" s="157"/>
      <c r="M31" s="158"/>
    </row>
    <row r="32" spans="1:18" s="3" customFormat="1" ht="20.100000000000001" customHeight="1">
      <c r="A32" s="125" t="s">
        <v>101</v>
      </c>
      <c r="B32" s="124"/>
      <c r="C32" s="154"/>
      <c r="D32" s="161"/>
      <c r="E32" s="162"/>
      <c r="F32" s="161"/>
      <c r="G32" s="162"/>
      <c r="H32" s="155"/>
      <c r="I32" s="156"/>
      <c r="J32" s="157"/>
      <c r="K32" s="158"/>
      <c r="L32" s="157"/>
      <c r="M32" s="158"/>
    </row>
    <row r="33" spans="1:15" s="3" customFormat="1" ht="19.5" customHeight="1">
      <c r="A33" s="125" t="s">
        <v>100</v>
      </c>
      <c r="B33" s="124"/>
      <c r="C33" s="154"/>
      <c r="D33" s="161"/>
      <c r="E33" s="162"/>
      <c r="F33" s="161"/>
      <c r="G33" s="162"/>
      <c r="H33" s="155"/>
      <c r="I33" s="156"/>
      <c r="J33" s="157"/>
      <c r="K33" s="158"/>
      <c r="L33" s="157"/>
      <c r="M33" s="158"/>
      <c r="O33" s="88"/>
    </row>
    <row r="34" spans="1:15" s="3" customFormat="1" ht="39" customHeight="1">
      <c r="A34" s="137" t="s">
        <v>87</v>
      </c>
      <c r="B34" s="138"/>
      <c r="C34" s="143"/>
      <c r="D34" s="159"/>
      <c r="E34" s="160"/>
      <c r="F34" s="159"/>
      <c r="G34" s="160"/>
      <c r="H34" s="161"/>
      <c r="I34" s="162"/>
      <c r="J34" s="152"/>
      <c r="K34" s="153"/>
      <c r="L34" s="152"/>
      <c r="M34" s="153"/>
    </row>
    <row r="35" spans="1:15" s="3" customFormat="1" ht="20.100000000000001" customHeight="1">
      <c r="A35" s="125" t="s">
        <v>104</v>
      </c>
      <c r="B35" s="124"/>
      <c r="C35" s="154"/>
      <c r="D35" s="161"/>
      <c r="E35" s="162"/>
      <c r="F35" s="161"/>
      <c r="G35" s="162"/>
      <c r="H35" s="161"/>
      <c r="I35" s="162"/>
      <c r="J35" s="157"/>
      <c r="K35" s="158"/>
      <c r="L35" s="157"/>
      <c r="M35" s="158"/>
    </row>
    <row r="36" spans="1:15" s="3" customFormat="1" ht="20.100000000000001" customHeight="1">
      <c r="A36" s="125" t="s">
        <v>96</v>
      </c>
      <c r="B36" s="124"/>
      <c r="C36" s="154"/>
      <c r="D36" s="161"/>
      <c r="E36" s="162"/>
      <c r="F36" s="161"/>
      <c r="G36" s="162"/>
      <c r="H36" s="161"/>
      <c r="I36" s="162"/>
      <c r="J36" s="157"/>
      <c r="K36" s="158"/>
      <c r="L36" s="157"/>
      <c r="M36" s="158"/>
    </row>
    <row r="37" spans="1:15" s="3" customFormat="1" ht="20.100000000000001" customHeight="1">
      <c r="A37" s="125" t="s">
        <v>97</v>
      </c>
      <c r="B37" s="124"/>
      <c r="C37" s="154"/>
      <c r="D37" s="161"/>
      <c r="E37" s="162"/>
      <c r="F37" s="161"/>
      <c r="G37" s="162"/>
      <c r="H37" s="161"/>
      <c r="I37" s="162"/>
      <c r="J37" s="157"/>
      <c r="K37" s="158"/>
      <c r="L37" s="157"/>
      <c r="M37" s="158"/>
    </row>
    <row r="38" spans="1:15" s="3" customFormat="1" ht="20.100000000000001" customHeight="1">
      <c r="A38" s="125" t="s">
        <v>98</v>
      </c>
      <c r="B38" s="124"/>
      <c r="C38" s="154"/>
      <c r="D38" s="161"/>
      <c r="E38" s="162"/>
      <c r="F38" s="161"/>
      <c r="G38" s="162"/>
      <c r="H38" s="161"/>
      <c r="I38" s="162"/>
      <c r="J38" s="157"/>
      <c r="K38" s="158"/>
      <c r="L38" s="157"/>
      <c r="M38" s="158"/>
    </row>
    <row r="39" spans="1:15" s="3" customFormat="1" ht="20.100000000000001" customHeight="1">
      <c r="A39" s="125" t="s">
        <v>101</v>
      </c>
      <c r="B39" s="124"/>
      <c r="C39" s="154"/>
      <c r="D39" s="161"/>
      <c r="E39" s="162"/>
      <c r="F39" s="161"/>
      <c r="G39" s="162"/>
      <c r="H39" s="161"/>
      <c r="I39" s="162"/>
      <c r="J39" s="157"/>
      <c r="K39" s="158"/>
      <c r="L39" s="157"/>
      <c r="M39" s="158"/>
    </row>
    <row r="40" spans="1:15" s="3" customFormat="1" ht="20.25" customHeight="1">
      <c r="A40" s="125" t="s">
        <v>100</v>
      </c>
      <c r="B40" s="124"/>
      <c r="C40" s="154"/>
      <c r="D40" s="161"/>
      <c r="E40" s="162"/>
      <c r="F40" s="161"/>
      <c r="G40" s="162"/>
      <c r="H40" s="161"/>
      <c r="I40" s="162"/>
      <c r="J40" s="157"/>
      <c r="K40" s="158"/>
      <c r="L40" s="157"/>
      <c r="M40" s="158"/>
    </row>
    <row r="41" spans="1:15" ht="10.5" customHeight="1">
      <c r="A41" s="25"/>
      <c r="B41" s="25"/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5" ht="20.100000000000001" customHeight="1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</row>
    <row r="43" spans="1:15" ht="15" customHeight="1">
      <c r="A43" s="26"/>
      <c r="B43" s="26"/>
      <c r="C43" s="26"/>
      <c r="D43" s="26"/>
      <c r="E43" s="26"/>
      <c r="F43" s="26"/>
      <c r="G43" s="26"/>
    </row>
    <row r="44" spans="1:15" ht="21.9" customHeight="1">
      <c r="A44" s="148" t="s">
        <v>189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</row>
    <row r="45" spans="1:15" ht="10.5" customHeight="1"/>
    <row r="46" spans="1:15" ht="60" customHeight="1">
      <c r="A46" s="41" t="s">
        <v>44</v>
      </c>
      <c r="B46" s="120" t="s">
        <v>67</v>
      </c>
      <c r="C46" s="164"/>
      <c r="D46" s="164"/>
      <c r="E46" s="164"/>
      <c r="F46" s="164"/>
      <c r="G46" s="121"/>
      <c r="H46" s="164" t="s">
        <v>117</v>
      </c>
      <c r="I46" s="164"/>
      <c r="J46" s="164"/>
      <c r="K46" s="164"/>
      <c r="L46" s="164"/>
      <c r="M46" s="121"/>
    </row>
    <row r="47" spans="1:15" ht="20.25" customHeight="1">
      <c r="A47" s="41">
        <v>1</v>
      </c>
      <c r="B47" s="120">
        <v>2</v>
      </c>
      <c r="C47" s="164"/>
      <c r="D47" s="164"/>
      <c r="E47" s="164"/>
      <c r="F47" s="164"/>
      <c r="G47" s="121"/>
      <c r="H47" s="164">
        <v>3</v>
      </c>
      <c r="I47" s="164"/>
      <c r="J47" s="164"/>
      <c r="K47" s="164"/>
      <c r="L47" s="164"/>
      <c r="M47" s="121"/>
    </row>
    <row r="48" spans="1:15" ht="15.75" customHeight="1">
      <c r="A48" s="165"/>
      <c r="B48" s="168"/>
      <c r="C48" s="169"/>
      <c r="D48" s="169"/>
      <c r="E48" s="169"/>
      <c r="F48" s="169"/>
      <c r="G48" s="170"/>
      <c r="H48" s="169"/>
      <c r="I48" s="169"/>
      <c r="J48" s="169"/>
      <c r="K48" s="169"/>
      <c r="L48" s="169"/>
      <c r="M48" s="170"/>
    </row>
    <row r="49" spans="1:13" ht="20.100000000000001" customHeight="1">
      <c r="A49" s="166"/>
      <c r="B49" s="171"/>
      <c r="C49" s="172"/>
      <c r="D49" s="172"/>
      <c r="E49" s="172"/>
      <c r="F49" s="172"/>
      <c r="G49" s="173"/>
      <c r="H49" s="172"/>
      <c r="I49" s="172"/>
      <c r="J49" s="172"/>
      <c r="K49" s="172"/>
      <c r="L49" s="172"/>
      <c r="M49" s="173"/>
    </row>
    <row r="50" spans="1:13" ht="20.100000000000001" customHeight="1">
      <c r="A50" s="166"/>
      <c r="B50" s="171"/>
      <c r="C50" s="172"/>
      <c r="D50" s="172"/>
      <c r="E50" s="172"/>
      <c r="F50" s="172"/>
      <c r="G50" s="173"/>
      <c r="H50" s="172"/>
      <c r="I50" s="172"/>
      <c r="J50" s="172"/>
      <c r="K50" s="172"/>
      <c r="L50" s="172"/>
      <c r="M50" s="173"/>
    </row>
    <row r="51" spans="1:13" ht="20.100000000000001" customHeight="1">
      <c r="A51" s="166"/>
      <c r="B51" s="171"/>
      <c r="C51" s="172"/>
      <c r="D51" s="172"/>
      <c r="E51" s="172"/>
      <c r="F51" s="172"/>
      <c r="G51" s="173"/>
      <c r="H51" s="172"/>
      <c r="I51" s="172"/>
      <c r="J51" s="172"/>
      <c r="K51" s="172"/>
      <c r="L51" s="172"/>
      <c r="M51" s="173"/>
    </row>
    <row r="52" spans="1:13" ht="20.100000000000001" customHeight="1">
      <c r="A52" s="167"/>
      <c r="B52" s="174"/>
      <c r="C52" s="175"/>
      <c r="D52" s="175"/>
      <c r="E52" s="175"/>
      <c r="F52" s="175"/>
      <c r="G52" s="176"/>
      <c r="H52" s="175"/>
      <c r="I52" s="175"/>
      <c r="J52" s="175"/>
      <c r="K52" s="175"/>
      <c r="L52" s="175"/>
      <c r="M52" s="176"/>
    </row>
    <row r="53" spans="1:13" ht="20.100000000000001" customHeight="1">
      <c r="A53" s="6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1:13" ht="21.9" customHeight="1">
      <c r="A54" s="177" t="s">
        <v>154</v>
      </c>
      <c r="B54" s="177"/>
      <c r="C54" s="177"/>
      <c r="D54" s="177"/>
      <c r="E54" s="177"/>
      <c r="F54" s="177"/>
      <c r="G54" s="177"/>
      <c r="H54" s="177"/>
    </row>
    <row r="55" spans="1:13" ht="20.100000000000001" customHeight="1">
      <c r="A55" s="21"/>
    </row>
    <row r="56" spans="1:13" ht="74.25" customHeight="1">
      <c r="A56" s="178" t="s">
        <v>80</v>
      </c>
      <c r="B56" s="134" t="s">
        <v>68</v>
      </c>
      <c r="C56" s="180"/>
      <c r="D56" s="133" t="s">
        <v>110</v>
      </c>
      <c r="E56" s="133"/>
      <c r="F56" s="133"/>
      <c r="G56" s="110" t="s">
        <v>112</v>
      </c>
      <c r="H56" s="134" t="s">
        <v>111</v>
      </c>
      <c r="I56" s="130"/>
      <c r="J56" s="180"/>
      <c r="K56" s="133" t="s">
        <v>109</v>
      </c>
      <c r="L56" s="133"/>
      <c r="M56" s="133"/>
    </row>
    <row r="57" spans="1:13" ht="96">
      <c r="A57" s="179"/>
      <c r="B57" s="8" t="s">
        <v>23</v>
      </c>
      <c r="C57" s="8" t="s">
        <v>24</v>
      </c>
      <c r="D57" s="110" t="s">
        <v>93</v>
      </c>
      <c r="E57" s="110" t="s">
        <v>69</v>
      </c>
      <c r="F57" s="110" t="s">
        <v>94</v>
      </c>
      <c r="G57" s="110" t="s">
        <v>93</v>
      </c>
      <c r="H57" s="110" t="s">
        <v>93</v>
      </c>
      <c r="I57" s="109" t="s">
        <v>69</v>
      </c>
      <c r="J57" s="110" t="s">
        <v>94</v>
      </c>
      <c r="K57" s="110" t="s">
        <v>93</v>
      </c>
      <c r="L57" s="110" t="s">
        <v>133</v>
      </c>
      <c r="M57" s="110" t="s">
        <v>94</v>
      </c>
    </row>
    <row r="58" spans="1:13" ht="18" customHeight="1">
      <c r="A58" s="8">
        <v>1</v>
      </c>
      <c r="B58" s="8">
        <v>2</v>
      </c>
      <c r="C58" s="8">
        <v>3</v>
      </c>
      <c r="D58" s="8">
        <v>4</v>
      </c>
      <c r="E58" s="8">
        <v>5</v>
      </c>
      <c r="F58" s="8">
        <v>6</v>
      </c>
      <c r="G58" s="8">
        <v>7</v>
      </c>
      <c r="H58" s="7">
        <v>10</v>
      </c>
      <c r="I58" s="7">
        <v>11</v>
      </c>
      <c r="J58" s="7">
        <v>12</v>
      </c>
      <c r="K58" s="7">
        <v>13</v>
      </c>
      <c r="L58" s="7">
        <v>14</v>
      </c>
      <c r="M58" s="7">
        <v>15</v>
      </c>
    </row>
    <row r="59" spans="1:13" ht="20.100000000000001" customHeight="1">
      <c r="A59" s="9"/>
      <c r="B59" s="14"/>
      <c r="C59" s="14"/>
      <c r="D59" s="79"/>
      <c r="E59" s="79"/>
      <c r="F59" s="80"/>
      <c r="G59" s="80"/>
      <c r="H59" s="79"/>
      <c r="I59" s="79"/>
      <c r="J59" s="80"/>
      <c r="K59" s="80"/>
      <c r="L59" s="79"/>
      <c r="M59" s="80"/>
    </row>
    <row r="60" spans="1:13" ht="20.100000000000001" customHeight="1">
      <c r="A60" s="9"/>
      <c r="B60" s="14"/>
      <c r="C60" s="14"/>
      <c r="D60" s="79"/>
      <c r="E60" s="79"/>
      <c r="F60" s="80"/>
      <c r="G60" s="79"/>
      <c r="H60" s="79"/>
      <c r="I60" s="79"/>
      <c r="J60" s="80"/>
      <c r="K60" s="80"/>
      <c r="L60" s="79"/>
      <c r="M60" s="80"/>
    </row>
    <row r="61" spans="1:13" ht="20.100000000000001" customHeight="1">
      <c r="A61" s="11" t="s">
        <v>19</v>
      </c>
      <c r="B61" s="83"/>
      <c r="C61" s="83"/>
      <c r="D61" s="107"/>
      <c r="E61" s="107"/>
      <c r="F61" s="108"/>
      <c r="G61" s="108"/>
      <c r="H61" s="107"/>
      <c r="I61" s="107"/>
      <c r="J61" s="108"/>
      <c r="K61" s="108"/>
      <c r="L61" s="107"/>
      <c r="M61" s="81"/>
    </row>
    <row r="62" spans="1:13" ht="20.100000000000001" customHeight="1">
      <c r="A62" s="23"/>
      <c r="B62" s="24"/>
      <c r="C62" s="24"/>
      <c r="D62" s="24"/>
      <c r="E62" s="24"/>
      <c r="F62" s="15"/>
      <c r="G62" s="15"/>
      <c r="H62" s="6"/>
      <c r="I62" s="6"/>
      <c r="J62" s="6"/>
      <c r="K62" s="6"/>
      <c r="L62" s="6"/>
      <c r="M62" s="6"/>
    </row>
    <row r="63" spans="1:13">
      <c r="C63" s="33"/>
      <c r="D63" s="33"/>
      <c r="E63" s="33"/>
    </row>
    <row r="64" spans="1:13">
      <c r="C64" s="33"/>
      <c r="D64" s="33"/>
      <c r="E64" s="33"/>
    </row>
    <row r="65" spans="3:5">
      <c r="C65" s="33"/>
      <c r="D65" s="33"/>
      <c r="E65" s="33"/>
    </row>
    <row r="66" spans="3:5">
      <c r="C66" s="33"/>
      <c r="D66" s="33"/>
      <c r="E66" s="33"/>
    </row>
    <row r="67" spans="3:5">
      <c r="C67" s="33"/>
      <c r="D67" s="33"/>
      <c r="E67" s="33"/>
    </row>
    <row r="68" spans="3:5">
      <c r="C68" s="33"/>
      <c r="D68" s="33"/>
      <c r="E68" s="33"/>
    </row>
    <row r="69" spans="3:5">
      <c r="C69" s="33"/>
      <c r="D69" s="33"/>
      <c r="E69" s="33"/>
    </row>
    <row r="70" spans="3:5">
      <c r="C70" s="33"/>
      <c r="D70" s="33"/>
      <c r="E70" s="33"/>
    </row>
    <row r="71" spans="3:5">
      <c r="C71" s="33"/>
      <c r="D71" s="33"/>
      <c r="E71" s="33"/>
    </row>
    <row r="72" spans="3:5">
      <c r="C72" s="33"/>
      <c r="D72" s="33"/>
      <c r="E72" s="33"/>
    </row>
    <row r="73" spans="3:5">
      <c r="C73" s="33"/>
      <c r="D73" s="33"/>
      <c r="E73" s="33"/>
    </row>
    <row r="74" spans="3:5">
      <c r="C74" s="33"/>
      <c r="D74" s="33"/>
      <c r="E74" s="33"/>
    </row>
    <row r="75" spans="3:5">
      <c r="C75" s="33"/>
      <c r="D75" s="33"/>
      <c r="E75" s="33"/>
    </row>
    <row r="76" spans="3:5">
      <c r="C76" s="33"/>
      <c r="D76" s="33"/>
      <c r="E76" s="33"/>
    </row>
  </sheetData>
  <mergeCells count="201">
    <mergeCell ref="A48:A52"/>
    <mergeCell ref="B48:G52"/>
    <mergeCell ref="H48:M52"/>
    <mergeCell ref="A54:H54"/>
    <mergeCell ref="A56:A57"/>
    <mergeCell ref="B56:C56"/>
    <mergeCell ref="D56:F56"/>
    <mergeCell ref="H56:J56"/>
    <mergeCell ref="K56:M56"/>
    <mergeCell ref="A42:M42"/>
    <mergeCell ref="A44:M44"/>
    <mergeCell ref="B46:G46"/>
    <mergeCell ref="H46:M46"/>
    <mergeCell ref="B47:G47"/>
    <mergeCell ref="H47:M47"/>
    <mergeCell ref="A40:C40"/>
    <mergeCell ref="D40:E40"/>
    <mergeCell ref="F40:G40"/>
    <mergeCell ref="H40:I40"/>
    <mergeCell ref="J40:K40"/>
    <mergeCell ref="L40:M40"/>
    <mergeCell ref="A39:C39"/>
    <mergeCell ref="D39:E39"/>
    <mergeCell ref="F39:G39"/>
    <mergeCell ref="H39:I39"/>
    <mergeCell ref="J39:K39"/>
    <mergeCell ref="L39:M39"/>
    <mergeCell ref="A38:C38"/>
    <mergeCell ref="D38:E38"/>
    <mergeCell ref="F38:G38"/>
    <mergeCell ref="H38:I38"/>
    <mergeCell ref="J38:K38"/>
    <mergeCell ref="L38:M38"/>
    <mergeCell ref="A37:C37"/>
    <mergeCell ref="D37:E37"/>
    <mergeCell ref="F37:G37"/>
    <mergeCell ref="H37:I37"/>
    <mergeCell ref="J37:K37"/>
    <mergeCell ref="L37:M37"/>
    <mergeCell ref="A36:C36"/>
    <mergeCell ref="D36:E36"/>
    <mergeCell ref="F36:G36"/>
    <mergeCell ref="H36:I36"/>
    <mergeCell ref="J36:K36"/>
    <mergeCell ref="L36:M36"/>
    <mergeCell ref="A35:C35"/>
    <mergeCell ref="D35:E35"/>
    <mergeCell ref="F35:G35"/>
    <mergeCell ref="H35:I35"/>
    <mergeCell ref="J35:K35"/>
    <mergeCell ref="L35:M35"/>
    <mergeCell ref="A34:C34"/>
    <mergeCell ref="D34:E34"/>
    <mergeCell ref="F34:G34"/>
    <mergeCell ref="H34:I34"/>
    <mergeCell ref="J34:K34"/>
    <mergeCell ref="L34:M34"/>
    <mergeCell ref="A33:C33"/>
    <mergeCell ref="D33:E33"/>
    <mergeCell ref="F33:G33"/>
    <mergeCell ref="H33:I33"/>
    <mergeCell ref="J33:K33"/>
    <mergeCell ref="L33:M33"/>
    <mergeCell ref="A32:C32"/>
    <mergeCell ref="D32:E32"/>
    <mergeCell ref="F32:G32"/>
    <mergeCell ref="H32:I32"/>
    <mergeCell ref="J32:K32"/>
    <mergeCell ref="L32:M32"/>
    <mergeCell ref="A31:C31"/>
    <mergeCell ref="D31:E31"/>
    <mergeCell ref="F31:G31"/>
    <mergeCell ref="H31:I31"/>
    <mergeCell ref="J31:K31"/>
    <mergeCell ref="L31:M31"/>
    <mergeCell ref="A30:C30"/>
    <mergeCell ref="D30:E30"/>
    <mergeCell ref="F30:G30"/>
    <mergeCell ref="H30:I30"/>
    <mergeCell ref="J30:K30"/>
    <mergeCell ref="L30:M30"/>
    <mergeCell ref="A29:C29"/>
    <mergeCell ref="D29:E29"/>
    <mergeCell ref="F29:G29"/>
    <mergeCell ref="H29:I29"/>
    <mergeCell ref="J29:K29"/>
    <mergeCell ref="L29:M29"/>
    <mergeCell ref="A28:C28"/>
    <mergeCell ref="D28:E28"/>
    <mergeCell ref="F28:G28"/>
    <mergeCell ref="H28:I28"/>
    <mergeCell ref="J28:K28"/>
    <mergeCell ref="L28:M28"/>
    <mergeCell ref="A27:C27"/>
    <mergeCell ref="D27:E27"/>
    <mergeCell ref="F27:G27"/>
    <mergeCell ref="H27:I27"/>
    <mergeCell ref="J27:K27"/>
    <mergeCell ref="L27:M27"/>
    <mergeCell ref="A26:C26"/>
    <mergeCell ref="D26:E26"/>
    <mergeCell ref="F26:G26"/>
    <mergeCell ref="H26:I26"/>
    <mergeCell ref="J26:K26"/>
    <mergeCell ref="L26:M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A23:C23"/>
    <mergeCell ref="D23:E23"/>
    <mergeCell ref="F23:G23"/>
    <mergeCell ref="H23:I23"/>
    <mergeCell ref="J23:K23"/>
    <mergeCell ref="L23:M23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A19:C19"/>
    <mergeCell ref="D19:E19"/>
    <mergeCell ref="F19:G19"/>
    <mergeCell ref="H19:I19"/>
    <mergeCell ref="J19:K19"/>
    <mergeCell ref="L19:M19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A16:C16"/>
    <mergeCell ref="D16:E16"/>
    <mergeCell ref="F16:G16"/>
    <mergeCell ref="H16:I16"/>
    <mergeCell ref="J16:K16"/>
    <mergeCell ref="L16:M16"/>
    <mergeCell ref="A15:C15"/>
    <mergeCell ref="D15:E15"/>
    <mergeCell ref="F15:G15"/>
    <mergeCell ref="H15:I15"/>
    <mergeCell ref="J15:K15"/>
    <mergeCell ref="L15:M15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A12:C12"/>
    <mergeCell ref="D12:E12"/>
    <mergeCell ref="F12:G12"/>
    <mergeCell ref="H12:I12"/>
    <mergeCell ref="J12:K12"/>
    <mergeCell ref="L12:M12"/>
    <mergeCell ref="A11:C11"/>
    <mergeCell ref="D11:E11"/>
    <mergeCell ref="F11:G11"/>
    <mergeCell ref="H11:I11"/>
    <mergeCell ref="J11:K11"/>
    <mergeCell ref="L11:M11"/>
    <mergeCell ref="A3:M3"/>
    <mergeCell ref="A4:M4"/>
    <mergeCell ref="A5:M5"/>
    <mergeCell ref="A6:M6"/>
    <mergeCell ref="A7:M7"/>
    <mergeCell ref="A9:M9"/>
  </mergeCells>
  <printOptions horizontalCentered="1" verticalCentered="1"/>
  <pageMargins left="0.19685039370078741" right="0.19685039370078741" top="0.19685039370078741" bottom="0.19685039370078741" header="0.27559055118110237" footer="0.15748031496062992"/>
  <pageSetup paperSize="9" scale="50" orientation="portrait" r:id="rId1"/>
  <headerFooter alignWithMargins="0">
    <oddHeader xml:space="preserve">&amp;C&amp;"Times New Roman,обычный"&amp;14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AK69"/>
  <sheetViews>
    <sheetView view="pageBreakPreview" zoomScale="70" zoomScaleNormal="100" zoomScaleSheetLayoutView="70" workbookViewId="0">
      <selection activeCell="AA1" sqref="AA1:AE2"/>
    </sheetView>
  </sheetViews>
  <sheetFormatPr defaultColWidth="9.109375" defaultRowHeight="18"/>
  <cols>
    <col min="1" max="1" width="8.33203125" style="2" customWidth="1"/>
    <col min="2" max="2" width="38.44140625" style="2" customWidth="1"/>
    <col min="3" max="6" width="11.33203125" style="2" customWidth="1"/>
    <col min="7" max="7" width="13.88671875" style="2" customWidth="1"/>
    <col min="8" max="9" width="11" style="2" customWidth="1"/>
    <col min="10" max="10" width="14.109375" style="2" customWidth="1"/>
    <col min="11" max="11" width="11" style="2" customWidth="1"/>
    <col min="12" max="12" width="13.109375" style="2" customWidth="1"/>
    <col min="13" max="13" width="9.109375" style="2" customWidth="1"/>
    <col min="14" max="14" width="11" style="2" customWidth="1"/>
    <col min="15" max="15" width="12.44140625" style="2" customWidth="1"/>
    <col min="16" max="16" width="14.5546875" style="2" customWidth="1"/>
    <col min="17" max="26" width="11" style="2" customWidth="1"/>
    <col min="27" max="27" width="13.5546875" style="2" customWidth="1"/>
    <col min="28" max="29" width="11" style="2" customWidth="1"/>
    <col min="30" max="30" width="11.88671875" style="2" customWidth="1"/>
    <col min="31" max="31" width="12.109375" style="2" customWidth="1"/>
    <col min="32" max="16384" width="9.109375" style="2"/>
  </cols>
  <sheetData>
    <row r="1" spans="1:37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Q1" s="32"/>
      <c r="R1" s="32"/>
      <c r="S1" s="32"/>
      <c r="T1" s="32"/>
      <c r="U1" s="32"/>
      <c r="AD1" s="2" t="s">
        <v>195</v>
      </c>
      <c r="AG1" s="3"/>
      <c r="AH1" s="3"/>
      <c r="AI1" s="3"/>
      <c r="AJ1" s="3"/>
      <c r="AK1" s="3"/>
    </row>
    <row r="2" spans="1:37" ht="18.75" customHeight="1">
      <c r="B2" s="42" t="s">
        <v>155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112" t="s">
        <v>144</v>
      </c>
      <c r="AG2" s="3"/>
      <c r="AH2" s="3"/>
      <c r="AI2" s="3"/>
      <c r="AJ2" s="3"/>
      <c r="AK2" s="3"/>
    </row>
    <row r="3" spans="1:37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G3" s="3"/>
      <c r="AH3" s="3"/>
      <c r="AI3" s="3"/>
      <c r="AJ3" s="3"/>
      <c r="AK3" s="3"/>
    </row>
    <row r="4" spans="1:37" ht="41.25" customHeight="1">
      <c r="A4" s="181" t="s">
        <v>17</v>
      </c>
      <c r="B4" s="181" t="s">
        <v>48</v>
      </c>
      <c r="C4" s="183" t="s">
        <v>102</v>
      </c>
      <c r="D4" s="184"/>
      <c r="E4" s="184"/>
      <c r="F4" s="185"/>
      <c r="G4" s="183" t="s">
        <v>75</v>
      </c>
      <c r="H4" s="184"/>
      <c r="I4" s="184"/>
      <c r="J4" s="184"/>
      <c r="K4" s="184"/>
      <c r="L4" s="184"/>
      <c r="M4" s="185"/>
      <c r="N4" s="134" t="s">
        <v>135</v>
      </c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80"/>
      <c r="Z4" s="189" t="s">
        <v>82</v>
      </c>
      <c r="AA4" s="190"/>
      <c r="AB4" s="191"/>
      <c r="AC4" s="194" t="s">
        <v>83</v>
      </c>
      <c r="AD4" s="195"/>
      <c r="AE4" s="196"/>
      <c r="AG4" s="3"/>
      <c r="AH4" s="3"/>
      <c r="AI4" s="3"/>
      <c r="AJ4" s="3"/>
      <c r="AK4" s="3"/>
    </row>
    <row r="5" spans="1:37" ht="48.75" customHeight="1">
      <c r="A5" s="182"/>
      <c r="B5" s="182"/>
      <c r="C5" s="186"/>
      <c r="D5" s="187"/>
      <c r="E5" s="187"/>
      <c r="F5" s="188"/>
      <c r="G5" s="186"/>
      <c r="H5" s="187"/>
      <c r="I5" s="187"/>
      <c r="J5" s="187"/>
      <c r="K5" s="187"/>
      <c r="L5" s="187"/>
      <c r="M5" s="188"/>
      <c r="N5" s="134" t="s">
        <v>85</v>
      </c>
      <c r="O5" s="130"/>
      <c r="P5" s="130"/>
      <c r="Q5" s="180"/>
      <c r="R5" s="134" t="s">
        <v>108</v>
      </c>
      <c r="S5" s="130"/>
      <c r="T5" s="130"/>
      <c r="U5" s="180"/>
      <c r="V5" s="134" t="s">
        <v>109</v>
      </c>
      <c r="W5" s="130"/>
      <c r="X5" s="130"/>
      <c r="Y5" s="180"/>
      <c r="Z5" s="192"/>
      <c r="AA5" s="192"/>
      <c r="AB5" s="193"/>
      <c r="AC5" s="197"/>
      <c r="AD5" s="198"/>
      <c r="AE5" s="199"/>
      <c r="AG5" s="3"/>
      <c r="AH5" s="3"/>
      <c r="AI5" s="3"/>
      <c r="AJ5" s="3"/>
      <c r="AK5" s="3"/>
    </row>
    <row r="6" spans="1:37" ht="18" customHeight="1">
      <c r="A6" s="55">
        <v>1</v>
      </c>
      <c r="B6" s="56">
        <v>2</v>
      </c>
      <c r="C6" s="200">
        <v>3</v>
      </c>
      <c r="D6" s="201"/>
      <c r="E6" s="201"/>
      <c r="F6" s="202"/>
      <c r="G6" s="200">
        <v>4</v>
      </c>
      <c r="H6" s="201"/>
      <c r="I6" s="201"/>
      <c r="J6" s="201"/>
      <c r="K6" s="201"/>
      <c r="L6" s="201"/>
      <c r="M6" s="202"/>
      <c r="N6" s="203">
        <v>5</v>
      </c>
      <c r="O6" s="204"/>
      <c r="P6" s="204"/>
      <c r="Q6" s="205"/>
      <c r="R6" s="203">
        <v>6</v>
      </c>
      <c r="S6" s="204"/>
      <c r="T6" s="204"/>
      <c r="U6" s="205"/>
      <c r="V6" s="203">
        <v>7</v>
      </c>
      <c r="W6" s="204"/>
      <c r="X6" s="204"/>
      <c r="Y6" s="205"/>
      <c r="Z6" s="204">
        <v>8</v>
      </c>
      <c r="AA6" s="204"/>
      <c r="AB6" s="205"/>
      <c r="AC6" s="203">
        <v>9</v>
      </c>
      <c r="AD6" s="204"/>
      <c r="AE6" s="205"/>
      <c r="AG6" s="3"/>
      <c r="AH6" s="206"/>
      <c r="AI6" s="206"/>
      <c r="AJ6" s="206"/>
      <c r="AK6" s="206"/>
    </row>
    <row r="7" spans="1:37" ht="20.100000000000001" customHeight="1">
      <c r="A7" s="55">
        <v>1</v>
      </c>
      <c r="B7" s="56"/>
      <c r="C7" s="200"/>
      <c r="D7" s="201"/>
      <c r="E7" s="201"/>
      <c r="F7" s="202"/>
      <c r="G7" s="207"/>
      <c r="H7" s="208"/>
      <c r="I7" s="208"/>
      <c r="J7" s="208"/>
      <c r="K7" s="208"/>
      <c r="L7" s="208"/>
      <c r="M7" s="209"/>
      <c r="N7" s="210"/>
      <c r="O7" s="211"/>
      <c r="P7" s="211"/>
      <c r="Q7" s="212"/>
      <c r="R7" s="207"/>
      <c r="S7" s="208"/>
      <c r="T7" s="208"/>
      <c r="U7" s="209"/>
      <c r="V7" s="207"/>
      <c r="W7" s="208"/>
      <c r="X7" s="208"/>
      <c r="Y7" s="209"/>
      <c r="Z7" s="213"/>
      <c r="AA7" s="213"/>
      <c r="AB7" s="214"/>
      <c r="AC7" s="215"/>
      <c r="AD7" s="213"/>
      <c r="AE7" s="214"/>
      <c r="AG7" s="3"/>
      <c r="AH7" s="206"/>
      <c r="AI7" s="206"/>
      <c r="AJ7" s="206"/>
      <c r="AK7" s="206"/>
    </row>
    <row r="8" spans="1:37" ht="20.100000000000001" customHeight="1">
      <c r="A8" s="55">
        <v>2</v>
      </c>
      <c r="B8" s="56"/>
      <c r="C8" s="200"/>
      <c r="D8" s="201"/>
      <c r="E8" s="201"/>
      <c r="F8" s="202"/>
      <c r="G8" s="207"/>
      <c r="H8" s="208"/>
      <c r="I8" s="208"/>
      <c r="J8" s="208"/>
      <c r="K8" s="208"/>
      <c r="L8" s="208"/>
      <c r="M8" s="209"/>
      <c r="N8" s="210"/>
      <c r="O8" s="211"/>
      <c r="P8" s="211"/>
      <c r="Q8" s="212"/>
      <c r="R8" s="207"/>
      <c r="S8" s="208"/>
      <c r="T8" s="208"/>
      <c r="U8" s="209"/>
      <c r="V8" s="207"/>
      <c r="W8" s="208"/>
      <c r="X8" s="208"/>
      <c r="Y8" s="209"/>
      <c r="Z8" s="213"/>
      <c r="AA8" s="213"/>
      <c r="AB8" s="214"/>
      <c r="AC8" s="215"/>
      <c r="AD8" s="213"/>
      <c r="AE8" s="214"/>
      <c r="AG8" s="3"/>
      <c r="AH8" s="206"/>
      <c r="AI8" s="206"/>
      <c r="AJ8" s="206"/>
      <c r="AK8" s="206"/>
    </row>
    <row r="9" spans="1:37" ht="20.100000000000001" customHeight="1">
      <c r="A9" s="55">
        <v>3</v>
      </c>
      <c r="B9" s="56"/>
      <c r="C9" s="200"/>
      <c r="D9" s="201"/>
      <c r="E9" s="201"/>
      <c r="F9" s="202"/>
      <c r="G9" s="207"/>
      <c r="H9" s="208"/>
      <c r="I9" s="208"/>
      <c r="J9" s="208"/>
      <c r="K9" s="208"/>
      <c r="L9" s="208"/>
      <c r="M9" s="209"/>
      <c r="N9" s="210"/>
      <c r="O9" s="211"/>
      <c r="P9" s="211"/>
      <c r="Q9" s="212"/>
      <c r="R9" s="207"/>
      <c r="S9" s="208"/>
      <c r="T9" s="208"/>
      <c r="U9" s="209"/>
      <c r="V9" s="207"/>
      <c r="W9" s="208"/>
      <c r="X9" s="208"/>
      <c r="Y9" s="209"/>
      <c r="Z9" s="213"/>
      <c r="AA9" s="213"/>
      <c r="AB9" s="214"/>
      <c r="AC9" s="215"/>
      <c r="AD9" s="213"/>
      <c r="AE9" s="214"/>
      <c r="AG9" s="3"/>
      <c r="AH9" s="206"/>
      <c r="AI9" s="206"/>
      <c r="AJ9" s="206"/>
      <c r="AK9" s="206"/>
    </row>
    <row r="10" spans="1:37" ht="20.100000000000001" customHeight="1">
      <c r="A10" s="216" t="s">
        <v>19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8"/>
      <c r="N10" s="219"/>
      <c r="O10" s="220"/>
      <c r="P10" s="220"/>
      <c r="Q10" s="221"/>
      <c r="R10" s="219"/>
      <c r="S10" s="220"/>
      <c r="T10" s="220"/>
      <c r="U10" s="221"/>
      <c r="V10" s="219"/>
      <c r="W10" s="220"/>
      <c r="X10" s="220"/>
      <c r="Y10" s="221"/>
      <c r="Z10" s="222"/>
      <c r="AA10" s="222"/>
      <c r="AB10" s="223"/>
      <c r="AC10" s="224"/>
      <c r="AD10" s="222"/>
      <c r="AE10" s="223"/>
      <c r="AG10" s="3"/>
      <c r="AH10" s="3"/>
      <c r="AI10" s="3"/>
      <c r="AJ10" s="3"/>
      <c r="AK10" s="3"/>
    </row>
    <row r="11" spans="1:37" ht="18.7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7"/>
      <c r="N11" s="37"/>
      <c r="O11" s="37"/>
      <c r="P11" s="37"/>
      <c r="Q11" s="51"/>
      <c r="R11" s="51"/>
      <c r="S11" s="51"/>
      <c r="T11" s="51"/>
      <c r="U11" s="51"/>
      <c r="V11" s="51"/>
      <c r="W11" s="52"/>
      <c r="X11" s="52"/>
      <c r="Y11" s="52"/>
      <c r="Z11" s="52"/>
      <c r="AA11" s="52"/>
      <c r="AB11" s="52"/>
      <c r="AC11" s="52"/>
      <c r="AD11" s="52"/>
      <c r="AE11" s="52"/>
      <c r="AG11" s="3"/>
      <c r="AH11" s="3"/>
      <c r="AI11" s="3"/>
      <c r="AJ11" s="3"/>
      <c r="AK11" s="3"/>
    </row>
    <row r="12" spans="1:37" s="42" customFormat="1" ht="18.75" customHeight="1">
      <c r="B12" s="42" t="s">
        <v>156</v>
      </c>
      <c r="AG12" s="3"/>
    </row>
    <row r="13" spans="1:37" s="42" customFormat="1" ht="18.75" customHeight="1">
      <c r="AD13" s="60"/>
      <c r="AG13" s="3"/>
    </row>
    <row r="14" spans="1:37" ht="39.75" customHeight="1">
      <c r="A14" s="225" t="s">
        <v>17</v>
      </c>
      <c r="B14" s="225" t="s">
        <v>49</v>
      </c>
      <c r="C14" s="133" t="s">
        <v>48</v>
      </c>
      <c r="D14" s="133"/>
      <c r="E14" s="133"/>
      <c r="F14" s="133"/>
      <c r="G14" s="183" t="s">
        <v>75</v>
      </c>
      <c r="H14" s="184"/>
      <c r="I14" s="184"/>
      <c r="J14" s="184"/>
      <c r="K14" s="184"/>
      <c r="L14" s="184"/>
      <c r="M14" s="185"/>
      <c r="N14" s="183" t="s">
        <v>50</v>
      </c>
      <c r="O14" s="184"/>
      <c r="P14" s="185"/>
      <c r="Q14" s="183" t="s">
        <v>134</v>
      </c>
      <c r="R14" s="184"/>
      <c r="S14" s="184"/>
      <c r="T14" s="184"/>
      <c r="U14" s="184"/>
      <c r="V14" s="184"/>
      <c r="W14" s="184"/>
      <c r="X14" s="184"/>
      <c r="Y14" s="185"/>
      <c r="Z14" s="194" t="s">
        <v>82</v>
      </c>
      <c r="AA14" s="195"/>
      <c r="AB14" s="196"/>
      <c r="AC14" s="194" t="s">
        <v>83</v>
      </c>
      <c r="AD14" s="195"/>
      <c r="AE14" s="196"/>
      <c r="AG14" s="3"/>
      <c r="AH14" s="3"/>
      <c r="AI14" s="3"/>
      <c r="AJ14" s="3"/>
      <c r="AK14" s="3"/>
    </row>
    <row r="15" spans="1:37" ht="18.75" customHeight="1">
      <c r="A15" s="225"/>
      <c r="B15" s="225"/>
      <c r="C15" s="133"/>
      <c r="D15" s="133"/>
      <c r="E15" s="133"/>
      <c r="F15" s="133"/>
      <c r="G15" s="226"/>
      <c r="H15" s="227"/>
      <c r="I15" s="227"/>
      <c r="J15" s="227"/>
      <c r="K15" s="227"/>
      <c r="L15" s="227"/>
      <c r="M15" s="228"/>
      <c r="N15" s="226"/>
      <c r="O15" s="227"/>
      <c r="P15" s="228"/>
      <c r="Q15" s="133" t="s">
        <v>85</v>
      </c>
      <c r="R15" s="133"/>
      <c r="S15" s="133"/>
      <c r="T15" s="133" t="s">
        <v>106</v>
      </c>
      <c r="U15" s="133"/>
      <c r="V15" s="133"/>
      <c r="W15" s="133" t="s">
        <v>107</v>
      </c>
      <c r="X15" s="133"/>
      <c r="Y15" s="133"/>
      <c r="Z15" s="229"/>
      <c r="AA15" s="230"/>
      <c r="AB15" s="231"/>
      <c r="AC15" s="229"/>
      <c r="AD15" s="230"/>
      <c r="AE15" s="231"/>
      <c r="AG15" s="3"/>
      <c r="AH15" s="3"/>
      <c r="AI15" s="3"/>
      <c r="AJ15" s="3"/>
      <c r="AK15" s="3"/>
    </row>
    <row r="16" spans="1:37" ht="39" customHeight="1">
      <c r="A16" s="225"/>
      <c r="B16" s="225"/>
      <c r="C16" s="133"/>
      <c r="D16" s="133"/>
      <c r="E16" s="133"/>
      <c r="F16" s="133"/>
      <c r="G16" s="186"/>
      <c r="H16" s="187"/>
      <c r="I16" s="187"/>
      <c r="J16" s="187"/>
      <c r="K16" s="187"/>
      <c r="L16" s="187"/>
      <c r="M16" s="188"/>
      <c r="N16" s="186"/>
      <c r="O16" s="187"/>
      <c r="P16" s="188"/>
      <c r="Q16" s="133"/>
      <c r="R16" s="133"/>
      <c r="S16" s="133"/>
      <c r="T16" s="133"/>
      <c r="U16" s="133"/>
      <c r="V16" s="133"/>
      <c r="W16" s="133"/>
      <c r="X16" s="133"/>
      <c r="Y16" s="133"/>
      <c r="Z16" s="197"/>
      <c r="AA16" s="198"/>
      <c r="AB16" s="199"/>
      <c r="AC16" s="197"/>
      <c r="AD16" s="198"/>
      <c r="AE16" s="199"/>
      <c r="AG16" s="3"/>
      <c r="AH16" s="3"/>
      <c r="AI16" s="3"/>
      <c r="AJ16" s="3"/>
      <c r="AK16" s="3"/>
    </row>
    <row r="17" spans="1:31" ht="18" customHeight="1">
      <c r="A17" s="55">
        <v>1</v>
      </c>
      <c r="B17" s="55">
        <v>2</v>
      </c>
      <c r="C17" s="232">
        <v>3</v>
      </c>
      <c r="D17" s="232"/>
      <c r="E17" s="232"/>
      <c r="F17" s="232"/>
      <c r="G17" s="200">
        <v>4</v>
      </c>
      <c r="H17" s="201"/>
      <c r="I17" s="201"/>
      <c r="J17" s="201"/>
      <c r="K17" s="201"/>
      <c r="L17" s="201"/>
      <c r="M17" s="202"/>
      <c r="N17" s="200">
        <v>5</v>
      </c>
      <c r="O17" s="201"/>
      <c r="P17" s="202"/>
      <c r="Q17" s="200">
        <v>6</v>
      </c>
      <c r="R17" s="201"/>
      <c r="S17" s="202"/>
      <c r="T17" s="200">
        <v>7</v>
      </c>
      <c r="U17" s="201"/>
      <c r="V17" s="202"/>
      <c r="W17" s="200">
        <v>8</v>
      </c>
      <c r="X17" s="201"/>
      <c r="Y17" s="202"/>
      <c r="Z17" s="200">
        <v>9</v>
      </c>
      <c r="AA17" s="201"/>
      <c r="AB17" s="202"/>
      <c r="AC17" s="200">
        <v>10</v>
      </c>
      <c r="AD17" s="201"/>
      <c r="AE17" s="202"/>
    </row>
    <row r="18" spans="1:31" ht="20.100000000000001" customHeight="1">
      <c r="A18" s="76"/>
      <c r="B18" s="70"/>
      <c r="C18" s="232"/>
      <c r="D18" s="232"/>
      <c r="E18" s="232"/>
      <c r="F18" s="232"/>
      <c r="G18" s="207"/>
      <c r="H18" s="208"/>
      <c r="I18" s="208"/>
      <c r="J18" s="208"/>
      <c r="K18" s="208"/>
      <c r="L18" s="208"/>
      <c r="M18" s="209"/>
      <c r="N18" s="233"/>
      <c r="O18" s="234"/>
      <c r="P18" s="235"/>
      <c r="Q18" s="236"/>
      <c r="R18" s="237"/>
      <c r="S18" s="238"/>
      <c r="T18" s="236"/>
      <c r="U18" s="237"/>
      <c r="V18" s="238"/>
      <c r="W18" s="239"/>
      <c r="X18" s="240"/>
      <c r="Y18" s="241"/>
      <c r="Z18" s="213"/>
      <c r="AA18" s="213"/>
      <c r="AB18" s="214"/>
      <c r="AC18" s="213"/>
      <c r="AD18" s="213"/>
      <c r="AE18" s="214"/>
    </row>
    <row r="19" spans="1:31" ht="20.100000000000001" customHeight="1">
      <c r="A19" s="76"/>
      <c r="B19" s="70"/>
      <c r="C19" s="242"/>
      <c r="D19" s="242"/>
      <c r="E19" s="242"/>
      <c r="F19" s="242"/>
      <c r="G19" s="207"/>
      <c r="H19" s="208"/>
      <c r="I19" s="208"/>
      <c r="J19" s="208"/>
      <c r="K19" s="208"/>
      <c r="L19" s="208"/>
      <c r="M19" s="209"/>
      <c r="N19" s="233"/>
      <c r="O19" s="234"/>
      <c r="P19" s="235"/>
      <c r="Q19" s="236"/>
      <c r="R19" s="237"/>
      <c r="S19" s="238"/>
      <c r="T19" s="236"/>
      <c r="U19" s="237"/>
      <c r="V19" s="238"/>
      <c r="W19" s="236"/>
      <c r="X19" s="237"/>
      <c r="Y19" s="238"/>
      <c r="Z19" s="213"/>
      <c r="AA19" s="213"/>
      <c r="AB19" s="214"/>
      <c r="AC19" s="213"/>
      <c r="AD19" s="213"/>
      <c r="AE19" s="214"/>
    </row>
    <row r="20" spans="1:31" ht="20.100000000000001" customHeight="1">
      <c r="A20" s="76"/>
      <c r="B20" s="70"/>
      <c r="C20" s="242"/>
      <c r="D20" s="242"/>
      <c r="E20" s="242"/>
      <c r="F20" s="242"/>
      <c r="G20" s="207"/>
      <c r="H20" s="208"/>
      <c r="I20" s="208"/>
      <c r="J20" s="208"/>
      <c r="K20" s="208"/>
      <c r="L20" s="208"/>
      <c r="M20" s="209"/>
      <c r="N20" s="233"/>
      <c r="O20" s="234"/>
      <c r="P20" s="235"/>
      <c r="Q20" s="236"/>
      <c r="R20" s="237"/>
      <c r="S20" s="238"/>
      <c r="T20" s="236"/>
      <c r="U20" s="237"/>
      <c r="V20" s="238"/>
      <c r="W20" s="236"/>
      <c r="X20" s="237"/>
      <c r="Y20" s="238"/>
      <c r="Z20" s="213"/>
      <c r="AA20" s="213"/>
      <c r="AB20" s="214"/>
      <c r="AC20" s="213"/>
      <c r="AD20" s="213"/>
      <c r="AE20" s="214"/>
    </row>
    <row r="21" spans="1:31" ht="20.100000000000001" customHeight="1">
      <c r="A21" s="76"/>
      <c r="B21" s="70"/>
      <c r="C21" s="242"/>
      <c r="D21" s="242"/>
      <c r="E21" s="242"/>
      <c r="F21" s="242"/>
      <c r="G21" s="207"/>
      <c r="H21" s="208"/>
      <c r="I21" s="208"/>
      <c r="J21" s="208"/>
      <c r="K21" s="208"/>
      <c r="L21" s="208"/>
      <c r="M21" s="209"/>
      <c r="N21" s="233"/>
      <c r="O21" s="234"/>
      <c r="P21" s="235"/>
      <c r="Q21" s="236"/>
      <c r="R21" s="237"/>
      <c r="S21" s="238"/>
      <c r="T21" s="236"/>
      <c r="U21" s="237"/>
      <c r="V21" s="238"/>
      <c r="W21" s="236"/>
      <c r="X21" s="237"/>
      <c r="Y21" s="238"/>
      <c r="Z21" s="213"/>
      <c r="AA21" s="213"/>
      <c r="AB21" s="214"/>
      <c r="AC21" s="213"/>
      <c r="AD21" s="213"/>
      <c r="AE21" s="214"/>
    </row>
    <row r="22" spans="1:31" ht="20.100000000000001" customHeight="1">
      <c r="A22" s="216" t="s">
        <v>19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  <c r="N22" s="216"/>
      <c r="O22" s="217"/>
      <c r="P22" s="218"/>
      <c r="Q22" s="243"/>
      <c r="R22" s="244"/>
      <c r="S22" s="245"/>
      <c r="T22" s="243"/>
      <c r="U22" s="244"/>
      <c r="V22" s="245"/>
      <c r="W22" s="243"/>
      <c r="X22" s="244"/>
      <c r="Y22" s="245"/>
      <c r="Z22" s="222"/>
      <c r="AA22" s="222"/>
      <c r="AB22" s="223"/>
      <c r="AC22" s="222"/>
      <c r="AD22" s="222"/>
      <c r="AE22" s="223"/>
    </row>
    <row r="23" spans="1:3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Q23" s="32"/>
      <c r="R23" s="32"/>
      <c r="S23" s="32"/>
      <c r="T23" s="32"/>
      <c r="U23" s="32"/>
      <c r="AE23" s="32"/>
    </row>
    <row r="24" spans="1:3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Q24" s="32"/>
      <c r="R24" s="32"/>
      <c r="S24" s="32"/>
      <c r="T24" s="32"/>
      <c r="U24" s="32"/>
      <c r="AE24" s="32"/>
    </row>
    <row r="25" spans="1:31" s="42" customFormat="1" ht="18.75" customHeight="1">
      <c r="B25" s="42" t="s">
        <v>157</v>
      </c>
    </row>
    <row r="26" spans="1:31">
      <c r="A26" s="28"/>
      <c r="B26" s="28"/>
      <c r="C26" s="28"/>
      <c r="D26" s="28"/>
      <c r="E26" s="28"/>
      <c r="F26" s="28"/>
      <c r="G26" s="28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28"/>
      <c r="AE26" s="62" t="s">
        <v>95</v>
      </c>
    </row>
    <row r="27" spans="1:31" ht="30" customHeight="1">
      <c r="A27" s="133" t="s">
        <v>17</v>
      </c>
      <c r="B27" s="133" t="s">
        <v>54</v>
      </c>
      <c r="C27" s="133"/>
      <c r="D27" s="133"/>
      <c r="E27" s="133"/>
      <c r="F27" s="133"/>
      <c r="G27" s="133" t="s">
        <v>18</v>
      </c>
      <c r="H27" s="133"/>
      <c r="I27" s="133"/>
      <c r="J27" s="133"/>
      <c r="K27" s="133"/>
      <c r="L27" s="133" t="s">
        <v>31</v>
      </c>
      <c r="M27" s="133"/>
      <c r="N27" s="133"/>
      <c r="O27" s="133"/>
      <c r="P27" s="133"/>
      <c r="Q27" s="133" t="s">
        <v>66</v>
      </c>
      <c r="R27" s="133"/>
      <c r="S27" s="133"/>
      <c r="T27" s="133"/>
      <c r="U27" s="133"/>
      <c r="V27" s="133" t="s">
        <v>37</v>
      </c>
      <c r="W27" s="133"/>
      <c r="X27" s="133"/>
      <c r="Y27" s="133"/>
      <c r="Z27" s="133"/>
      <c r="AA27" s="133" t="s">
        <v>19</v>
      </c>
      <c r="AB27" s="133"/>
      <c r="AC27" s="133"/>
      <c r="AD27" s="133"/>
      <c r="AE27" s="133"/>
    </row>
    <row r="28" spans="1:31" ht="30" customHeight="1">
      <c r="A28" s="133"/>
      <c r="B28" s="133"/>
      <c r="C28" s="133"/>
      <c r="D28" s="133"/>
      <c r="E28" s="133"/>
      <c r="F28" s="133"/>
      <c r="G28" s="133" t="s">
        <v>30</v>
      </c>
      <c r="H28" s="133" t="s">
        <v>32</v>
      </c>
      <c r="I28" s="133"/>
      <c r="J28" s="133"/>
      <c r="K28" s="133"/>
      <c r="L28" s="133" t="s">
        <v>30</v>
      </c>
      <c r="M28" s="133" t="s">
        <v>32</v>
      </c>
      <c r="N28" s="133"/>
      <c r="O28" s="133"/>
      <c r="P28" s="133"/>
      <c r="Q28" s="133" t="s">
        <v>30</v>
      </c>
      <c r="R28" s="133" t="s">
        <v>32</v>
      </c>
      <c r="S28" s="133"/>
      <c r="T28" s="133"/>
      <c r="U28" s="133"/>
      <c r="V28" s="133" t="s">
        <v>30</v>
      </c>
      <c r="W28" s="133" t="s">
        <v>32</v>
      </c>
      <c r="X28" s="133"/>
      <c r="Y28" s="133"/>
      <c r="Z28" s="133"/>
      <c r="AA28" s="133" t="s">
        <v>30</v>
      </c>
      <c r="AB28" s="133" t="s">
        <v>32</v>
      </c>
      <c r="AC28" s="133"/>
      <c r="AD28" s="133"/>
      <c r="AE28" s="133"/>
    </row>
    <row r="29" spans="1:31" ht="39.9" customHeight="1">
      <c r="A29" s="133"/>
      <c r="B29" s="133"/>
      <c r="C29" s="133"/>
      <c r="D29" s="133"/>
      <c r="E29" s="133"/>
      <c r="F29" s="133"/>
      <c r="G29" s="133"/>
      <c r="H29" s="8" t="s">
        <v>26</v>
      </c>
      <c r="I29" s="8" t="s">
        <v>27</v>
      </c>
      <c r="J29" s="8" t="s">
        <v>25</v>
      </c>
      <c r="K29" s="8" t="s">
        <v>22</v>
      </c>
      <c r="L29" s="133"/>
      <c r="M29" s="8" t="s">
        <v>26</v>
      </c>
      <c r="N29" s="8" t="s">
        <v>27</v>
      </c>
      <c r="O29" s="8" t="s">
        <v>25</v>
      </c>
      <c r="P29" s="8" t="s">
        <v>22</v>
      </c>
      <c r="Q29" s="133"/>
      <c r="R29" s="8" t="s">
        <v>26</v>
      </c>
      <c r="S29" s="8" t="s">
        <v>27</v>
      </c>
      <c r="T29" s="8" t="s">
        <v>25</v>
      </c>
      <c r="U29" s="8" t="s">
        <v>22</v>
      </c>
      <c r="V29" s="133"/>
      <c r="W29" s="8" t="s">
        <v>26</v>
      </c>
      <c r="X29" s="8" t="s">
        <v>27</v>
      </c>
      <c r="Y29" s="8" t="s">
        <v>25</v>
      </c>
      <c r="Z29" s="8" t="s">
        <v>22</v>
      </c>
      <c r="AA29" s="133"/>
      <c r="AB29" s="8" t="s">
        <v>26</v>
      </c>
      <c r="AC29" s="8" t="s">
        <v>27</v>
      </c>
      <c r="AD29" s="8" t="s">
        <v>25</v>
      </c>
      <c r="AE29" s="8" t="s">
        <v>22</v>
      </c>
    </row>
    <row r="30" spans="1:31" ht="18" customHeight="1">
      <c r="A30" s="8">
        <v>1</v>
      </c>
      <c r="B30" s="133">
        <v>2</v>
      </c>
      <c r="C30" s="133"/>
      <c r="D30" s="133"/>
      <c r="E30" s="133"/>
      <c r="F30" s="133"/>
      <c r="G30" s="8">
        <v>3</v>
      </c>
      <c r="H30" s="8">
        <v>4</v>
      </c>
      <c r="I30" s="8">
        <v>5</v>
      </c>
      <c r="J30" s="8">
        <v>6</v>
      </c>
      <c r="K30" s="8">
        <v>7</v>
      </c>
      <c r="L30" s="8">
        <v>8</v>
      </c>
      <c r="M30" s="8">
        <v>9</v>
      </c>
      <c r="N30" s="8">
        <v>10</v>
      </c>
      <c r="O30" s="8">
        <v>11</v>
      </c>
      <c r="P30" s="8">
        <v>12</v>
      </c>
      <c r="Q30" s="8">
        <v>13</v>
      </c>
      <c r="R30" s="8">
        <v>14</v>
      </c>
      <c r="S30" s="8">
        <v>15</v>
      </c>
      <c r="T30" s="8">
        <v>16</v>
      </c>
      <c r="U30" s="8">
        <v>17</v>
      </c>
      <c r="V30" s="7">
        <v>18</v>
      </c>
      <c r="W30" s="7">
        <v>19</v>
      </c>
      <c r="X30" s="7">
        <v>20</v>
      </c>
      <c r="Y30" s="7">
        <v>21</v>
      </c>
      <c r="Z30" s="7">
        <v>22</v>
      </c>
      <c r="AA30" s="7">
        <v>23</v>
      </c>
      <c r="AB30" s="7">
        <v>24</v>
      </c>
      <c r="AC30" s="7">
        <v>25</v>
      </c>
      <c r="AD30" s="7">
        <v>26</v>
      </c>
      <c r="AE30" s="7">
        <v>27</v>
      </c>
    </row>
    <row r="31" spans="1:31" ht="38.25" customHeight="1">
      <c r="A31" s="74">
        <v>1</v>
      </c>
      <c r="B31" s="246"/>
      <c r="C31" s="246"/>
      <c r="D31" s="246"/>
      <c r="E31" s="246"/>
      <c r="F31" s="246"/>
      <c r="G31" s="86"/>
      <c r="H31" s="79"/>
      <c r="I31" s="79"/>
      <c r="J31" s="79"/>
      <c r="K31" s="79"/>
      <c r="L31" s="94"/>
      <c r="M31" s="80"/>
      <c r="N31" s="80"/>
      <c r="O31" s="80"/>
      <c r="P31" s="80"/>
      <c r="Q31" s="94"/>
      <c r="R31" s="80"/>
      <c r="S31" s="80"/>
      <c r="T31" s="80"/>
      <c r="U31" s="80"/>
      <c r="V31" s="94"/>
      <c r="W31" s="80"/>
      <c r="X31" s="80"/>
      <c r="Y31" s="80"/>
      <c r="Z31" s="80"/>
      <c r="AA31" s="94"/>
      <c r="AB31" s="80"/>
      <c r="AC31" s="80"/>
      <c r="AD31" s="80"/>
      <c r="AE31" s="80"/>
    </row>
    <row r="32" spans="1:31" ht="41.25" customHeight="1">
      <c r="A32" s="74">
        <v>2</v>
      </c>
      <c r="B32" s="246"/>
      <c r="C32" s="246"/>
      <c r="D32" s="246"/>
      <c r="E32" s="246"/>
      <c r="F32" s="246"/>
      <c r="G32" s="86"/>
      <c r="H32" s="79"/>
      <c r="I32" s="79"/>
      <c r="J32" s="79"/>
      <c r="K32" s="79"/>
      <c r="L32" s="94"/>
      <c r="M32" s="80"/>
      <c r="N32" s="80"/>
      <c r="O32" s="80"/>
      <c r="P32" s="80"/>
      <c r="Q32" s="94"/>
      <c r="R32" s="80"/>
      <c r="S32" s="80"/>
      <c r="T32" s="80"/>
      <c r="U32" s="80"/>
      <c r="V32" s="94"/>
      <c r="W32" s="80"/>
      <c r="X32" s="80"/>
      <c r="Y32" s="80"/>
      <c r="Z32" s="80"/>
      <c r="AA32" s="94"/>
      <c r="AB32" s="80"/>
      <c r="AC32" s="80"/>
      <c r="AD32" s="80"/>
      <c r="AE32" s="80"/>
    </row>
    <row r="33" spans="1:31" ht="39.75" customHeight="1">
      <c r="A33" s="74">
        <v>3</v>
      </c>
      <c r="B33" s="246"/>
      <c r="C33" s="246"/>
      <c r="D33" s="246"/>
      <c r="E33" s="246"/>
      <c r="F33" s="246"/>
      <c r="G33" s="86"/>
      <c r="H33" s="79"/>
      <c r="I33" s="79"/>
      <c r="J33" s="79"/>
      <c r="K33" s="79"/>
      <c r="L33" s="94"/>
      <c r="M33" s="80"/>
      <c r="N33" s="80"/>
      <c r="O33" s="80"/>
      <c r="P33" s="80"/>
      <c r="Q33" s="94"/>
      <c r="R33" s="80"/>
      <c r="S33" s="80"/>
      <c r="T33" s="80"/>
      <c r="U33" s="80"/>
      <c r="V33" s="94"/>
      <c r="W33" s="80"/>
      <c r="X33" s="80"/>
      <c r="Y33" s="80"/>
      <c r="Z33" s="80"/>
      <c r="AA33" s="94"/>
      <c r="AB33" s="80"/>
      <c r="AC33" s="80"/>
      <c r="AD33" s="80"/>
      <c r="AE33" s="80"/>
    </row>
    <row r="34" spans="1:31" ht="20.100000000000001" customHeight="1">
      <c r="A34" s="74"/>
      <c r="B34" s="247"/>
      <c r="C34" s="247"/>
      <c r="D34" s="247"/>
      <c r="E34" s="247"/>
      <c r="F34" s="247"/>
      <c r="G34" s="86"/>
      <c r="H34" s="79"/>
      <c r="I34" s="79"/>
      <c r="J34" s="79"/>
      <c r="K34" s="79"/>
      <c r="L34" s="94"/>
      <c r="M34" s="80"/>
      <c r="N34" s="80"/>
      <c r="O34" s="80"/>
      <c r="P34" s="80"/>
      <c r="Q34" s="94"/>
      <c r="R34" s="80"/>
      <c r="S34" s="80"/>
      <c r="T34" s="80"/>
      <c r="U34" s="80"/>
      <c r="V34" s="94"/>
      <c r="W34" s="80"/>
      <c r="X34" s="80"/>
      <c r="Y34" s="80"/>
      <c r="Z34" s="80"/>
      <c r="AA34" s="94"/>
      <c r="AB34" s="80"/>
      <c r="AC34" s="80"/>
      <c r="AD34" s="80"/>
      <c r="AE34" s="80"/>
    </row>
    <row r="35" spans="1:31" ht="20.100000000000001" customHeight="1">
      <c r="A35" s="248" t="s">
        <v>19</v>
      </c>
      <c r="B35" s="249"/>
      <c r="C35" s="249"/>
      <c r="D35" s="249"/>
      <c r="E35" s="249"/>
      <c r="F35" s="250"/>
      <c r="G35" s="85"/>
      <c r="H35" s="85"/>
      <c r="I35" s="85"/>
      <c r="J35" s="85"/>
      <c r="K35" s="85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 ht="20.100000000000001" customHeight="1">
      <c r="A36" s="125" t="s">
        <v>20</v>
      </c>
      <c r="B36" s="124"/>
      <c r="C36" s="124"/>
      <c r="D36" s="124"/>
      <c r="E36" s="124"/>
      <c r="F36" s="154"/>
      <c r="G36" s="87"/>
      <c r="H36" s="82"/>
      <c r="I36" s="82"/>
      <c r="J36" s="82"/>
      <c r="K36" s="82"/>
      <c r="L36" s="87"/>
      <c r="M36" s="82"/>
      <c r="N36" s="82"/>
      <c r="O36" s="82"/>
      <c r="P36" s="82"/>
      <c r="Q36" s="87"/>
      <c r="R36" s="82"/>
      <c r="S36" s="82"/>
      <c r="T36" s="82"/>
      <c r="U36" s="82"/>
      <c r="V36" s="87"/>
      <c r="W36" s="8"/>
      <c r="X36" s="8"/>
      <c r="Y36" s="8"/>
      <c r="Z36" s="8"/>
      <c r="AA36" s="87"/>
      <c r="AB36" s="8"/>
      <c r="AC36" s="8"/>
      <c r="AD36" s="8"/>
      <c r="AE36" s="8"/>
    </row>
    <row r="37" spans="1:31" ht="20.100000000000001" customHeight="1">
      <c r="A37" s="49"/>
      <c r="B37" s="49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49"/>
      <c r="T37" s="49"/>
      <c r="U37" s="49"/>
      <c r="V37" s="49"/>
      <c r="W37" s="73"/>
      <c r="X37" s="49"/>
      <c r="Y37" s="49"/>
      <c r="Z37" s="49"/>
      <c r="AA37" s="49"/>
    </row>
    <row r="38" spans="1:31" ht="20.100000000000001" customHeight="1">
      <c r="A38" s="19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31" s="42" customFormat="1" ht="20.100000000000001" customHeight="1">
      <c r="B39" s="42" t="s">
        <v>158</v>
      </c>
    </row>
    <row r="40" spans="1:31" s="63" customFormat="1" ht="20.100000000000001" customHeight="1">
      <c r="A40" s="2"/>
      <c r="B40" s="2"/>
      <c r="C40" s="2"/>
      <c r="D40" s="2"/>
      <c r="E40" s="2"/>
      <c r="F40" s="2"/>
      <c r="G40" s="2"/>
      <c r="H40" s="2"/>
      <c r="I40" s="2"/>
      <c r="K40" s="2"/>
      <c r="AE40" s="62" t="s">
        <v>95</v>
      </c>
    </row>
    <row r="41" spans="1:31" s="64" customFormat="1" ht="34.5" customHeight="1">
      <c r="A41" s="123" t="s">
        <v>17</v>
      </c>
      <c r="B41" s="133" t="s">
        <v>65</v>
      </c>
      <c r="C41" s="133" t="s">
        <v>71</v>
      </c>
      <c r="D41" s="133"/>
      <c r="E41" s="133" t="s">
        <v>51</v>
      </c>
      <c r="F41" s="133"/>
      <c r="G41" s="133" t="s">
        <v>52</v>
      </c>
      <c r="H41" s="133"/>
      <c r="I41" s="133" t="s">
        <v>61</v>
      </c>
      <c r="J41" s="133"/>
      <c r="K41" s="133" t="s">
        <v>43</v>
      </c>
      <c r="L41" s="133"/>
      <c r="M41" s="133"/>
      <c r="N41" s="133"/>
      <c r="O41" s="133"/>
      <c r="P41" s="133"/>
      <c r="Q41" s="133"/>
      <c r="R41" s="133"/>
      <c r="S41" s="133"/>
      <c r="T41" s="133"/>
      <c r="U41" s="133" t="s">
        <v>72</v>
      </c>
      <c r="V41" s="133"/>
      <c r="W41" s="133"/>
      <c r="X41" s="133"/>
      <c r="Y41" s="133"/>
      <c r="Z41" s="133" t="s">
        <v>84</v>
      </c>
      <c r="AA41" s="133"/>
      <c r="AB41" s="133"/>
      <c r="AC41" s="133"/>
      <c r="AD41" s="133"/>
      <c r="AE41" s="133"/>
    </row>
    <row r="42" spans="1:31" s="64" customFormat="1" ht="63.75" customHeight="1">
      <c r="A42" s="123"/>
      <c r="B42" s="133"/>
      <c r="C42" s="133"/>
      <c r="D42" s="133"/>
      <c r="E42" s="133"/>
      <c r="F42" s="133"/>
      <c r="G42" s="133"/>
      <c r="H42" s="133"/>
      <c r="I42" s="133"/>
      <c r="J42" s="133"/>
      <c r="K42" s="133" t="s">
        <v>76</v>
      </c>
      <c r="L42" s="133"/>
      <c r="M42" s="133" t="s">
        <v>77</v>
      </c>
      <c r="N42" s="133"/>
      <c r="O42" s="133" t="s">
        <v>70</v>
      </c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</row>
    <row r="43" spans="1:31" s="65" customFormat="1" ht="82.5" customHeight="1">
      <c r="A43" s="12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 t="s">
        <v>62</v>
      </c>
      <c r="P43" s="133"/>
      <c r="Q43" s="133" t="s">
        <v>63</v>
      </c>
      <c r="R43" s="133"/>
      <c r="S43" s="133" t="s">
        <v>64</v>
      </c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</row>
    <row r="44" spans="1:31" s="64" customFormat="1" ht="18" customHeight="1">
      <c r="A44" s="7">
        <v>1</v>
      </c>
      <c r="B44" s="8">
        <v>2</v>
      </c>
      <c r="C44" s="133">
        <v>3</v>
      </c>
      <c r="D44" s="133"/>
      <c r="E44" s="133">
        <v>4</v>
      </c>
      <c r="F44" s="133"/>
      <c r="G44" s="133">
        <v>5</v>
      </c>
      <c r="H44" s="133"/>
      <c r="I44" s="133">
        <v>6</v>
      </c>
      <c r="J44" s="133"/>
      <c r="K44" s="134">
        <v>7</v>
      </c>
      <c r="L44" s="180"/>
      <c r="M44" s="134">
        <v>8</v>
      </c>
      <c r="N44" s="180"/>
      <c r="O44" s="133">
        <v>9</v>
      </c>
      <c r="P44" s="133"/>
      <c r="Q44" s="123">
        <v>10</v>
      </c>
      <c r="R44" s="123"/>
      <c r="S44" s="133">
        <v>11</v>
      </c>
      <c r="T44" s="133"/>
      <c r="U44" s="133">
        <v>12</v>
      </c>
      <c r="V44" s="133"/>
      <c r="W44" s="133"/>
      <c r="X44" s="133"/>
      <c r="Y44" s="133"/>
      <c r="Z44" s="133">
        <v>13</v>
      </c>
      <c r="AA44" s="133"/>
      <c r="AB44" s="133"/>
      <c r="AC44" s="133"/>
      <c r="AD44" s="133"/>
      <c r="AE44" s="133"/>
    </row>
    <row r="45" spans="1:31" s="64" customFormat="1" ht="58.5" customHeight="1">
      <c r="A45" s="74"/>
      <c r="B45" s="75"/>
      <c r="C45" s="251"/>
      <c r="D45" s="251"/>
      <c r="E45" s="252"/>
      <c r="F45" s="252"/>
      <c r="G45" s="252"/>
      <c r="H45" s="252"/>
      <c r="I45" s="252"/>
      <c r="J45" s="252"/>
      <c r="K45" s="253"/>
      <c r="L45" s="254"/>
      <c r="M45" s="255"/>
      <c r="N45" s="256"/>
      <c r="O45" s="252"/>
      <c r="P45" s="252"/>
      <c r="Q45" s="252"/>
      <c r="R45" s="252"/>
      <c r="S45" s="252"/>
      <c r="T45" s="252"/>
      <c r="U45" s="246"/>
      <c r="V45" s="246"/>
      <c r="W45" s="246"/>
      <c r="X45" s="246"/>
      <c r="Y45" s="246"/>
      <c r="Z45" s="247"/>
      <c r="AA45" s="247"/>
      <c r="AB45" s="247"/>
      <c r="AC45" s="247"/>
      <c r="AD45" s="247"/>
      <c r="AE45" s="247"/>
    </row>
    <row r="46" spans="1:31" s="64" customFormat="1" ht="20.100000000000001" customHeight="1">
      <c r="A46" s="74"/>
      <c r="B46" s="75"/>
      <c r="C46" s="251"/>
      <c r="D46" s="251"/>
      <c r="E46" s="252"/>
      <c r="F46" s="252"/>
      <c r="G46" s="252"/>
      <c r="H46" s="252"/>
      <c r="I46" s="252"/>
      <c r="J46" s="252"/>
      <c r="K46" s="253"/>
      <c r="L46" s="254"/>
      <c r="M46" s="255"/>
      <c r="N46" s="256"/>
      <c r="O46" s="252"/>
      <c r="P46" s="252"/>
      <c r="Q46" s="252"/>
      <c r="R46" s="252"/>
      <c r="S46" s="252"/>
      <c r="T46" s="252"/>
      <c r="U46" s="246"/>
      <c r="V46" s="246"/>
      <c r="W46" s="246"/>
      <c r="X46" s="246"/>
      <c r="Y46" s="246"/>
      <c r="Z46" s="247"/>
      <c r="AA46" s="247"/>
      <c r="AB46" s="247"/>
      <c r="AC46" s="247"/>
      <c r="AD46" s="247"/>
      <c r="AE46" s="247"/>
    </row>
    <row r="47" spans="1:31" s="64" customFormat="1" ht="20.100000000000001" customHeight="1">
      <c r="A47" s="74"/>
      <c r="B47" s="75"/>
      <c r="C47" s="251"/>
      <c r="D47" s="251"/>
      <c r="E47" s="252"/>
      <c r="F47" s="252"/>
      <c r="G47" s="252"/>
      <c r="H47" s="252"/>
      <c r="I47" s="252"/>
      <c r="J47" s="252"/>
      <c r="K47" s="253"/>
      <c r="L47" s="254"/>
      <c r="M47" s="255"/>
      <c r="N47" s="256"/>
      <c r="O47" s="252"/>
      <c r="P47" s="252"/>
      <c r="Q47" s="252"/>
      <c r="R47" s="252"/>
      <c r="S47" s="252"/>
      <c r="T47" s="252"/>
      <c r="U47" s="246"/>
      <c r="V47" s="246"/>
      <c r="W47" s="246"/>
      <c r="X47" s="246"/>
      <c r="Y47" s="246"/>
      <c r="Z47" s="247"/>
      <c r="AA47" s="247"/>
      <c r="AB47" s="247"/>
      <c r="AC47" s="247"/>
      <c r="AD47" s="247"/>
      <c r="AE47" s="247"/>
    </row>
    <row r="48" spans="1:31" s="64" customFormat="1" ht="20.100000000000001" customHeight="1">
      <c r="A48" s="74"/>
      <c r="B48" s="75"/>
      <c r="C48" s="251"/>
      <c r="D48" s="251"/>
      <c r="E48" s="252"/>
      <c r="F48" s="252"/>
      <c r="G48" s="252"/>
      <c r="H48" s="252"/>
      <c r="I48" s="252"/>
      <c r="J48" s="252"/>
      <c r="K48" s="253"/>
      <c r="L48" s="254"/>
      <c r="M48" s="255"/>
      <c r="N48" s="256"/>
      <c r="O48" s="252"/>
      <c r="P48" s="252"/>
      <c r="Q48" s="252"/>
      <c r="R48" s="252"/>
      <c r="S48" s="252"/>
      <c r="T48" s="252"/>
      <c r="U48" s="246"/>
      <c r="V48" s="246"/>
      <c r="W48" s="246"/>
      <c r="X48" s="246"/>
      <c r="Y48" s="246"/>
      <c r="Z48" s="247"/>
      <c r="AA48" s="247"/>
      <c r="AB48" s="247"/>
      <c r="AC48" s="247"/>
      <c r="AD48" s="247"/>
      <c r="AE48" s="247"/>
    </row>
    <row r="49" spans="1:31" s="64" customFormat="1" ht="20.100000000000001" customHeight="1">
      <c r="A49" s="74"/>
      <c r="B49" s="75"/>
      <c r="C49" s="251"/>
      <c r="D49" s="251"/>
      <c r="E49" s="252"/>
      <c r="F49" s="252"/>
      <c r="G49" s="252"/>
      <c r="H49" s="252"/>
      <c r="I49" s="252"/>
      <c r="J49" s="252"/>
      <c r="K49" s="253"/>
      <c r="L49" s="254"/>
      <c r="M49" s="255"/>
      <c r="N49" s="256"/>
      <c r="O49" s="252"/>
      <c r="P49" s="252"/>
      <c r="Q49" s="252"/>
      <c r="R49" s="252"/>
      <c r="S49" s="252"/>
      <c r="T49" s="252"/>
      <c r="U49" s="246"/>
      <c r="V49" s="246"/>
      <c r="W49" s="246"/>
      <c r="X49" s="246"/>
      <c r="Y49" s="246"/>
      <c r="Z49" s="247"/>
      <c r="AA49" s="247"/>
      <c r="AB49" s="247"/>
      <c r="AC49" s="247"/>
      <c r="AD49" s="247"/>
      <c r="AE49" s="247"/>
    </row>
    <row r="50" spans="1:31" s="64" customFormat="1" ht="20.100000000000001" customHeight="1">
      <c r="A50" s="74"/>
      <c r="B50" s="75"/>
      <c r="C50" s="251"/>
      <c r="D50" s="251"/>
      <c r="E50" s="252"/>
      <c r="F50" s="252"/>
      <c r="G50" s="252"/>
      <c r="H50" s="252"/>
      <c r="I50" s="252"/>
      <c r="J50" s="252"/>
      <c r="K50" s="253"/>
      <c r="L50" s="254"/>
      <c r="M50" s="255"/>
      <c r="N50" s="256"/>
      <c r="O50" s="252"/>
      <c r="P50" s="252"/>
      <c r="Q50" s="252"/>
      <c r="R50" s="252"/>
      <c r="S50" s="252"/>
      <c r="T50" s="252"/>
      <c r="U50" s="246"/>
      <c r="V50" s="246"/>
      <c r="W50" s="246"/>
      <c r="X50" s="246"/>
      <c r="Y50" s="246"/>
      <c r="Z50" s="247"/>
      <c r="AA50" s="247"/>
      <c r="AB50" s="247"/>
      <c r="AC50" s="247"/>
      <c r="AD50" s="247"/>
      <c r="AE50" s="247"/>
    </row>
    <row r="51" spans="1:31" s="64" customFormat="1" ht="20.100000000000001" customHeight="1">
      <c r="A51" s="74"/>
      <c r="B51" s="75"/>
      <c r="C51" s="251"/>
      <c r="D51" s="251"/>
      <c r="E51" s="252"/>
      <c r="F51" s="252"/>
      <c r="G51" s="252"/>
      <c r="H51" s="252"/>
      <c r="I51" s="252"/>
      <c r="J51" s="252"/>
      <c r="K51" s="253"/>
      <c r="L51" s="254"/>
      <c r="M51" s="255"/>
      <c r="N51" s="256"/>
      <c r="O51" s="252"/>
      <c r="P51" s="252"/>
      <c r="Q51" s="252"/>
      <c r="R51" s="252"/>
      <c r="S51" s="252"/>
      <c r="T51" s="252"/>
      <c r="U51" s="246"/>
      <c r="V51" s="246"/>
      <c r="W51" s="246"/>
      <c r="X51" s="246"/>
      <c r="Y51" s="246"/>
      <c r="Z51" s="247"/>
      <c r="AA51" s="247"/>
      <c r="AB51" s="247"/>
      <c r="AC51" s="247"/>
      <c r="AD51" s="247"/>
      <c r="AE51" s="247"/>
    </row>
    <row r="52" spans="1:31" s="64" customFormat="1" ht="20.100000000000001" customHeight="1">
      <c r="A52" s="137" t="s">
        <v>19</v>
      </c>
      <c r="B52" s="138"/>
      <c r="C52" s="138"/>
      <c r="D52" s="143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61"/>
      <c r="V52" s="261"/>
      <c r="W52" s="261"/>
      <c r="X52" s="261"/>
      <c r="Y52" s="261"/>
      <c r="Z52" s="262"/>
      <c r="AA52" s="262"/>
      <c r="AB52" s="262"/>
      <c r="AC52" s="262"/>
      <c r="AD52" s="262"/>
      <c r="AE52" s="262"/>
    </row>
    <row r="53" spans="1:31" ht="20.100000000000001" customHeight="1">
      <c r="A53" s="19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31" ht="20.100000000000001" customHeight="1">
      <c r="A54" s="19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31" s="36" customFormat="1" ht="20.100000000000001" customHeight="1">
      <c r="B55" s="177" t="s">
        <v>192</v>
      </c>
      <c r="C55" s="258"/>
      <c r="D55" s="258"/>
      <c r="E55" s="258"/>
      <c r="F55" s="258"/>
      <c r="G55" s="57"/>
      <c r="H55" s="57"/>
      <c r="I55" s="57"/>
      <c r="J55" s="57"/>
      <c r="K55" s="57"/>
      <c r="L55" s="259" t="s">
        <v>57</v>
      </c>
      <c r="M55" s="259"/>
      <c r="N55" s="259"/>
      <c r="O55" s="259"/>
      <c r="P55" s="259"/>
      <c r="Q55" s="58"/>
      <c r="R55" s="58"/>
      <c r="S55" s="58"/>
      <c r="T55" s="58"/>
      <c r="U55" s="58"/>
      <c r="V55" s="187"/>
      <c r="W55" s="260"/>
      <c r="X55" s="260"/>
      <c r="Y55" s="260"/>
      <c r="Z55" s="260"/>
    </row>
    <row r="56" spans="1:31" s="5" customFormat="1" ht="19.5" customHeight="1">
      <c r="B56" s="4"/>
      <c r="C56" s="5" t="s">
        <v>28</v>
      </c>
      <c r="E56" s="45"/>
      <c r="F56" s="45"/>
      <c r="G56" s="45"/>
      <c r="H56" s="45"/>
      <c r="I56" s="45"/>
      <c r="J56" s="45"/>
      <c r="K56" s="45"/>
      <c r="M56" s="4"/>
      <c r="N56" s="27" t="s">
        <v>29</v>
      </c>
      <c r="O56" s="4"/>
      <c r="Q56" s="45"/>
      <c r="R56" s="45"/>
      <c r="S56" s="45"/>
      <c r="V56" s="142" t="s">
        <v>38</v>
      </c>
      <c r="W56" s="142"/>
      <c r="X56" s="142"/>
      <c r="Y56" s="142"/>
      <c r="Z56" s="142"/>
    </row>
    <row r="57" spans="1:31" ht="20.100000000000001" customHeight="1">
      <c r="B57" s="38"/>
      <c r="C57" s="38"/>
      <c r="D57" s="38"/>
      <c r="E57" s="38"/>
      <c r="F57" s="38"/>
      <c r="G57" s="38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38"/>
      <c r="U57" s="38"/>
    </row>
    <row r="58" spans="1:31" ht="20.100000000000001" customHeight="1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31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31">
      <c r="B60" s="39"/>
    </row>
    <row r="63" spans="1:31">
      <c r="B63" s="40"/>
    </row>
    <row r="64" spans="1:31">
      <c r="B64" s="40"/>
    </row>
    <row r="65" spans="2:2">
      <c r="B65" s="40"/>
    </row>
    <row r="66" spans="2:2">
      <c r="B66" s="40"/>
    </row>
    <row r="67" spans="2:2">
      <c r="B67" s="40"/>
    </row>
    <row r="68" spans="2:2">
      <c r="B68" s="40"/>
    </row>
    <row r="69" spans="2:2">
      <c r="B69" s="40"/>
    </row>
  </sheetData>
  <mergeCells count="248">
    <mergeCell ref="B55:F55"/>
    <mergeCell ref="L55:P55"/>
    <mergeCell ref="V55:Z55"/>
    <mergeCell ref="V56:Z56"/>
    <mergeCell ref="M52:N52"/>
    <mergeCell ref="O52:P52"/>
    <mergeCell ref="Q52:R52"/>
    <mergeCell ref="S52:T52"/>
    <mergeCell ref="U52:Y52"/>
    <mergeCell ref="Z52:AE52"/>
    <mergeCell ref="O51:P51"/>
    <mergeCell ref="Q51:R51"/>
    <mergeCell ref="S51:T51"/>
    <mergeCell ref="U51:Y51"/>
    <mergeCell ref="Z51:AE51"/>
    <mergeCell ref="A52:D52"/>
    <mergeCell ref="E52:F52"/>
    <mergeCell ref="G52:H52"/>
    <mergeCell ref="I52:J52"/>
    <mergeCell ref="K52:L52"/>
    <mergeCell ref="C51:D51"/>
    <mergeCell ref="E51:F51"/>
    <mergeCell ref="G51:H51"/>
    <mergeCell ref="I51:J51"/>
    <mergeCell ref="K51:L51"/>
    <mergeCell ref="M51:N51"/>
    <mergeCell ref="M50:N50"/>
    <mergeCell ref="O50:P50"/>
    <mergeCell ref="Q50:R50"/>
    <mergeCell ref="S50:T50"/>
    <mergeCell ref="U50:Y50"/>
    <mergeCell ref="Z50:AE50"/>
    <mergeCell ref="O49:P49"/>
    <mergeCell ref="Q49:R49"/>
    <mergeCell ref="S49:T49"/>
    <mergeCell ref="U49:Y49"/>
    <mergeCell ref="Z49:AE49"/>
    <mergeCell ref="C50:D50"/>
    <mergeCell ref="E50:F50"/>
    <mergeCell ref="G50:H50"/>
    <mergeCell ref="I50:J50"/>
    <mergeCell ref="K50:L50"/>
    <mergeCell ref="C49:D49"/>
    <mergeCell ref="E49:F49"/>
    <mergeCell ref="G49:H49"/>
    <mergeCell ref="I49:J49"/>
    <mergeCell ref="K49:L49"/>
    <mergeCell ref="M49:N49"/>
    <mergeCell ref="M48:N48"/>
    <mergeCell ref="O48:P48"/>
    <mergeCell ref="Q48:R48"/>
    <mergeCell ref="S48:T48"/>
    <mergeCell ref="U48:Y48"/>
    <mergeCell ref="Z48:AE48"/>
    <mergeCell ref="O47:P47"/>
    <mergeCell ref="Q47:R47"/>
    <mergeCell ref="S47:T47"/>
    <mergeCell ref="U47:Y47"/>
    <mergeCell ref="Z47:AE47"/>
    <mergeCell ref="C48:D48"/>
    <mergeCell ref="E48:F48"/>
    <mergeCell ref="G48:H48"/>
    <mergeCell ref="I48:J48"/>
    <mergeCell ref="K48:L48"/>
    <mergeCell ref="Q46:R46"/>
    <mergeCell ref="S46:T46"/>
    <mergeCell ref="U46:Y46"/>
    <mergeCell ref="Z46:AE46"/>
    <mergeCell ref="C47:D47"/>
    <mergeCell ref="E47:F47"/>
    <mergeCell ref="G47:H47"/>
    <mergeCell ref="I47:J47"/>
    <mergeCell ref="K47:L47"/>
    <mergeCell ref="M47:N47"/>
    <mergeCell ref="S45:T45"/>
    <mergeCell ref="U45:Y45"/>
    <mergeCell ref="Z45:AE45"/>
    <mergeCell ref="C46:D46"/>
    <mergeCell ref="E46:F46"/>
    <mergeCell ref="G46:H46"/>
    <mergeCell ref="I46:J46"/>
    <mergeCell ref="K46:L46"/>
    <mergeCell ref="M46:N46"/>
    <mergeCell ref="O46:P46"/>
    <mergeCell ref="U44:Y44"/>
    <mergeCell ref="Z44:AE44"/>
    <mergeCell ref="C45:D45"/>
    <mergeCell ref="E45:F45"/>
    <mergeCell ref="G45:H45"/>
    <mergeCell ref="I45:J45"/>
    <mergeCell ref="K45:L45"/>
    <mergeCell ref="M45:N45"/>
    <mergeCell ref="O45:P45"/>
    <mergeCell ref="Q45:R45"/>
    <mergeCell ref="S43:T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G41:H43"/>
    <mergeCell ref="I41:J43"/>
    <mergeCell ref="K41:T41"/>
    <mergeCell ref="U41:Y43"/>
    <mergeCell ref="Z41:AE43"/>
    <mergeCell ref="K42:L43"/>
    <mergeCell ref="M42:N43"/>
    <mergeCell ref="O42:T42"/>
    <mergeCell ref="O43:P43"/>
    <mergeCell ref="Q43:R43"/>
    <mergeCell ref="B34:F34"/>
    <mergeCell ref="A35:F35"/>
    <mergeCell ref="A36:F36"/>
    <mergeCell ref="A41:A43"/>
    <mergeCell ref="B41:B43"/>
    <mergeCell ref="C41:D43"/>
    <mergeCell ref="E41:F43"/>
    <mergeCell ref="AB28:AE28"/>
    <mergeCell ref="B30:F30"/>
    <mergeCell ref="B31:F31"/>
    <mergeCell ref="B32:F32"/>
    <mergeCell ref="B33:F33"/>
    <mergeCell ref="L28:L29"/>
    <mergeCell ref="M28:P28"/>
    <mergeCell ref="Q28:Q29"/>
    <mergeCell ref="R28:U28"/>
    <mergeCell ref="W28:Z28"/>
    <mergeCell ref="AC22:AE22"/>
    <mergeCell ref="A27:A29"/>
    <mergeCell ref="B27:F29"/>
    <mergeCell ref="G27:K27"/>
    <mergeCell ref="L27:P27"/>
    <mergeCell ref="Q27:U27"/>
    <mergeCell ref="V27:Z27"/>
    <mergeCell ref="AA27:AE27"/>
    <mergeCell ref="AA28:AA29"/>
    <mergeCell ref="G28:G29"/>
    <mergeCell ref="H28:K28"/>
    <mergeCell ref="A22:M22"/>
    <mergeCell ref="N22:P22"/>
    <mergeCell ref="Q22:S22"/>
    <mergeCell ref="T22:V22"/>
    <mergeCell ref="V28:V29"/>
    <mergeCell ref="W22:Y22"/>
    <mergeCell ref="Z22:AB22"/>
    <mergeCell ref="Z20:AB20"/>
    <mergeCell ref="AC20:AE20"/>
    <mergeCell ref="C21:F21"/>
    <mergeCell ref="G21:M21"/>
    <mergeCell ref="N21:P21"/>
    <mergeCell ref="Q21:S21"/>
    <mergeCell ref="T21:V21"/>
    <mergeCell ref="W21:Y21"/>
    <mergeCell ref="Z21:AB21"/>
    <mergeCell ref="AC21:AE21"/>
    <mergeCell ref="C20:F20"/>
    <mergeCell ref="G20:M20"/>
    <mergeCell ref="N20:P20"/>
    <mergeCell ref="Q20:S20"/>
    <mergeCell ref="T20:V20"/>
    <mergeCell ref="W20:Y20"/>
    <mergeCell ref="AC18:AE18"/>
    <mergeCell ref="C19:F19"/>
    <mergeCell ref="G19:M19"/>
    <mergeCell ref="N19:P19"/>
    <mergeCell ref="Q19:S19"/>
    <mergeCell ref="T19:V19"/>
    <mergeCell ref="W19:Y19"/>
    <mergeCell ref="Z19:AB19"/>
    <mergeCell ref="AC19:AE19"/>
    <mergeCell ref="W17:Y17"/>
    <mergeCell ref="Z17:AB17"/>
    <mergeCell ref="AC17:AE17"/>
    <mergeCell ref="C18:F18"/>
    <mergeCell ref="G18:M18"/>
    <mergeCell ref="N18:P18"/>
    <mergeCell ref="Q18:S18"/>
    <mergeCell ref="T18:V18"/>
    <mergeCell ref="W18:Y18"/>
    <mergeCell ref="Z18:AB18"/>
    <mergeCell ref="Z14:AB16"/>
    <mergeCell ref="AC14:AE16"/>
    <mergeCell ref="Q15:S16"/>
    <mergeCell ref="T15:V16"/>
    <mergeCell ref="W15:Y16"/>
    <mergeCell ref="C17:F17"/>
    <mergeCell ref="G17:M17"/>
    <mergeCell ref="N17:P17"/>
    <mergeCell ref="Q17:S17"/>
    <mergeCell ref="T17:V17"/>
    <mergeCell ref="A14:A16"/>
    <mergeCell ref="B14:B16"/>
    <mergeCell ref="C14:F16"/>
    <mergeCell ref="G14:M16"/>
    <mergeCell ref="N14:P16"/>
    <mergeCell ref="Q14:Y14"/>
    <mergeCell ref="A10:M10"/>
    <mergeCell ref="N10:Q10"/>
    <mergeCell ref="R10:U10"/>
    <mergeCell ref="V10:Y10"/>
    <mergeCell ref="Z10:AB10"/>
    <mergeCell ref="AC10:AE10"/>
    <mergeCell ref="AC8:AE8"/>
    <mergeCell ref="AH8:AK8"/>
    <mergeCell ref="AC9:AE9"/>
    <mergeCell ref="AH9:AK9"/>
    <mergeCell ref="C9:F9"/>
    <mergeCell ref="G9:M9"/>
    <mergeCell ref="N9:Q9"/>
    <mergeCell ref="R9:U9"/>
    <mergeCell ref="V9:Y9"/>
    <mergeCell ref="Z9:AB9"/>
    <mergeCell ref="C8:F8"/>
    <mergeCell ref="G8:M8"/>
    <mergeCell ref="N8:Q8"/>
    <mergeCell ref="R8:U8"/>
    <mergeCell ref="V8:Y8"/>
    <mergeCell ref="Z8:AB8"/>
    <mergeCell ref="AC6:AE6"/>
    <mergeCell ref="AH6:AK6"/>
    <mergeCell ref="C7:F7"/>
    <mergeCell ref="G7:M7"/>
    <mergeCell ref="N7:Q7"/>
    <mergeCell ref="R7:U7"/>
    <mergeCell ref="V7:Y7"/>
    <mergeCell ref="Z7:AB7"/>
    <mergeCell ref="AC7:AE7"/>
    <mergeCell ref="AH7:AK7"/>
    <mergeCell ref="AC4:AE5"/>
    <mergeCell ref="N5:Q5"/>
    <mergeCell ref="R5:U5"/>
    <mergeCell ref="V5:Y5"/>
    <mergeCell ref="C6:F6"/>
    <mergeCell ref="G6:M6"/>
    <mergeCell ref="N6:Q6"/>
    <mergeCell ref="R6:U6"/>
    <mergeCell ref="V6:Y6"/>
    <mergeCell ref="Z6:AB6"/>
    <mergeCell ref="A4:A5"/>
    <mergeCell ref="B4:B5"/>
    <mergeCell ref="C4:F5"/>
    <mergeCell ref="G4:M5"/>
    <mergeCell ref="N4:Y4"/>
    <mergeCell ref="Z4:AB5"/>
  </mergeCells>
  <pageMargins left="0.19685039370078741" right="0.19685039370078741" top="0.62992125984251968" bottom="0.55118110236220474" header="0.35433070866141736" footer="0.31496062992125984"/>
  <pageSetup paperSize="9" scale="35" orientation="landscape" r:id="rId1"/>
  <headerFooter alignWithMargins="0">
    <oddHeader xml:space="preserve">&amp;R
</oddHeader>
  </headerFooter>
  <rowBreaks count="1" manualBreakCount="1">
    <brk id="38" max="3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Z32"/>
  <sheetViews>
    <sheetView view="pageBreakPreview" zoomScaleNormal="100" zoomScaleSheetLayoutView="100" workbookViewId="0">
      <selection activeCell="T16" sqref="T16"/>
    </sheetView>
  </sheetViews>
  <sheetFormatPr defaultRowHeight="13.2"/>
  <cols>
    <col min="12" max="12" width="3.33203125" customWidth="1"/>
    <col min="16" max="16" width="3.5546875" customWidth="1"/>
    <col min="20" max="20" width="5.88671875" customWidth="1"/>
  </cols>
  <sheetData>
    <row r="1" spans="1:26">
      <c r="V1" s="113"/>
      <c r="W1" s="113"/>
      <c r="X1" s="113"/>
      <c r="Y1" s="113" t="s">
        <v>195</v>
      </c>
      <c r="Z1" s="113"/>
    </row>
    <row r="2" spans="1:26">
      <c r="V2" s="111" t="s">
        <v>144</v>
      </c>
      <c r="W2" s="113"/>
      <c r="X2" s="113"/>
      <c r="Y2" s="113"/>
      <c r="Z2" s="113"/>
    </row>
    <row r="3" spans="1:26" ht="17.399999999999999">
      <c r="A3" s="42" t="s">
        <v>194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17.399999999999999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18">
      <c r="A5" s="181" t="s">
        <v>17</v>
      </c>
      <c r="B5" s="183" t="s">
        <v>177</v>
      </c>
      <c r="C5" s="184"/>
      <c r="D5" s="184"/>
      <c r="E5" s="184"/>
      <c r="F5" s="184"/>
      <c r="G5" s="184"/>
      <c r="H5" s="185"/>
      <c r="I5" s="134" t="s">
        <v>134</v>
      </c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80"/>
      <c r="U5" s="183" t="s">
        <v>82</v>
      </c>
      <c r="V5" s="184"/>
      <c r="W5" s="185"/>
      <c r="X5" s="194" t="s">
        <v>83</v>
      </c>
      <c r="Y5" s="195"/>
      <c r="Z5" s="196"/>
    </row>
    <row r="6" spans="1:26" ht="18">
      <c r="A6" s="182"/>
      <c r="B6" s="186"/>
      <c r="C6" s="187"/>
      <c r="D6" s="187"/>
      <c r="E6" s="187"/>
      <c r="F6" s="187"/>
      <c r="G6" s="187"/>
      <c r="H6" s="188"/>
      <c r="I6" s="134" t="s">
        <v>85</v>
      </c>
      <c r="J6" s="130"/>
      <c r="K6" s="130"/>
      <c r="L6" s="180"/>
      <c r="M6" s="134" t="s">
        <v>108</v>
      </c>
      <c r="N6" s="130"/>
      <c r="O6" s="130"/>
      <c r="P6" s="180"/>
      <c r="Q6" s="134" t="s">
        <v>109</v>
      </c>
      <c r="R6" s="130"/>
      <c r="S6" s="130"/>
      <c r="T6" s="180"/>
      <c r="U6" s="187"/>
      <c r="V6" s="187"/>
      <c r="W6" s="188"/>
      <c r="X6" s="197"/>
      <c r="Y6" s="198"/>
      <c r="Z6" s="199"/>
    </row>
    <row r="7" spans="1:26" ht="15.6">
      <c r="A7" s="55">
        <v>1</v>
      </c>
      <c r="B7" s="200">
        <v>2</v>
      </c>
      <c r="C7" s="201"/>
      <c r="D7" s="201"/>
      <c r="E7" s="201"/>
      <c r="F7" s="201"/>
      <c r="G7" s="201"/>
      <c r="H7" s="202"/>
      <c r="I7" s="203">
        <v>3</v>
      </c>
      <c r="J7" s="204"/>
      <c r="K7" s="204"/>
      <c r="L7" s="205"/>
      <c r="M7" s="203">
        <v>4</v>
      </c>
      <c r="N7" s="204"/>
      <c r="O7" s="204"/>
      <c r="P7" s="205"/>
      <c r="Q7" s="203">
        <v>5</v>
      </c>
      <c r="R7" s="204"/>
      <c r="S7" s="204"/>
      <c r="T7" s="205"/>
      <c r="U7" s="204">
        <v>6</v>
      </c>
      <c r="V7" s="204"/>
      <c r="W7" s="205"/>
      <c r="X7" s="203">
        <v>7</v>
      </c>
      <c r="Y7" s="204"/>
      <c r="Z7" s="205"/>
    </row>
    <row r="8" spans="1:26" ht="15.6">
      <c r="A8" s="55">
        <v>1</v>
      </c>
      <c r="B8" s="263" t="s">
        <v>184</v>
      </c>
      <c r="C8" s="264"/>
      <c r="D8" s="264"/>
      <c r="E8" s="264"/>
      <c r="F8" s="264"/>
      <c r="G8" s="264"/>
      <c r="H8" s="265"/>
      <c r="I8" s="266"/>
      <c r="J8" s="267"/>
      <c r="K8" s="267"/>
      <c r="L8" s="268"/>
      <c r="M8" s="266"/>
      <c r="N8" s="267"/>
      <c r="O8" s="267"/>
      <c r="P8" s="268"/>
      <c r="Q8" s="266"/>
      <c r="R8" s="267"/>
      <c r="S8" s="267"/>
      <c r="T8" s="268"/>
      <c r="U8" s="213"/>
      <c r="V8" s="213"/>
      <c r="W8" s="214"/>
      <c r="X8" s="215"/>
      <c r="Y8" s="213"/>
      <c r="Z8" s="214"/>
    </row>
    <row r="9" spans="1:26" ht="15.6">
      <c r="A9" s="55">
        <v>2</v>
      </c>
      <c r="B9" s="263" t="s">
        <v>185</v>
      </c>
      <c r="C9" s="264"/>
      <c r="D9" s="264"/>
      <c r="E9" s="264"/>
      <c r="F9" s="264"/>
      <c r="G9" s="264"/>
      <c r="H9" s="265"/>
      <c r="I9" s="266"/>
      <c r="J9" s="267"/>
      <c r="K9" s="267"/>
      <c r="L9" s="268"/>
      <c r="M9" s="266"/>
      <c r="N9" s="267"/>
      <c r="O9" s="267"/>
      <c r="P9" s="268"/>
      <c r="Q9" s="266"/>
      <c r="R9" s="267"/>
      <c r="S9" s="267"/>
      <c r="T9" s="268"/>
      <c r="U9" s="213"/>
      <c r="V9" s="213"/>
      <c r="W9" s="214"/>
      <c r="X9" s="215"/>
      <c r="Y9" s="213"/>
      <c r="Z9" s="214"/>
    </row>
    <row r="10" spans="1:26" ht="15.6">
      <c r="A10" s="55"/>
      <c r="B10" s="263"/>
      <c r="C10" s="264"/>
      <c r="D10" s="264"/>
      <c r="E10" s="264"/>
      <c r="F10" s="264"/>
      <c r="G10" s="264"/>
      <c r="H10" s="265"/>
      <c r="I10" s="266"/>
      <c r="J10" s="267"/>
      <c r="K10" s="267"/>
      <c r="L10" s="268"/>
      <c r="M10" s="266"/>
      <c r="N10" s="267"/>
      <c r="O10" s="267"/>
      <c r="P10" s="268"/>
      <c r="Q10" s="266"/>
      <c r="R10" s="267"/>
      <c r="S10" s="267"/>
      <c r="T10" s="268"/>
      <c r="U10" s="213"/>
      <c r="V10" s="213"/>
      <c r="W10" s="214"/>
      <c r="X10" s="215"/>
      <c r="Y10" s="213"/>
      <c r="Z10" s="214"/>
    </row>
    <row r="11" spans="1:26" ht="17.399999999999999">
      <c r="A11" s="216" t="s">
        <v>19</v>
      </c>
      <c r="B11" s="217"/>
      <c r="C11" s="217"/>
      <c r="D11" s="217"/>
      <c r="E11" s="217"/>
      <c r="F11" s="217"/>
      <c r="G11" s="217"/>
      <c r="H11" s="218"/>
      <c r="I11" s="269"/>
      <c r="J11" s="270"/>
      <c r="K11" s="270"/>
      <c r="L11" s="271"/>
      <c r="M11" s="269"/>
      <c r="N11" s="270"/>
      <c r="O11" s="270"/>
      <c r="P11" s="271"/>
      <c r="Q11" s="269"/>
      <c r="R11" s="270"/>
      <c r="S11" s="270"/>
      <c r="T11" s="271"/>
      <c r="U11" s="222"/>
      <c r="V11" s="222"/>
      <c r="W11" s="223"/>
      <c r="X11" s="224"/>
      <c r="Y11" s="222"/>
      <c r="Z11" s="223"/>
    </row>
    <row r="16" spans="1:26" ht="17.399999999999999">
      <c r="A16" s="42" t="s">
        <v>187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ht="17.399999999999999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8.75" customHeight="1">
      <c r="A18" s="181" t="s">
        <v>17</v>
      </c>
      <c r="B18" s="183" t="s">
        <v>177</v>
      </c>
      <c r="C18" s="184"/>
      <c r="D18" s="184"/>
      <c r="E18" s="184"/>
      <c r="F18" s="184"/>
      <c r="G18" s="184"/>
      <c r="H18" s="185"/>
      <c r="I18" s="134" t="s">
        <v>134</v>
      </c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80"/>
      <c r="U18" s="183" t="s">
        <v>82</v>
      </c>
      <c r="V18" s="184"/>
      <c r="W18" s="185"/>
      <c r="X18" s="194" t="s">
        <v>83</v>
      </c>
      <c r="Y18" s="195"/>
      <c r="Z18" s="196"/>
    </row>
    <row r="19" spans="1:26" ht="18">
      <c r="A19" s="182"/>
      <c r="B19" s="186"/>
      <c r="C19" s="187"/>
      <c r="D19" s="187"/>
      <c r="E19" s="187"/>
      <c r="F19" s="187"/>
      <c r="G19" s="187"/>
      <c r="H19" s="188"/>
      <c r="I19" s="134" t="s">
        <v>85</v>
      </c>
      <c r="J19" s="130"/>
      <c r="K19" s="130"/>
      <c r="L19" s="180"/>
      <c r="M19" s="134" t="s">
        <v>108</v>
      </c>
      <c r="N19" s="130"/>
      <c r="O19" s="130"/>
      <c r="P19" s="180"/>
      <c r="Q19" s="134" t="s">
        <v>109</v>
      </c>
      <c r="R19" s="130"/>
      <c r="S19" s="130"/>
      <c r="T19" s="180"/>
      <c r="U19" s="187"/>
      <c r="V19" s="187"/>
      <c r="W19" s="188"/>
      <c r="X19" s="197"/>
      <c r="Y19" s="198"/>
      <c r="Z19" s="199"/>
    </row>
    <row r="20" spans="1:26" ht="15.6">
      <c r="A20" s="55">
        <v>1</v>
      </c>
      <c r="B20" s="200">
        <v>2</v>
      </c>
      <c r="C20" s="201"/>
      <c r="D20" s="201"/>
      <c r="E20" s="201"/>
      <c r="F20" s="201"/>
      <c r="G20" s="201"/>
      <c r="H20" s="202"/>
      <c r="I20" s="203">
        <v>3</v>
      </c>
      <c r="J20" s="204"/>
      <c r="K20" s="204"/>
      <c r="L20" s="205"/>
      <c r="M20" s="203">
        <v>4</v>
      </c>
      <c r="N20" s="204"/>
      <c r="O20" s="204"/>
      <c r="P20" s="205"/>
      <c r="Q20" s="203">
        <v>5</v>
      </c>
      <c r="R20" s="204"/>
      <c r="S20" s="204"/>
      <c r="T20" s="205"/>
      <c r="U20" s="204">
        <v>6</v>
      </c>
      <c r="V20" s="204"/>
      <c r="W20" s="205"/>
      <c r="X20" s="203">
        <v>7</v>
      </c>
      <c r="Y20" s="204"/>
      <c r="Z20" s="205"/>
    </row>
    <row r="21" spans="1:26" ht="15.6">
      <c r="A21" s="55">
        <v>1</v>
      </c>
      <c r="B21" s="263" t="s">
        <v>178</v>
      </c>
      <c r="C21" s="264"/>
      <c r="D21" s="264"/>
      <c r="E21" s="264"/>
      <c r="F21" s="264"/>
      <c r="G21" s="264"/>
      <c r="H21" s="265"/>
      <c r="I21" s="266"/>
      <c r="J21" s="267"/>
      <c r="K21" s="267"/>
      <c r="L21" s="268"/>
      <c r="M21" s="266"/>
      <c r="N21" s="267"/>
      <c r="O21" s="267"/>
      <c r="P21" s="268"/>
      <c r="Q21" s="266"/>
      <c r="R21" s="267"/>
      <c r="S21" s="267"/>
      <c r="T21" s="268"/>
      <c r="U21" s="213"/>
      <c r="V21" s="213"/>
      <c r="W21" s="214"/>
      <c r="X21" s="215"/>
      <c r="Y21" s="213"/>
      <c r="Z21" s="214"/>
    </row>
    <row r="22" spans="1:26" ht="15.6">
      <c r="A22" s="55">
        <v>2</v>
      </c>
      <c r="B22" s="263" t="s">
        <v>179</v>
      </c>
      <c r="C22" s="264"/>
      <c r="D22" s="264"/>
      <c r="E22" s="264"/>
      <c r="F22" s="264"/>
      <c r="G22" s="264"/>
      <c r="H22" s="265"/>
      <c r="I22" s="266"/>
      <c r="J22" s="267"/>
      <c r="K22" s="267"/>
      <c r="L22" s="268"/>
      <c r="M22" s="266"/>
      <c r="N22" s="267"/>
      <c r="O22" s="267"/>
      <c r="P22" s="268"/>
      <c r="Q22" s="266"/>
      <c r="R22" s="267"/>
      <c r="S22" s="267"/>
      <c r="T22" s="268"/>
      <c r="U22" s="213"/>
      <c r="V22" s="213"/>
      <c r="W22" s="214"/>
      <c r="X22" s="215"/>
      <c r="Y22" s="213"/>
      <c r="Z22" s="214"/>
    </row>
    <row r="23" spans="1:26" ht="15.6">
      <c r="A23" s="55">
        <v>4</v>
      </c>
      <c r="B23" s="263" t="s">
        <v>180</v>
      </c>
      <c r="C23" s="264"/>
      <c r="D23" s="264"/>
      <c r="E23" s="264"/>
      <c r="F23" s="264"/>
      <c r="G23" s="264"/>
      <c r="H23" s="265"/>
      <c r="I23" s="266"/>
      <c r="J23" s="267"/>
      <c r="K23" s="267"/>
      <c r="L23" s="268"/>
      <c r="M23" s="266"/>
      <c r="N23" s="267"/>
      <c r="O23" s="267"/>
      <c r="P23" s="268"/>
      <c r="Q23" s="266"/>
      <c r="R23" s="267"/>
      <c r="S23" s="267"/>
      <c r="T23" s="268"/>
      <c r="U23" s="213"/>
      <c r="V23" s="213"/>
      <c r="W23" s="214"/>
      <c r="X23" s="215"/>
      <c r="Y23" s="213"/>
      <c r="Z23" s="214"/>
    </row>
    <row r="24" spans="1:26" ht="15.6">
      <c r="A24" s="55">
        <v>5</v>
      </c>
      <c r="B24" s="263" t="s">
        <v>181</v>
      </c>
      <c r="C24" s="264"/>
      <c r="D24" s="264"/>
      <c r="E24" s="264"/>
      <c r="F24" s="264"/>
      <c r="G24" s="264"/>
      <c r="H24" s="265"/>
      <c r="I24" s="266"/>
      <c r="J24" s="267"/>
      <c r="K24" s="267"/>
      <c r="L24" s="268"/>
      <c r="M24" s="266"/>
      <c r="N24" s="267"/>
      <c r="O24" s="267"/>
      <c r="P24" s="268"/>
      <c r="Q24" s="266"/>
      <c r="R24" s="267"/>
      <c r="S24" s="267"/>
      <c r="T24" s="268"/>
      <c r="U24" s="213"/>
      <c r="V24" s="213"/>
      <c r="W24" s="214"/>
      <c r="X24" s="215"/>
      <c r="Y24" s="213"/>
      <c r="Z24" s="214"/>
    </row>
    <row r="25" spans="1:26" ht="15.6">
      <c r="A25" s="55">
        <v>6</v>
      </c>
      <c r="B25" s="263" t="s">
        <v>182</v>
      </c>
      <c r="C25" s="264"/>
      <c r="D25" s="264"/>
      <c r="E25" s="264"/>
      <c r="F25" s="264"/>
      <c r="G25" s="264"/>
      <c r="H25" s="265"/>
      <c r="I25" s="266"/>
      <c r="J25" s="267"/>
      <c r="K25" s="267"/>
      <c r="L25" s="268"/>
      <c r="M25" s="266"/>
      <c r="N25" s="267"/>
      <c r="O25" s="267"/>
      <c r="P25" s="268"/>
      <c r="Q25" s="266"/>
      <c r="R25" s="267"/>
      <c r="S25" s="267"/>
      <c r="T25" s="268"/>
      <c r="U25" s="213"/>
      <c r="V25" s="213"/>
      <c r="W25" s="214"/>
      <c r="X25" s="215"/>
      <c r="Y25" s="213"/>
      <c r="Z25" s="214"/>
    </row>
    <row r="26" spans="1:26" ht="15.6">
      <c r="A26" s="55"/>
      <c r="B26" s="207"/>
      <c r="C26" s="208"/>
      <c r="D26" s="208"/>
      <c r="E26" s="208"/>
      <c r="F26" s="208"/>
      <c r="G26" s="208"/>
      <c r="H26" s="209"/>
      <c r="I26" s="266"/>
      <c r="J26" s="267"/>
      <c r="K26" s="267"/>
      <c r="L26" s="268"/>
      <c r="M26" s="266"/>
      <c r="N26" s="267"/>
      <c r="O26" s="267"/>
      <c r="P26" s="268"/>
      <c r="Q26" s="266"/>
      <c r="R26" s="267"/>
      <c r="S26" s="267"/>
      <c r="T26" s="268"/>
      <c r="U26" s="213"/>
      <c r="V26" s="213"/>
      <c r="W26" s="214"/>
      <c r="X26" s="215"/>
      <c r="Y26" s="213"/>
      <c r="Z26" s="214"/>
    </row>
    <row r="27" spans="1:26" ht="17.399999999999999">
      <c r="A27" s="216" t="s">
        <v>19</v>
      </c>
      <c r="B27" s="217"/>
      <c r="C27" s="217"/>
      <c r="D27" s="217"/>
      <c r="E27" s="217"/>
      <c r="F27" s="217"/>
      <c r="G27" s="217"/>
      <c r="H27" s="218"/>
      <c r="I27" s="269"/>
      <c r="J27" s="270"/>
      <c r="K27" s="270"/>
      <c r="L27" s="271"/>
      <c r="M27" s="269"/>
      <c r="N27" s="270"/>
      <c r="O27" s="270"/>
      <c r="P27" s="271"/>
      <c r="Q27" s="269"/>
      <c r="R27" s="270"/>
      <c r="S27" s="270"/>
      <c r="T27" s="271"/>
      <c r="U27" s="222"/>
      <c r="V27" s="222"/>
      <c r="W27" s="223"/>
      <c r="X27" s="224"/>
      <c r="Y27" s="222"/>
      <c r="Z27" s="223"/>
    </row>
    <row r="31" spans="1:26" ht="18.75" customHeight="1">
      <c r="B31" s="132" t="s">
        <v>193</v>
      </c>
      <c r="C31" s="132"/>
      <c r="D31" s="132"/>
      <c r="E31" s="132"/>
      <c r="F31" s="132"/>
      <c r="G31" s="132"/>
      <c r="H31" s="132"/>
      <c r="I31" s="57"/>
      <c r="J31" s="57"/>
      <c r="K31" s="57"/>
      <c r="L31" s="259" t="s">
        <v>57</v>
      </c>
      <c r="M31" s="259"/>
      <c r="N31" s="259"/>
      <c r="O31" s="259"/>
      <c r="P31" s="259"/>
      <c r="Q31" s="58"/>
      <c r="R31" s="58"/>
      <c r="S31" s="58"/>
      <c r="T31" s="58"/>
      <c r="U31" s="58"/>
      <c r="V31" s="187"/>
      <c r="W31" s="260"/>
      <c r="X31" s="260"/>
      <c r="Y31" s="260"/>
      <c r="Z31" s="260"/>
    </row>
    <row r="32" spans="1:26" ht="18">
      <c r="B32" s="142" t="s">
        <v>28</v>
      </c>
      <c r="C32" s="142"/>
      <c r="D32" s="142"/>
      <c r="E32" s="142"/>
      <c r="F32" s="142"/>
      <c r="G32" s="142"/>
      <c r="H32" s="142"/>
      <c r="I32" s="45"/>
      <c r="J32" s="45"/>
      <c r="K32" s="45"/>
      <c r="L32" s="5"/>
      <c r="M32" s="4"/>
      <c r="N32" s="27" t="s">
        <v>29</v>
      </c>
      <c r="O32" s="4"/>
      <c r="P32" s="5"/>
      <c r="Q32" s="45"/>
      <c r="R32" s="45"/>
      <c r="S32" s="45"/>
      <c r="T32" s="5"/>
      <c r="U32" s="5"/>
      <c r="V32" s="142" t="s">
        <v>38</v>
      </c>
      <c r="W32" s="142"/>
      <c r="X32" s="142"/>
      <c r="Y32" s="142"/>
      <c r="Z32" s="142"/>
    </row>
  </sheetData>
  <mergeCells count="99">
    <mergeCell ref="B31:H31"/>
    <mergeCell ref="L31:P31"/>
    <mergeCell ref="V31:Z31"/>
    <mergeCell ref="B32:H32"/>
    <mergeCell ref="V32:Z32"/>
    <mergeCell ref="A27:H27"/>
    <mergeCell ref="I27:L27"/>
    <mergeCell ref="M27:P27"/>
    <mergeCell ref="Q27:T27"/>
    <mergeCell ref="U27:W27"/>
    <mergeCell ref="X27:Z27"/>
    <mergeCell ref="B26:H26"/>
    <mergeCell ref="I26:L26"/>
    <mergeCell ref="M26:P26"/>
    <mergeCell ref="Q26:T26"/>
    <mergeCell ref="U26:W26"/>
    <mergeCell ref="X26:Z26"/>
    <mergeCell ref="B25:H25"/>
    <mergeCell ref="I25:L25"/>
    <mergeCell ref="M25:P25"/>
    <mergeCell ref="Q25:T25"/>
    <mergeCell ref="U25:W25"/>
    <mergeCell ref="X25:Z25"/>
    <mergeCell ref="B24:H24"/>
    <mergeCell ref="I24:L24"/>
    <mergeCell ref="M24:P24"/>
    <mergeCell ref="Q24:T24"/>
    <mergeCell ref="U24:W24"/>
    <mergeCell ref="X24:Z24"/>
    <mergeCell ref="B23:H23"/>
    <mergeCell ref="I23:L23"/>
    <mergeCell ref="M23:P23"/>
    <mergeCell ref="Q23:T23"/>
    <mergeCell ref="U23:W23"/>
    <mergeCell ref="X23:Z23"/>
    <mergeCell ref="B22:H22"/>
    <mergeCell ref="I22:L22"/>
    <mergeCell ref="M22:P22"/>
    <mergeCell ref="Q22:T22"/>
    <mergeCell ref="U22:W22"/>
    <mergeCell ref="X22:Z22"/>
    <mergeCell ref="B21:H21"/>
    <mergeCell ref="I21:L21"/>
    <mergeCell ref="M21:P21"/>
    <mergeCell ref="Q21:T21"/>
    <mergeCell ref="U21:W21"/>
    <mergeCell ref="X21:Z21"/>
    <mergeCell ref="B20:H20"/>
    <mergeCell ref="I20:L20"/>
    <mergeCell ref="M20:P20"/>
    <mergeCell ref="Q20:T20"/>
    <mergeCell ref="U20:W20"/>
    <mergeCell ref="X20:Z20"/>
    <mergeCell ref="A18:A19"/>
    <mergeCell ref="B18:H19"/>
    <mergeCell ref="I18:T18"/>
    <mergeCell ref="U18:W19"/>
    <mergeCell ref="X18:Z19"/>
    <mergeCell ref="I19:L19"/>
    <mergeCell ref="M19:P19"/>
    <mergeCell ref="Q19:T19"/>
    <mergeCell ref="A11:H11"/>
    <mergeCell ref="I11:L11"/>
    <mergeCell ref="M11:P11"/>
    <mergeCell ref="Q11:T11"/>
    <mergeCell ref="U11:W11"/>
    <mergeCell ref="X11:Z11"/>
    <mergeCell ref="B10:H10"/>
    <mergeCell ref="I10:L10"/>
    <mergeCell ref="M10:P10"/>
    <mergeCell ref="Q10:T10"/>
    <mergeCell ref="U10:W10"/>
    <mergeCell ref="X10:Z10"/>
    <mergeCell ref="B9:H9"/>
    <mergeCell ref="I9:L9"/>
    <mergeCell ref="M9:P9"/>
    <mergeCell ref="Q9:T9"/>
    <mergeCell ref="U9:W9"/>
    <mergeCell ref="X9:Z9"/>
    <mergeCell ref="B8:H8"/>
    <mergeCell ref="I8:L8"/>
    <mergeCell ref="M8:P8"/>
    <mergeCell ref="Q8:T8"/>
    <mergeCell ref="U8:W8"/>
    <mergeCell ref="X8:Z8"/>
    <mergeCell ref="B7:H7"/>
    <mergeCell ref="I7:L7"/>
    <mergeCell ref="M7:P7"/>
    <mergeCell ref="Q7:T7"/>
    <mergeCell ref="U7:W7"/>
    <mergeCell ref="X7:Z7"/>
    <mergeCell ref="A5:A6"/>
    <mergeCell ref="B5:H6"/>
    <mergeCell ref="I5:T5"/>
    <mergeCell ref="U5:W6"/>
    <mergeCell ref="X5:Z6"/>
    <mergeCell ref="I6:L6"/>
    <mergeCell ref="M6:P6"/>
    <mergeCell ref="Q6:T6"/>
  </mergeCells>
  <pageMargins left="0.70866141732283472" right="0.5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I. Фін план (дод 1)</vt:lpstr>
      <vt:lpstr>Пояснювальна (дод 2) 1</vt:lpstr>
      <vt:lpstr>Пояснювальна(дод 2) 2</vt:lpstr>
      <vt:lpstr>Пояснювальна (дод 2 ) 3</vt:lpstr>
      <vt:lpstr>'I. Фін план (дод 1)'!Заголовки_для_печати</vt:lpstr>
      <vt:lpstr>'I. Фін план (дод 1)'!Область_печати</vt:lpstr>
      <vt:lpstr>'Пояснювальна (дод 2 ) 3'!Область_печати</vt:lpstr>
      <vt:lpstr>'Пояснювальна (дод 2) 1'!Область_печати</vt:lpstr>
      <vt:lpstr>'Пояснювальна(дод 2) 2'!Область_печати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Mis'kaRada</cp:lastModifiedBy>
  <cp:lastPrinted>2023-02-10T11:40:54Z</cp:lastPrinted>
  <dcterms:created xsi:type="dcterms:W3CDTF">2003-03-13T16:00:22Z</dcterms:created>
  <dcterms:modified xsi:type="dcterms:W3CDTF">2023-02-10T14:32:46Z</dcterms:modified>
</cp:coreProperties>
</file>