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60" windowWidth="9720" windowHeight="5280" tabRatio="778" activeTab="0"/>
  </bookViews>
  <sheets>
    <sheet name="ЗМІНИ  2023 РІК   " sheetId="1" r:id="rId1"/>
  </sheets>
  <definedNames>
    <definedName name="_xlnm.Print_Area" localSheetId="0">'ЗМІНИ  2023 РІК   '!$A$1:$E$88</definedName>
  </definedNames>
  <calcPr fullCalcOnLoad="1"/>
</workbook>
</file>

<file path=xl/sharedStrings.xml><?xml version="1.0" encoding="utf-8"?>
<sst xmlns="http://schemas.openxmlformats.org/spreadsheetml/2006/main" count="156" uniqueCount="114">
  <si>
    <t>ВСЬОГО ЗАГАЛЬНИЙ ФОНД</t>
  </si>
  <si>
    <t>ВСЬОГО СПЕЦІАЛЬНИЙ ФОНД</t>
  </si>
  <si>
    <t>ВИДАТКИ, з них:</t>
  </si>
  <si>
    <t>Южненської міської ради</t>
  </si>
  <si>
    <t>Пояснювальна записка</t>
  </si>
  <si>
    <t xml:space="preserve">ЗАГАЛЬНИЙ ФОНД, СПЕЦІАЛЬНИЙ ФОНД </t>
  </si>
  <si>
    <t>КПКВ/ назва</t>
  </si>
  <si>
    <t>сума (грн.)</t>
  </si>
  <si>
    <t>Код доходів</t>
  </si>
  <si>
    <t>ЗАГАЛЬНИЙ ФОНД</t>
  </si>
  <si>
    <t>СПЕЦІАЛЬНИЙ ФОНД (бюджет розвитку)</t>
  </si>
  <si>
    <t xml:space="preserve"> Про внесення змін і доповнень до рішення Южненської міської ради Одеського району Одеської області  від   07.12.2022 року  №1187-VІІІ „Про  бюджет Южненської міської територіальної громади  на 2023 рік”   </t>
  </si>
  <si>
    <t xml:space="preserve">1.За рахунок міжбюджетних трансфертів з Державного бюджету,ДОХОДИ,ВИДАТКИ </t>
  </si>
  <si>
    <t>Видатки</t>
  </si>
  <si>
    <t>ДОХОДИ, з них:</t>
  </si>
  <si>
    <t>Забезпечення діяльності з виробництва, транспортування, постачання теплової енергії</t>
  </si>
  <si>
    <t xml:space="preserve">Вільні залишки коштів загального фонду місцевого бюджету   на 01.01.2023  року </t>
  </si>
  <si>
    <t>Управління соціальної політики Южненської міської ради Одеського району Одеської області</t>
  </si>
  <si>
    <t>Керівництво і управління у відповідній сфері у містах (місті Києві), селищах, селах, територіальних громадах</t>
  </si>
  <si>
    <t>Управління житлово-комунального господарства Южненської міської ради Одеського району Одеської області</t>
  </si>
  <si>
    <t>1216012</t>
  </si>
  <si>
    <t>Фонд комунального майна Южненської міської ради Одеського району Одеської області</t>
  </si>
  <si>
    <t>3117660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</si>
  <si>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</si>
  <si>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Проек землеустрою щодо відведення земельної ділянки орієнтовною площею 0,0060га із земель територіальної громади м. Южного Одеської області, для продажу права власності на земельних торгах у формі аукціону</t>
  </si>
  <si>
    <t>0611200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</si>
  <si>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 (оплата за проведення корекційно-розвиткових занять і придбання спеціальних засобів корекції для учнів інклюзивних класів закладів загальної середньої освіти)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</si>
  <si>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 (оплата за проведення корекційно-розвиткових занять і придбання спеціальних засобів корекції для вихованців інклюзивних груп закладів дошкільної освіти)</t>
  </si>
  <si>
    <t>41051000</t>
  </si>
  <si>
    <t>0611152</t>
  </si>
  <si>
    <t>Субвенція з місцевого бюджету на здійснення переданих видатків у сфері освіти за рахунок коштів освітньої субвенції (інклюзивно-ресурсні центри)</t>
  </si>
  <si>
    <t>1617351</t>
  </si>
  <si>
    <t>Розроблення комплексних планів просторового розвитку територій територіальних громад</t>
  </si>
  <si>
    <t>Управління архітектури та містобудування Южненської міської ради Одеського району Одеської області</t>
  </si>
  <si>
    <t>0810160</t>
  </si>
  <si>
    <t>1217461</t>
  </si>
  <si>
    <t>Утримання та розвиток автомобільних доріг та дорожньої інфраструктури за рахунок коштів місцевого бюджету</t>
  </si>
  <si>
    <t>Управління капітального будівництва Южненської міської ради Одеського району Одеської області</t>
  </si>
  <si>
    <t>1511010</t>
  </si>
  <si>
    <t>Надання дошкільної освіти</t>
  </si>
  <si>
    <t>Капітальний ремонт покрівлі з утепленням  комунального закладу дошкільної освіти (ясла-садок) №3 «Веселка» комбінованого типу Южненської міської ради Одеського району Одеської області, за адресою: вул. Будівельників, 15 м. Южного Одеської області</t>
  </si>
  <si>
    <t>Капітальний ремонт покрівлі з утепленням  комунального закладу дошкільної освіти (ясла-садок) №3 «Веселка» комбінованого типу Южненської міської ради Одеського району Одеської області, за адресою: вул. Будівельників, 15 м. Южного Одеської області. Додаткові роботи.</t>
  </si>
  <si>
    <t>1511021</t>
  </si>
  <si>
    <t>Надання загальної середньої освіти закладами загальної середньої освіти за рахунок коштів місцевого бюджету</t>
  </si>
  <si>
    <t xml:space="preserve">Капітальний ремонт частини підвального приміщення Ліцею № 1 Южненської міської ради Одеського району Одеської області з влаштуванням найпростішого укриття, що планується використовувати для укриття учасників освітнього процесу за адресою: просп. Миру, будинок 19-А м.Южне, Одеського району, Одеської області. </t>
  </si>
  <si>
    <t>Коригування проектної документації "Капітальний ремонт частини підвального приміщення Ліцею № 1 Южненської міської ради Одеського району Одеської області з влаштуванням найпростішого укриття, що планується використовувати для укриття учасників освітнього процесу за адресою: просп. Миру, будинок 19-А м.Южне, Одеського району, Одеської області"</t>
  </si>
  <si>
    <t>Капітальний ремонт частини підвального приміщення Ліцею № 1 Южненської міської ради Одеського району Одеської області з влаштуванням найпростішого укриття, що планується використовувати для укриття учасників освітнього процесу за адресою: просп. Миру, будинок 19-А м.Южне, Одеського району, Одеської області. Додаткові роботи.</t>
  </si>
  <si>
    <t>Коригування проектно-вишукувальної документації "Капітальний ремонт покрівлі спортивної зали комунального закладу загальної середньої освіти  «Авторська школа М.П. Гузика» Южненської міської ради Одеського  району Одеської області, за адресою: вул. Хіміків, 10-А м. Южного Одеської області"</t>
  </si>
  <si>
    <t>Капітальний ремонт покрівлі спортивної зали комунального закладу загальної середньої освіти  «Авторська школа М.П. Гузика» Южненської міської ради Одеського  району Одеської області, за адресою: вул. Хіміків, 10-А м. Южного Одеської області. Додаткові роботи.</t>
  </si>
  <si>
    <t xml:space="preserve">Коригування проектної документації "Капітальний ремонт їдальні та харчоблоку комунального закладу  «Южненський навчально-виховний комплекс (загальноосвітня спеціалізована школа І-ІІІ ступенів №2-центр позашкільної освіти-професійно-технічне училище) Южненської міської ради Одеської області» за адресою просп. Миру, 18 м. Южного Одеської області" </t>
  </si>
  <si>
    <t>Багатопрофільна стаціонарна медична допомога населенню</t>
  </si>
  <si>
    <t>Реконструкція системи медичного газопостачання з влаштуванням майданчика під джерела медичних газів  КНП "Южненська міська лікарня" Южненської міської ради за адресою:Одеська область, Одеський район, м. Южне, вул. Хіміків, 1, у т.ч.:</t>
  </si>
  <si>
    <t xml:space="preserve"> проектні роботи</t>
  </si>
  <si>
    <t>Забезпечення діяльності палаців і будинків культури, клубів, центрів дозвілля та інших клубних закладів</t>
  </si>
  <si>
    <t>Капітальний ремонт ділянки теплових мереж від ТК-17 до ЦТП №24 м. Южного Одеської області</t>
  </si>
  <si>
    <t>Капітальний ремонт внутрішньої системи теплопостачання у підвальному приміщенні будівлі комунальної власності по вул. Будівельників, буд. 7, м. Южного Одеського району Одеської області, у т.ч.:</t>
  </si>
  <si>
    <t>проектні роботи</t>
  </si>
  <si>
    <t>Проектні роботи «Нове будівництво колумбарію на території Южненського кладовища Южненської міської територіальної громади Одеського району Одеської області»</t>
  </si>
  <si>
    <t>Організація благоустрою населених пунктів</t>
  </si>
  <si>
    <t>Проектні роботи: «Капітальний ремонт благоустрою місця для військових поховань Захисників України та пам’ятної споруди  на території кладовища Южненської міської територіальної громади Одеського району Одеської області"</t>
  </si>
  <si>
    <t>коригування проектно-вишукувальної документації</t>
  </si>
  <si>
    <t>Капітальний ремонт дороги по пр.Григорівського десанту від світлофору по вул. Хіміків до знаку "Якір" м.Южного Одеської області, в.т.ч.:</t>
  </si>
  <si>
    <t>Капітальний ремонт з утепленням покрівлі в частині нежитлової будівлі комунальної власності за адресою: Одеська область, Одеський район, м. Южне, пл.Перемоги, 1, у т.ч.:</t>
  </si>
  <si>
    <t>3118110</t>
  </si>
  <si>
    <t>Заходи із запобігання та ліквідації надзвичайних ситуацій та наслідків стихійного лиха</t>
  </si>
  <si>
    <t>Поточний ремонт приміщень ПРУ №56529, які розташовані за адресою: вул. Приморська,19/3 м. Южного Одеського району Одеської області</t>
  </si>
  <si>
    <t>Поточний ремонт приміщень №1-7, шлюз №8, туалет №9, спуск у підвал №І, коридор №ІІ ПРУ №56535, яке розташоване за адресою: проспект Григорівського десанту,10/3 м.Южного Одеського району Одеської області</t>
  </si>
  <si>
    <t>Управління культури, спорту та молодіжної політики Южненської міської ради Одеського району Одеської області</t>
  </si>
  <si>
    <t>1011080 1013133 1014030 1014040 1014060 1014082 1015031 1015062</t>
  </si>
  <si>
    <t>1015049</t>
  </si>
  <si>
    <t>1014030</t>
  </si>
  <si>
    <t>Забезпечення діяльності бібліотек</t>
  </si>
  <si>
    <t>Управління освіти Южненської міської ради Одеського району Одеської області</t>
  </si>
  <si>
    <t>Виконавчий комітет Южненської міської ради Одеського району Одеської області</t>
  </si>
  <si>
    <t>0813222</t>
  </si>
  <si>
    <t>0813221</t>
  </si>
  <si>
    <t>Будівництво  медичних установ та закладів</t>
  </si>
  <si>
    <t>1512010</t>
  </si>
  <si>
    <t>Доходи загального фонду</t>
  </si>
  <si>
    <t>Податок та збір на доходи фізичних осіб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</si>
  <si>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безпосереденьо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19 - 20 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</si>
  <si>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сімей осіб, визначених пунктами 2 - 5 частини першої статті 10-1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у заходах, необхідних для забезпечення оборони України, захисту безпеки населення та інтересів держави у зв'язку з військовою агресією Російської Федерації проти України,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</si>
  <si>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r>
      <t>Субвенція з місцевого бюджету на виконання окремих заходів з реалізації соціального проекту "Активні парки - локації здорової України" за рахунок відповідної субвенції з</t>
    </r>
    <r>
      <rPr>
        <sz val="18"/>
        <color indexed="8"/>
        <rFont val="Times New Roman"/>
        <family val="1"/>
      </rPr>
      <t xml:space="preserve"> державного бюджету</t>
    </r>
  </si>
  <si>
    <t>0611010                0611021   0611070   0611151</t>
  </si>
  <si>
    <r>
      <t xml:space="preserve">Перерозподіл коштів в межах кошторисних призначень </t>
    </r>
    <r>
      <rPr>
        <b/>
        <sz val="18"/>
        <rFont val="Times New Roman"/>
        <family val="1"/>
      </rPr>
      <t>(зменшено:</t>
    </r>
    <r>
      <rPr>
        <sz val="18"/>
        <rFont val="Times New Roman"/>
        <family val="1"/>
      </rPr>
      <t xml:space="preserve"> видатки на оплату праці з нарахуваннями по школі мистецтв та Спортивній школі ( вакансії),інші виплати населенню;</t>
    </r>
    <r>
      <rPr>
        <b/>
        <sz val="18"/>
        <rFont val="Times New Roman"/>
        <family val="1"/>
      </rPr>
      <t>збільшено</t>
    </r>
    <r>
      <rPr>
        <sz val="18"/>
        <rFont val="Times New Roman"/>
        <family val="1"/>
      </rPr>
      <t>: поточний ремонт водостічної системи з дахом Новобілярського селищного клубу, стипендії, придбання спортивного інвентарю, вихотовлення техпаспортів)</t>
    </r>
  </si>
  <si>
    <t>Предмети, обладнання та інвентар (монітори - 2 од.)</t>
  </si>
  <si>
    <t>Встановлення системи автоматичного відкриття ПРУ м. Южного  Одеського району Одеської області</t>
  </si>
  <si>
    <t xml:space="preserve">Програма реформування і розвитку житлово-комунального господарства Южненської міської територіальної громади на 2020-2024 роки.(поточне утримання міських доріг: послуга з заміни контролеру та технічного обслуговування світлофорів) </t>
  </si>
  <si>
    <t>Придбання обладнання і предметів довгострокового користування (персональний комп`ютер- 3 од.; багатофункціональний друкуючий пристрій   1 од.)</t>
  </si>
  <si>
    <t>Придбання обладнання і предметів довгострокового користування,перерозподіл коштів (придбання персонального компьютера  - 1 од.)</t>
  </si>
  <si>
    <t>Коригування проектно-вишукувальної документації  "Капітальний ремонт покрівлі з утепленням  комунального закладу дошкільної освіти (ясла-садок) №3 «Веселка» комбінованого типу Южненської міської ради Одеського району Одеської області, за адресою: вул. Будівельників, 15 м. Южного Одеської області"</t>
  </si>
  <si>
    <t>Капітальний ремонт покрівлі спортивної зали комунального закладу загальної середньої освіти  «Авторська школа М.П. Гузика» Южненської міської ради Одеського  району Одеської області, за адресою: вул. Хіміків, 10-А м. Южного Одеської області</t>
  </si>
  <si>
    <t xml:space="preserve">Капітальний ремонт їдальні та харчоблоку комунального закладу  «Южненський навчально-виховний комплекс (загальноосвітня спеціалізована школа І-ІІІ ступенів №2-центр позашкільної освіти-професійно-технічне училище) Южненської міської ради Одеської області» за адресою просп. Миру, 18 м. Южного Одеської області </t>
  </si>
  <si>
    <t>Капітальний ремонт котельні селищного клубу розташованого за адресою: вул. Театральна, 4, смт Нові Білярі, Одеського району, Одеської області</t>
  </si>
  <si>
    <t>Програма створення та розвитку містобудівного кадастру Южненської міської територіальної громади Одеського району Одеської області на 2021-2024 роки (розроблення Комплексного плану просторового розвитку території Южненської міської територіальної громади)</t>
  </si>
  <si>
    <t>11020000</t>
  </si>
  <si>
    <t>Податок на прибуток підприємств  </t>
  </si>
  <si>
    <t>18050000</t>
  </si>
  <si>
    <t>Єдиний податок  </t>
  </si>
  <si>
    <t>24062200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</si>
  <si>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зв'язку з тимчасовим невикористанням земельних ділянок</t>
  </si>
  <si>
    <t>0212010</t>
  </si>
  <si>
    <t xml:space="preserve">Програма підтримки та розвитку вторинної медичної допомоги Южненської міської територіальної громади на  період 2023-2025 роки. Капітальні трансферти підприємствам (установам, організаціям) (система рентгенівська діагностична)   </t>
  </si>
  <si>
    <t>Програма реформування і розвитку житлово-комунального господарства Южненської міської територіальної громади на 2020-2024 роки. Придбання обладнання і предметів довгострокового користування (придбання насосів рециркуляції водогрійних котлів для котельні м. Южного - 2 од.)</t>
  </si>
  <si>
    <r>
      <t xml:space="preserve">Перерозподіл коштів та додаткові кошти ( </t>
    </r>
    <r>
      <rPr>
        <b/>
        <sz val="18"/>
        <rFont val="Times New Roman"/>
        <family val="1"/>
      </rPr>
      <t xml:space="preserve">зменшення </t>
    </r>
    <r>
      <rPr>
        <sz val="18"/>
        <rFont val="Times New Roman"/>
        <family val="1"/>
      </rPr>
      <t xml:space="preserve">видатків на з/плату з нарахуваннями по ЗДО, видатки на комунальні послуги; </t>
    </r>
    <r>
      <rPr>
        <b/>
        <sz val="18"/>
        <rFont val="Times New Roman"/>
        <family val="1"/>
      </rPr>
      <t>збільшення</t>
    </r>
    <r>
      <rPr>
        <sz val="18"/>
        <rFont val="Times New Roman"/>
        <family val="1"/>
      </rPr>
      <t xml:space="preserve"> видатків на придбання предметів,матеріалів, обладнання;продуктів харчування, оплата послуг з проведення медичних оглядів, інші послуги)</t>
    </r>
  </si>
  <si>
    <t>( зміни у липні   2023 року)</t>
  </si>
  <si>
    <t>Проектні роботи: "Капітальний ремонт частини підвального приміщення закладу охорони здоров'я з влаштуванням найпростішого укриття, що розміщується за адресою: Одеська область, Одеський район, м. Южне, вул. Будівельників, 19"</t>
  </si>
  <si>
    <t>Проєктні роботи "Капітальний ремонт асфальтобетонного покриття дороги по вул. Центральній від села Кошари у напрямку села Любопіль в межах Южненської міської територіальної громади Одеського району" Одеської області, у т.ч:</t>
  </si>
  <si>
    <t>Забезпечення діяльності водопровідно-каналізаційного господарства</t>
  </si>
  <si>
    <t>Коригування проекту "Реконструкція водопровідного колектору від ВНС до вул. Хіміків м. Южного Одеської області"</t>
  </si>
  <si>
    <t>Заступник начальника фінансового управління</t>
  </si>
  <si>
    <t xml:space="preserve">начальник відділу планування та економічного </t>
  </si>
  <si>
    <t>аналізу місцевого бюджету</t>
  </si>
  <si>
    <t>Ганна ЗЕЛІНСЬКА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</si>
</sst>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_-* #,##0_-;\-* #,##0_-;_-* &quot;-&quot;_-;_-@_-"/>
    <numFmt numFmtId="189" formatCode="_-* #,##0.00_-;\-* #,##0.00_-;_-* &quot;-&quot;??_-;_-@_-"/>
    <numFmt numFmtId="190" formatCode="_-* #,##0.00\ _г_р_н_._-;\-* #,##0.00\ _г_р_н_._-;_-* &quot;-&quot;??\ _г_р_н_._-;_-@_-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[$-FC19]d\ mmmm\ yyyy\ &quot;г.&quot;"/>
    <numFmt numFmtId="196" formatCode="#,##0.0"/>
    <numFmt numFmtId="197" formatCode="#,##0_ ;\-#,##0\ "/>
    <numFmt numFmtId="198" formatCode="0.0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[$-422]d\ mmmm\ yyyy&quot; р.&quot;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</numFmts>
  <fonts count="6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8"/>
      <name val="Times New Roman"/>
      <family val="1"/>
    </font>
    <font>
      <b/>
      <sz val="18"/>
      <name val="Times New Roman"/>
      <family val="1"/>
    </font>
    <font>
      <i/>
      <sz val="18"/>
      <name val="Times New Roman"/>
      <family val="1"/>
    </font>
    <font>
      <b/>
      <sz val="18"/>
      <color indexed="8"/>
      <name val="Times New Roman"/>
      <family val="1"/>
    </font>
    <font>
      <b/>
      <sz val="16"/>
      <name val="Times New Roman"/>
      <family val="1"/>
    </font>
    <font>
      <sz val="10"/>
      <name val="Arial Cyr"/>
      <family val="0"/>
    </font>
    <font>
      <sz val="14"/>
      <name val="Times New Roman"/>
      <family val="1"/>
    </font>
    <font>
      <sz val="16"/>
      <name val="Times New Roman"/>
      <family val="1"/>
    </font>
    <font>
      <b/>
      <i/>
      <sz val="18"/>
      <name val="Times New Roman"/>
      <family val="1"/>
    </font>
    <font>
      <sz val="12"/>
      <name val="Times New Roman"/>
      <family val="1"/>
    </font>
    <font>
      <sz val="18"/>
      <color indexed="8"/>
      <name val="Times New Roman"/>
      <family val="1"/>
    </font>
    <font>
      <sz val="16.5"/>
      <name val="Times New Roman"/>
      <family val="1"/>
    </font>
    <font>
      <sz val="16.5"/>
      <name val="Arial"/>
      <family val="2"/>
    </font>
    <font>
      <sz val="17"/>
      <name val="Times New Roman"/>
      <family val="1"/>
    </font>
    <font>
      <sz val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9"/>
      <color indexed="8"/>
      <name val="Courier New"/>
      <family val="3"/>
    </font>
    <font>
      <sz val="14"/>
      <color indexed="63"/>
      <name val="Times New Roman"/>
      <family val="1"/>
    </font>
    <font>
      <sz val="18"/>
      <color indexed="10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Courier New"/>
      <family val="3"/>
    </font>
    <font>
      <sz val="18"/>
      <color theme="1"/>
      <name val="Times New Roman"/>
      <family val="1"/>
    </font>
    <font>
      <sz val="14"/>
      <color rgb="FF333333"/>
      <name val="Times New Roman"/>
      <family val="1"/>
    </font>
    <font>
      <sz val="18"/>
      <color rgb="FFFF0000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1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8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151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/>
    </xf>
    <xf numFmtId="3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3" fontId="3" fillId="0" borderId="0" xfId="0" applyNumberFormat="1" applyFont="1" applyFill="1" applyAlignment="1">
      <alignment horizontal="center" vertical="center"/>
    </xf>
    <xf numFmtId="3" fontId="4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3" fontId="3" fillId="0" borderId="0" xfId="0" applyNumberFormat="1" applyFont="1" applyFill="1" applyBorder="1" applyAlignment="1">
      <alignment horizontal="center" vertical="center" wrapText="1"/>
    </xf>
    <xf numFmtId="0" fontId="56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11" fillId="0" borderId="0" xfId="0" applyFont="1" applyFill="1" applyAlignment="1">
      <alignment horizontal="left"/>
    </xf>
    <xf numFmtId="49" fontId="3" fillId="0" borderId="0" xfId="0" applyNumberFormat="1" applyFont="1" applyFill="1" applyBorder="1" applyAlignment="1">
      <alignment horizontal="left" vertical="center"/>
    </xf>
    <xf numFmtId="0" fontId="5" fillId="32" borderId="0" xfId="0" applyFont="1" applyFill="1" applyAlignment="1">
      <alignment/>
    </xf>
    <xf numFmtId="49" fontId="3" fillId="32" borderId="10" xfId="0" applyNumberFormat="1" applyFont="1" applyFill="1" applyBorder="1" applyAlignment="1">
      <alignment horizontal="center" vertical="center"/>
    </xf>
    <xf numFmtId="0" fontId="9" fillId="32" borderId="11" xfId="0" applyFont="1" applyFill="1" applyBorder="1" applyAlignment="1">
      <alignment horizontal="center" vertical="center" wrapText="1"/>
    </xf>
    <xf numFmtId="0" fontId="5" fillId="32" borderId="0" xfId="0" applyFont="1" applyFill="1" applyBorder="1" applyAlignment="1">
      <alignment/>
    </xf>
    <xf numFmtId="49" fontId="3" fillId="32" borderId="11" xfId="0" applyNumberFormat="1" applyFont="1" applyFill="1" applyBorder="1" applyAlignment="1">
      <alignment horizontal="center" vertical="center" wrapText="1"/>
    </xf>
    <xf numFmtId="0" fontId="3" fillId="32" borderId="0" xfId="0" applyFont="1" applyFill="1" applyAlignment="1">
      <alignment/>
    </xf>
    <xf numFmtId="0" fontId="57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0" fontId="59" fillId="33" borderId="0" xfId="0" applyFont="1" applyFill="1" applyAlignment="1">
      <alignment/>
    </xf>
    <xf numFmtId="0" fontId="9" fillId="0" borderId="11" xfId="0" applyFont="1" applyFill="1" applyBorder="1" applyAlignment="1">
      <alignment horizontal="center" vertical="center" wrapText="1"/>
    </xf>
    <xf numFmtId="49" fontId="3" fillId="32" borderId="12" xfId="0" applyNumberFormat="1" applyFont="1" applyFill="1" applyBorder="1" applyAlignment="1">
      <alignment horizontal="center" vertical="center"/>
    </xf>
    <xf numFmtId="0" fontId="58" fillId="0" borderId="13" xfId="0" applyFont="1" applyBorder="1" applyAlignment="1">
      <alignment horizontal="center" vertical="center" wrapText="1"/>
    </xf>
    <xf numFmtId="0" fontId="57" fillId="0" borderId="11" xfId="0" applyFont="1" applyFill="1" applyBorder="1" applyAlignment="1">
      <alignment vertical="center" wrapText="1"/>
    </xf>
    <xf numFmtId="0" fontId="12" fillId="0" borderId="14" xfId="0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right" vertical="center"/>
    </xf>
    <xf numFmtId="3" fontId="5" fillId="32" borderId="0" xfId="0" applyNumberFormat="1" applyFont="1" applyFill="1" applyAlignment="1">
      <alignment/>
    </xf>
    <xf numFmtId="0" fontId="9" fillId="32" borderId="13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58" fillId="32" borderId="11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3" fontId="3" fillId="0" borderId="16" xfId="0" applyNumberFormat="1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left" vertical="center" wrapText="1"/>
    </xf>
    <xf numFmtId="3" fontId="3" fillId="32" borderId="17" xfId="0" applyNumberFormat="1" applyFont="1" applyFill="1" applyBorder="1" applyAlignment="1">
      <alignment horizontal="right" vertical="center" wrapText="1"/>
    </xf>
    <xf numFmtId="3" fontId="57" fillId="32" borderId="17" xfId="0" applyNumberFormat="1" applyFont="1" applyFill="1" applyBorder="1" applyAlignment="1">
      <alignment horizontal="right" vertical="center" wrapText="1"/>
    </xf>
    <xf numFmtId="3" fontId="4" fillId="0" borderId="17" xfId="0" applyNumberFormat="1" applyFont="1" applyFill="1" applyBorder="1" applyAlignment="1">
      <alignment horizontal="center" vertical="center" wrapText="1"/>
    </xf>
    <xf numFmtId="3" fontId="57" fillId="0" borderId="17" xfId="0" applyNumberFormat="1" applyFont="1" applyBorder="1" applyAlignment="1">
      <alignment vertical="center"/>
    </xf>
    <xf numFmtId="0" fontId="57" fillId="0" borderId="10" xfId="0" applyFont="1" applyFill="1" applyBorder="1" applyAlignment="1">
      <alignment vertical="center" wrapText="1"/>
    </xf>
    <xf numFmtId="3" fontId="3" fillId="0" borderId="17" xfId="0" applyNumberFormat="1" applyFont="1" applyFill="1" applyBorder="1" applyAlignment="1">
      <alignment horizontal="right" vertical="center"/>
    </xf>
    <xf numFmtId="3" fontId="3" fillId="32" borderId="17" xfId="0" applyNumberFormat="1" applyFont="1" applyFill="1" applyBorder="1" applyAlignment="1">
      <alignment horizontal="right" vertical="center"/>
    </xf>
    <xf numFmtId="3" fontId="3" fillId="0" borderId="17" xfId="0" applyNumberFormat="1" applyFont="1" applyFill="1" applyBorder="1" applyAlignment="1">
      <alignment horizontal="right" vertical="center" wrapText="1"/>
    </xf>
    <xf numFmtId="49" fontId="3" fillId="32" borderId="10" xfId="0" applyNumberFormat="1" applyFont="1" applyFill="1" applyBorder="1" applyAlignment="1">
      <alignment vertical="center"/>
    </xf>
    <xf numFmtId="3" fontId="5" fillId="32" borderId="17" xfId="0" applyNumberFormat="1" applyFont="1" applyFill="1" applyBorder="1" applyAlignment="1">
      <alignment horizontal="right" vertical="center"/>
    </xf>
    <xf numFmtId="0" fontId="3" fillId="32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3" fontId="10" fillId="0" borderId="17" xfId="0" applyNumberFormat="1" applyFont="1" applyFill="1" applyBorder="1" applyAlignment="1">
      <alignment vertical="center" wrapText="1"/>
    </xf>
    <xf numFmtId="4" fontId="3" fillId="0" borderId="17" xfId="0" applyNumberFormat="1" applyFont="1" applyFill="1" applyBorder="1" applyAlignment="1">
      <alignment horizontal="right" vertical="center" wrapText="1"/>
    </xf>
    <xf numFmtId="3" fontId="4" fillId="0" borderId="17" xfId="0" applyNumberFormat="1" applyFont="1" applyFill="1" applyBorder="1" applyAlignment="1">
      <alignment horizontal="center" vertical="center"/>
    </xf>
    <xf numFmtId="3" fontId="3" fillId="0" borderId="18" xfId="0" applyNumberFormat="1" applyFont="1" applyFill="1" applyBorder="1" applyAlignment="1">
      <alignment horizontal="right" vertical="center" wrapText="1"/>
    </xf>
    <xf numFmtId="3" fontId="4" fillId="0" borderId="19" xfId="0" applyNumberFormat="1" applyFont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3" fontId="4" fillId="0" borderId="22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3" fontId="4" fillId="0" borderId="22" xfId="0" applyNumberFormat="1" applyFont="1" applyBorder="1" applyAlignment="1">
      <alignment horizontal="center" vertical="center" wrapText="1"/>
    </xf>
    <xf numFmtId="0" fontId="57" fillId="32" borderId="23" xfId="0" applyFont="1" applyFill="1" applyBorder="1" applyAlignment="1">
      <alignment horizontal="center" vertical="center" wrapText="1"/>
    </xf>
    <xf numFmtId="49" fontId="3" fillId="32" borderId="14" xfId="0" applyNumberFormat="1" applyFont="1" applyFill="1" applyBorder="1" applyAlignment="1">
      <alignment horizontal="center" vertical="center" wrapText="1"/>
    </xf>
    <xf numFmtId="3" fontId="57" fillId="32" borderId="24" xfId="0" applyNumberFormat="1" applyFont="1" applyFill="1" applyBorder="1" applyAlignment="1">
      <alignment horizontal="right" vertical="center" wrapText="1"/>
    </xf>
    <xf numFmtId="0" fontId="57" fillId="0" borderId="12" xfId="0" applyFont="1" applyBorder="1" applyAlignment="1">
      <alignment horizontal="center" vertical="center"/>
    </xf>
    <xf numFmtId="0" fontId="57" fillId="0" borderId="13" xfId="0" applyFont="1" applyBorder="1" applyAlignment="1">
      <alignment/>
    </xf>
    <xf numFmtId="3" fontId="57" fillId="0" borderId="19" xfId="0" applyNumberFormat="1" applyFont="1" applyBorder="1" applyAlignment="1">
      <alignment vertical="center"/>
    </xf>
    <xf numFmtId="0" fontId="57" fillId="0" borderId="23" xfId="0" applyFont="1" applyFill="1" applyBorder="1" applyAlignment="1">
      <alignment vertical="center" wrapText="1"/>
    </xf>
    <xf numFmtId="0" fontId="57" fillId="0" borderId="14" xfId="0" applyFont="1" applyFill="1" applyBorder="1" applyAlignment="1">
      <alignment vertical="center" wrapText="1"/>
    </xf>
    <xf numFmtId="3" fontId="57" fillId="0" borderId="24" xfId="0" applyNumberFormat="1" applyFont="1" applyBorder="1" applyAlignment="1">
      <alignment vertical="center"/>
    </xf>
    <xf numFmtId="49" fontId="3" fillId="0" borderId="25" xfId="0" applyNumberFormat="1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3" fontId="3" fillId="0" borderId="27" xfId="0" applyNumberFormat="1" applyFont="1" applyFill="1" applyBorder="1" applyAlignment="1">
      <alignment horizontal="right" vertical="center"/>
    </xf>
    <xf numFmtId="3" fontId="3" fillId="32" borderId="19" xfId="0" applyNumberFormat="1" applyFont="1" applyFill="1" applyBorder="1" applyAlignment="1">
      <alignment horizontal="right" vertical="center"/>
    </xf>
    <xf numFmtId="49" fontId="3" fillId="32" borderId="25" xfId="0" applyNumberFormat="1" applyFont="1" applyFill="1" applyBorder="1" applyAlignment="1">
      <alignment horizontal="center" vertical="center"/>
    </xf>
    <xf numFmtId="0" fontId="9" fillId="32" borderId="26" xfId="0" applyFont="1" applyFill="1" applyBorder="1" applyAlignment="1">
      <alignment horizontal="center" vertical="center" wrapText="1"/>
    </xf>
    <xf numFmtId="3" fontId="3" fillId="32" borderId="27" xfId="0" applyNumberFormat="1" applyFont="1" applyFill="1" applyBorder="1" applyAlignment="1">
      <alignment horizontal="right" vertical="center"/>
    </xf>
    <xf numFmtId="49" fontId="10" fillId="32" borderId="25" xfId="0" applyNumberFormat="1" applyFont="1" applyFill="1" applyBorder="1" applyAlignment="1">
      <alignment horizontal="center" vertical="center" wrapText="1"/>
    </xf>
    <xf numFmtId="3" fontId="3" fillId="0" borderId="19" xfId="0" applyNumberFormat="1" applyFont="1" applyFill="1" applyBorder="1" applyAlignment="1">
      <alignment horizontal="right" vertical="center" wrapText="1"/>
    </xf>
    <xf numFmtId="49" fontId="3" fillId="32" borderId="23" xfId="0" applyNumberFormat="1" applyFont="1" applyFill="1" applyBorder="1" applyAlignment="1">
      <alignment horizontal="center" vertical="center"/>
    </xf>
    <xf numFmtId="0" fontId="58" fillId="0" borderId="14" xfId="0" applyFont="1" applyBorder="1" applyAlignment="1">
      <alignment horizontal="center" vertical="center" wrapText="1"/>
    </xf>
    <xf numFmtId="3" fontId="3" fillId="0" borderId="24" xfId="0" applyNumberFormat="1" applyFont="1" applyFill="1" applyBorder="1" applyAlignment="1">
      <alignment horizontal="right" vertical="center"/>
    </xf>
    <xf numFmtId="3" fontId="4" fillId="32" borderId="22" xfId="0" applyNumberFormat="1" applyFont="1" applyFill="1" applyBorder="1" applyAlignment="1">
      <alignment horizontal="center" vertical="center" wrapText="1"/>
    </xf>
    <xf numFmtId="0" fontId="3" fillId="32" borderId="23" xfId="0" applyFont="1" applyFill="1" applyBorder="1" applyAlignment="1">
      <alignment horizontal="center" vertical="center"/>
    </xf>
    <xf numFmtId="3" fontId="3" fillId="32" borderId="24" xfId="0" applyNumberFormat="1" applyFont="1" applyFill="1" applyBorder="1" applyAlignment="1">
      <alignment horizontal="right" vertical="center"/>
    </xf>
    <xf numFmtId="3" fontId="3" fillId="0" borderId="27" xfId="0" applyNumberFormat="1" applyFont="1" applyFill="1" applyBorder="1" applyAlignment="1">
      <alignment horizontal="right" vertical="center" wrapText="1"/>
    </xf>
    <xf numFmtId="0" fontId="58" fillId="32" borderId="13" xfId="0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32" borderId="26" xfId="0" applyFont="1" applyFill="1" applyBorder="1" applyAlignment="1" quotePrefix="1">
      <alignment horizontal="left" vertical="center" wrapText="1"/>
    </xf>
    <xf numFmtId="0" fontId="3" fillId="32" borderId="14" xfId="0" applyFont="1" applyFill="1" applyBorder="1" applyAlignment="1" quotePrefix="1">
      <alignment horizontal="left" vertical="center" wrapText="1"/>
    </xf>
    <xf numFmtId="0" fontId="57" fillId="0" borderId="13" xfId="0" applyFont="1" applyBorder="1" applyAlignment="1">
      <alignment horizontal="left" vertical="center"/>
    </xf>
    <xf numFmtId="3" fontId="3" fillId="0" borderId="11" xfId="0" applyNumberFormat="1" applyFont="1" applyFill="1" applyBorder="1" applyAlignment="1">
      <alignment horizontal="left" vertical="center" wrapText="1"/>
    </xf>
    <xf numFmtId="0" fontId="57" fillId="0" borderId="11" xfId="0" applyFont="1" applyFill="1" applyBorder="1" applyAlignment="1">
      <alignment horizontal="left" vertical="center" wrapText="1"/>
    </xf>
    <xf numFmtId="0" fontId="57" fillId="0" borderId="14" xfId="0" applyFont="1" applyFill="1" applyBorder="1" applyAlignment="1">
      <alignment horizontal="left" vertical="center" wrapText="1"/>
    </xf>
    <xf numFmtId="0" fontId="3" fillId="32" borderId="11" xfId="0" applyFont="1" applyFill="1" applyBorder="1" applyAlignment="1" quotePrefix="1">
      <alignment horizontal="left" vertical="center" wrapText="1"/>
    </xf>
    <xf numFmtId="0" fontId="57" fillId="32" borderId="10" xfId="0" applyFont="1" applyFill="1" applyBorder="1" applyAlignment="1">
      <alignment horizontal="center" vertical="center" wrapText="1"/>
    </xf>
    <xf numFmtId="0" fontId="60" fillId="0" borderId="11" xfId="0" applyFont="1" applyFill="1" applyBorder="1" applyAlignment="1" quotePrefix="1">
      <alignment horizontal="center" vertical="center" wrapText="1"/>
    </xf>
    <xf numFmtId="0" fontId="57" fillId="0" borderId="11" xfId="0" applyFont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top" wrapText="1"/>
    </xf>
    <xf numFmtId="0" fontId="3" fillId="32" borderId="10" xfId="0" applyFont="1" applyFill="1" applyBorder="1" applyAlignment="1">
      <alignment horizontal="center" vertical="center"/>
    </xf>
    <xf numFmtId="0" fontId="9" fillId="32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left" vertical="center" wrapText="1"/>
    </xf>
    <xf numFmtId="0" fontId="5" fillId="32" borderId="11" xfId="0" applyFont="1" applyFill="1" applyBorder="1" applyAlignment="1">
      <alignment horizontal="left" vertical="center" wrapText="1"/>
    </xf>
    <xf numFmtId="3" fontId="3" fillId="32" borderId="11" xfId="0" applyNumberFormat="1" applyFont="1" applyFill="1" applyBorder="1" applyAlignment="1">
      <alignment horizontal="left" vertical="center" wrapText="1"/>
    </xf>
    <xf numFmtId="0" fontId="58" fillId="0" borderId="11" xfId="0" applyFont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16" fillId="32" borderId="11" xfId="0" applyFont="1" applyFill="1" applyBorder="1" applyAlignment="1">
      <alignment horizontal="left" vertical="top" wrapText="1"/>
    </xf>
    <xf numFmtId="0" fontId="17" fillId="32" borderId="11" xfId="0" applyFont="1" applyFill="1" applyBorder="1" applyAlignment="1">
      <alignment horizontal="left" vertical="top" wrapText="1"/>
    </xf>
    <xf numFmtId="0" fontId="3" fillId="0" borderId="26" xfId="0" applyFont="1" applyFill="1" applyBorder="1" applyAlignment="1" quotePrefix="1">
      <alignment horizontal="left" vertic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3" fillId="32" borderId="11" xfId="0" applyFont="1" applyFill="1" applyBorder="1" applyAlignment="1">
      <alignment horizontal="left" vertical="center" wrapText="1"/>
    </xf>
    <xf numFmtId="0" fontId="57" fillId="32" borderId="14" xfId="0" applyFont="1" applyFill="1" applyBorder="1" applyAlignment="1">
      <alignment horizontal="left" vertical="center" wrapText="1"/>
    </xf>
    <xf numFmtId="0" fontId="14" fillId="32" borderId="11" xfId="0" applyFont="1" applyFill="1" applyBorder="1" applyAlignment="1">
      <alignment horizontal="left" vertical="top" wrapText="1"/>
    </xf>
    <xf numFmtId="0" fontId="15" fillId="32" borderId="11" xfId="0" applyFont="1" applyFill="1" applyBorder="1" applyAlignment="1">
      <alignment horizontal="left" vertical="top" wrapText="1"/>
    </xf>
    <xf numFmtId="0" fontId="6" fillId="0" borderId="20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3" fillId="32" borderId="13" xfId="0" applyFont="1" applyFill="1" applyBorder="1" applyAlignment="1" quotePrefix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28" xfId="0" applyFont="1" applyFill="1" applyBorder="1" applyAlignment="1">
      <alignment horizontal="left" vertical="center"/>
    </xf>
    <xf numFmtId="0" fontId="3" fillId="0" borderId="29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/>
    </xf>
    <xf numFmtId="3" fontId="3" fillId="0" borderId="0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3" fillId="32" borderId="26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49" fontId="4" fillId="32" borderId="20" xfId="0" applyNumberFormat="1" applyFont="1" applyFill="1" applyBorder="1" applyAlignment="1">
      <alignment horizontal="left" vertical="center" wrapText="1"/>
    </xf>
    <xf numFmtId="49" fontId="4" fillId="32" borderId="21" xfId="0" applyNumberFormat="1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left" vertical="center" wrapText="1"/>
    </xf>
    <xf numFmtId="49" fontId="4" fillId="0" borderId="30" xfId="0" applyNumberFormat="1" applyFont="1" applyFill="1" applyBorder="1" applyAlignment="1">
      <alignment horizontal="left" vertical="center" wrapText="1"/>
    </xf>
    <xf numFmtId="49" fontId="4" fillId="0" borderId="31" xfId="0" applyNumberFormat="1" applyFont="1" applyFill="1" applyBorder="1" applyAlignment="1">
      <alignment horizontal="left" vertical="center" wrapText="1"/>
    </xf>
    <xf numFmtId="49" fontId="4" fillId="0" borderId="32" xfId="0" applyNumberFormat="1" applyFont="1" applyFill="1" applyBorder="1" applyAlignment="1">
      <alignment horizontal="left" vertical="center" wrapText="1"/>
    </xf>
    <xf numFmtId="49" fontId="4" fillId="0" borderId="33" xfId="0" applyNumberFormat="1" applyFont="1" applyFill="1" applyBorder="1" applyAlignment="1">
      <alignment horizontal="left" vertical="center" wrapText="1"/>
    </xf>
    <xf numFmtId="49" fontId="4" fillId="0" borderId="34" xfId="0" applyNumberFormat="1" applyFont="1" applyFill="1" applyBorder="1" applyAlignment="1">
      <alignment horizontal="left" vertical="center" wrapText="1"/>
    </xf>
    <xf numFmtId="49" fontId="4" fillId="0" borderId="35" xfId="0" applyNumberFormat="1" applyFont="1" applyFill="1" applyBorder="1" applyAlignment="1">
      <alignment horizontal="left" vertical="center" wrapText="1"/>
    </xf>
    <xf numFmtId="3" fontId="3" fillId="0" borderId="17" xfId="0" applyNumberFormat="1" applyFont="1" applyFill="1" applyBorder="1" applyAlignment="1">
      <alignment horizontal="right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G95"/>
  <sheetViews>
    <sheetView tabSelected="1" view="pageBreakPreview" zoomScale="60" zoomScaleNormal="38" zoomScalePageLayoutView="51" workbookViewId="0" topLeftCell="A16">
      <selection activeCell="O9" sqref="O9"/>
    </sheetView>
  </sheetViews>
  <sheetFormatPr defaultColWidth="9.28125" defaultRowHeight="12.75"/>
  <cols>
    <col min="1" max="1" width="16.140625" style="1" customWidth="1"/>
    <col min="2" max="2" width="24.8515625" style="1" customWidth="1"/>
    <col min="3" max="3" width="49.140625" style="2" customWidth="1"/>
    <col min="4" max="4" width="37.00390625" style="8" customWidth="1"/>
    <col min="5" max="5" width="20.00390625" style="9" customWidth="1"/>
    <col min="6" max="6" width="9.28125" style="2" customWidth="1"/>
    <col min="7" max="7" width="31.28125" style="2" customWidth="1"/>
    <col min="8" max="16384" width="9.28125" style="2" customWidth="1"/>
  </cols>
  <sheetData>
    <row r="1" spans="3:4" ht="22.5">
      <c r="C1" s="117" t="s">
        <v>4</v>
      </c>
      <c r="D1" s="117"/>
    </row>
    <row r="2" spans="1:5" ht="14.25" customHeight="1">
      <c r="A2" s="118" t="s">
        <v>11</v>
      </c>
      <c r="B2" s="118"/>
      <c r="C2" s="118"/>
      <c r="D2" s="118"/>
      <c r="E2" s="118"/>
    </row>
    <row r="3" spans="1:5" ht="60" customHeight="1">
      <c r="A3" s="118"/>
      <c r="B3" s="118"/>
      <c r="C3" s="118"/>
      <c r="D3" s="118"/>
      <c r="E3" s="118"/>
    </row>
    <row r="4" spans="1:5" ht="5.25" customHeight="1">
      <c r="A4" s="118"/>
      <c r="B4" s="118"/>
      <c r="C4" s="118"/>
      <c r="D4" s="118"/>
      <c r="E4" s="118"/>
    </row>
    <row r="5" spans="1:5" ht="25.5" customHeight="1" thickBot="1">
      <c r="A5" s="4"/>
      <c r="B5" s="4"/>
      <c r="C5" s="118" t="s">
        <v>105</v>
      </c>
      <c r="D5" s="118"/>
      <c r="E5" s="10"/>
    </row>
    <row r="6" spans="1:5" ht="51" customHeight="1" thickBot="1">
      <c r="A6" s="60" t="s">
        <v>8</v>
      </c>
      <c r="B6" s="61" t="s">
        <v>6</v>
      </c>
      <c r="C6" s="92" t="s">
        <v>5</v>
      </c>
      <c r="D6" s="92"/>
      <c r="E6" s="62" t="s">
        <v>7</v>
      </c>
    </row>
    <row r="7" spans="1:5" ht="65.25" customHeight="1" thickBot="1">
      <c r="A7" s="119" t="s">
        <v>12</v>
      </c>
      <c r="B7" s="120"/>
      <c r="C7" s="120"/>
      <c r="D7" s="120"/>
      <c r="E7" s="64">
        <f>E14+E10+E11+E12+E13+E9</f>
        <v>6300366</v>
      </c>
    </row>
    <row r="8" spans="1:5" ht="25.5" customHeight="1">
      <c r="A8" s="35"/>
      <c r="B8" s="36"/>
      <c r="C8" s="63"/>
      <c r="D8" s="63"/>
      <c r="E8" s="59"/>
    </row>
    <row r="9" spans="1:5" s="22" customFormat="1" ht="408" customHeight="1">
      <c r="A9" s="42">
        <v>41050600</v>
      </c>
      <c r="B9" s="21" t="s">
        <v>74</v>
      </c>
      <c r="C9" s="114" t="s">
        <v>80</v>
      </c>
      <c r="D9" s="115"/>
      <c r="E9" s="43">
        <v>1495198</v>
      </c>
    </row>
    <row r="10" spans="1:5" s="22" customFormat="1" ht="408.75" customHeight="1">
      <c r="A10" s="42">
        <v>41050400</v>
      </c>
      <c r="B10" s="21" t="s">
        <v>75</v>
      </c>
      <c r="C10" s="123" t="s">
        <v>81</v>
      </c>
      <c r="D10" s="124"/>
      <c r="E10" s="43">
        <f>3758952+1</f>
        <v>3758953</v>
      </c>
    </row>
    <row r="11" spans="1:5" s="22" customFormat="1" ht="69.75" customHeight="1">
      <c r="A11" s="23" t="s">
        <v>28</v>
      </c>
      <c r="B11" s="21" t="s">
        <v>29</v>
      </c>
      <c r="C11" s="121" t="s">
        <v>30</v>
      </c>
      <c r="D11" s="121"/>
      <c r="E11" s="44">
        <v>744870</v>
      </c>
    </row>
    <row r="12" spans="1:5" s="22" customFormat="1" ht="188.25" customHeight="1">
      <c r="A12" s="24">
        <v>41051200</v>
      </c>
      <c r="B12" s="21" t="s">
        <v>25</v>
      </c>
      <c r="C12" s="121" t="s">
        <v>26</v>
      </c>
      <c r="D12" s="121"/>
      <c r="E12" s="44">
        <v>134568</v>
      </c>
    </row>
    <row r="13" spans="1:5" s="22" customFormat="1" ht="171.75" customHeight="1">
      <c r="A13" s="24">
        <v>41051200</v>
      </c>
      <c r="B13" s="21" t="s">
        <v>25</v>
      </c>
      <c r="C13" s="121" t="s">
        <v>27</v>
      </c>
      <c r="D13" s="121"/>
      <c r="E13" s="44">
        <v>78498</v>
      </c>
    </row>
    <row r="14" spans="1:5" s="22" customFormat="1" ht="114" customHeight="1" thickBot="1">
      <c r="A14" s="65">
        <v>41057700</v>
      </c>
      <c r="B14" s="66" t="s">
        <v>69</v>
      </c>
      <c r="C14" s="122" t="s">
        <v>82</v>
      </c>
      <c r="D14" s="122"/>
      <c r="E14" s="67">
        <v>88279</v>
      </c>
    </row>
    <row r="15" spans="1:5" s="22" customFormat="1" ht="57.75" customHeight="1" thickBot="1">
      <c r="A15" s="141" t="s">
        <v>78</v>
      </c>
      <c r="B15" s="142"/>
      <c r="C15" s="142"/>
      <c r="D15" s="143"/>
      <c r="E15" s="62">
        <f>E16+E17+E18+E19</f>
        <v>25545000</v>
      </c>
    </row>
    <row r="16" spans="1:5" s="22" customFormat="1" ht="39" customHeight="1">
      <c r="A16" s="68">
        <v>11010000</v>
      </c>
      <c r="B16" s="69"/>
      <c r="C16" s="96" t="s">
        <v>79</v>
      </c>
      <c r="D16" s="96"/>
      <c r="E16" s="70">
        <f>22170000-7000000</f>
        <v>15170000</v>
      </c>
    </row>
    <row r="17" spans="1:5" s="22" customFormat="1" ht="37.5" customHeight="1">
      <c r="A17" s="47" t="s">
        <v>95</v>
      </c>
      <c r="B17" s="30"/>
      <c r="C17" s="98" t="s">
        <v>96</v>
      </c>
      <c r="D17" s="98"/>
      <c r="E17" s="46">
        <v>1040000</v>
      </c>
    </row>
    <row r="18" spans="1:5" s="22" customFormat="1" ht="29.25" customHeight="1">
      <c r="A18" s="47" t="s">
        <v>97</v>
      </c>
      <c r="B18" s="30"/>
      <c r="C18" s="98" t="s">
        <v>98</v>
      </c>
      <c r="D18" s="98"/>
      <c r="E18" s="46">
        <f>9000000-1000000</f>
        <v>8000000</v>
      </c>
    </row>
    <row r="19" spans="1:5" s="22" customFormat="1" ht="207.75" customHeight="1" thickBot="1">
      <c r="A19" s="71" t="s">
        <v>99</v>
      </c>
      <c r="B19" s="72"/>
      <c r="C19" s="99" t="s">
        <v>100</v>
      </c>
      <c r="D19" s="99"/>
      <c r="E19" s="73">
        <v>1335000</v>
      </c>
    </row>
    <row r="20" spans="1:6" ht="56.25" customHeight="1" thickBot="1">
      <c r="A20" s="91" t="s">
        <v>16</v>
      </c>
      <c r="B20" s="92"/>
      <c r="C20" s="92"/>
      <c r="D20" s="92"/>
      <c r="E20" s="62">
        <v>14723943</v>
      </c>
      <c r="F20" s="3"/>
    </row>
    <row r="21" spans="1:5" ht="36" customHeight="1" thickBot="1">
      <c r="A21" s="125" t="s">
        <v>13</v>
      </c>
      <c r="B21" s="126"/>
      <c r="C21" s="126"/>
      <c r="D21" s="126"/>
      <c r="E21" s="62"/>
    </row>
    <row r="22" spans="1:5" ht="27" customHeight="1" thickBot="1">
      <c r="A22" s="141" t="s">
        <v>9</v>
      </c>
      <c r="B22" s="142"/>
      <c r="C22" s="142"/>
      <c r="D22" s="143"/>
      <c r="E22" s="62">
        <f>E23+E25+E27+E29+E31</f>
        <v>12136970</v>
      </c>
    </row>
    <row r="23" spans="1:5" ht="52.5" customHeight="1" thickBot="1">
      <c r="A23" s="91" t="s">
        <v>72</v>
      </c>
      <c r="B23" s="92"/>
      <c r="C23" s="92"/>
      <c r="D23" s="92"/>
      <c r="E23" s="62">
        <f>E24</f>
        <v>725000</v>
      </c>
    </row>
    <row r="24" spans="1:5" s="26" customFormat="1" ht="213.75" customHeight="1" thickBot="1">
      <c r="A24" s="74" t="s">
        <v>83</v>
      </c>
      <c r="B24" s="75" t="s">
        <v>72</v>
      </c>
      <c r="C24" s="116" t="s">
        <v>104</v>
      </c>
      <c r="D24" s="116"/>
      <c r="E24" s="76">
        <v>725000</v>
      </c>
    </row>
    <row r="25" spans="1:6" s="5" customFormat="1" ht="48.75" customHeight="1" thickBot="1">
      <c r="A25" s="91" t="s">
        <v>17</v>
      </c>
      <c r="B25" s="92"/>
      <c r="C25" s="92"/>
      <c r="D25" s="92"/>
      <c r="E25" s="62">
        <f>E26</f>
        <v>16000</v>
      </c>
      <c r="F25" s="14"/>
    </row>
    <row r="26" spans="1:6" s="17" customFormat="1" ht="140.25" customHeight="1" thickBot="1">
      <c r="A26" s="78" t="s">
        <v>34</v>
      </c>
      <c r="B26" s="79" t="s">
        <v>18</v>
      </c>
      <c r="C26" s="94" t="s">
        <v>85</v>
      </c>
      <c r="D26" s="94"/>
      <c r="E26" s="80">
        <v>16000</v>
      </c>
      <c r="F26" s="20"/>
    </row>
    <row r="27" spans="1:6" s="17" customFormat="1" ht="51" customHeight="1" thickBot="1">
      <c r="A27" s="91" t="s">
        <v>67</v>
      </c>
      <c r="B27" s="92"/>
      <c r="C27" s="92"/>
      <c r="D27" s="92"/>
      <c r="E27" s="62">
        <f>E28</f>
        <v>-23000</v>
      </c>
      <c r="F27" s="20"/>
    </row>
    <row r="28" spans="1:6" s="17" customFormat="1" ht="385.5" customHeight="1" thickBot="1">
      <c r="A28" s="81" t="s">
        <v>68</v>
      </c>
      <c r="B28" s="79" t="s">
        <v>67</v>
      </c>
      <c r="C28" s="94" t="s">
        <v>84</v>
      </c>
      <c r="D28" s="94"/>
      <c r="E28" s="80">
        <v>-23000</v>
      </c>
      <c r="F28" s="20"/>
    </row>
    <row r="29" spans="1:6" s="17" customFormat="1" ht="49.5" customHeight="1" thickBot="1">
      <c r="A29" s="91" t="s">
        <v>19</v>
      </c>
      <c r="B29" s="92"/>
      <c r="C29" s="92"/>
      <c r="D29" s="92"/>
      <c r="E29" s="62">
        <f>E30</f>
        <v>154083</v>
      </c>
      <c r="F29" s="20"/>
    </row>
    <row r="30" spans="1:6" s="17" customFormat="1" ht="145.5" customHeight="1" thickBot="1">
      <c r="A30" s="78" t="s">
        <v>35</v>
      </c>
      <c r="B30" s="79" t="s">
        <v>36</v>
      </c>
      <c r="C30" s="94" t="s">
        <v>87</v>
      </c>
      <c r="D30" s="94"/>
      <c r="E30" s="80">
        <v>154083</v>
      </c>
      <c r="F30" s="20"/>
    </row>
    <row r="31" spans="1:6" s="17" customFormat="1" ht="49.5" customHeight="1" thickBot="1">
      <c r="A31" s="91" t="s">
        <v>21</v>
      </c>
      <c r="B31" s="92"/>
      <c r="C31" s="92"/>
      <c r="D31" s="92"/>
      <c r="E31" s="62">
        <f>E32+E33+E34</f>
        <v>11264887</v>
      </c>
      <c r="F31" s="20"/>
    </row>
    <row r="32" spans="1:6" s="17" customFormat="1" ht="135" customHeight="1">
      <c r="A32" s="28" t="s">
        <v>63</v>
      </c>
      <c r="B32" s="29" t="s">
        <v>64</v>
      </c>
      <c r="C32" s="93" t="s">
        <v>65</v>
      </c>
      <c r="D32" s="93"/>
      <c r="E32" s="82">
        <v>7824965</v>
      </c>
      <c r="F32" s="20"/>
    </row>
    <row r="33" spans="1:6" s="17" customFormat="1" ht="135" customHeight="1">
      <c r="A33" s="18" t="s">
        <v>63</v>
      </c>
      <c r="B33" s="25" t="s">
        <v>64</v>
      </c>
      <c r="C33" s="100" t="s">
        <v>66</v>
      </c>
      <c r="D33" s="100"/>
      <c r="E33" s="48">
        <v>2299922</v>
      </c>
      <c r="F33" s="20"/>
    </row>
    <row r="34" spans="1:6" s="17" customFormat="1" ht="135" customHeight="1" thickBot="1">
      <c r="A34" s="83" t="s">
        <v>63</v>
      </c>
      <c r="B34" s="84" t="s">
        <v>64</v>
      </c>
      <c r="C34" s="95" t="s">
        <v>86</v>
      </c>
      <c r="D34" s="95"/>
      <c r="E34" s="85">
        <v>1140000</v>
      </c>
      <c r="F34" s="20"/>
    </row>
    <row r="35" spans="1:5" s="15" customFormat="1" ht="30.75" customHeight="1" thickBot="1">
      <c r="A35" s="144" t="s">
        <v>10</v>
      </c>
      <c r="B35" s="145"/>
      <c r="C35" s="145"/>
      <c r="D35" s="146"/>
      <c r="E35" s="62"/>
    </row>
    <row r="36" spans="1:5" s="15" customFormat="1" ht="30.75" customHeight="1" thickBot="1">
      <c r="A36" s="125" t="s">
        <v>13</v>
      </c>
      <c r="B36" s="126"/>
      <c r="C36" s="126"/>
      <c r="D36" s="126"/>
      <c r="E36" s="62">
        <f>E37+E39+E41+E43+E45+E73+E75</f>
        <v>28131973</v>
      </c>
    </row>
    <row r="37" spans="1:5" s="15" customFormat="1" ht="53.25" customHeight="1" thickBot="1">
      <c r="A37" s="91" t="s">
        <v>73</v>
      </c>
      <c r="B37" s="92"/>
      <c r="C37" s="92"/>
      <c r="D37" s="92"/>
      <c r="E37" s="62">
        <f>E38</f>
        <v>6200000</v>
      </c>
    </row>
    <row r="38" spans="1:5" s="15" customFormat="1" ht="178.5" customHeight="1" thickBot="1">
      <c r="A38" s="78" t="s">
        <v>101</v>
      </c>
      <c r="B38" s="79" t="s">
        <v>50</v>
      </c>
      <c r="C38" s="94" t="s">
        <v>102</v>
      </c>
      <c r="D38" s="94"/>
      <c r="E38" s="76">
        <v>6200000</v>
      </c>
    </row>
    <row r="39" spans="1:6" s="5" customFormat="1" ht="50.25" customHeight="1" thickBot="1">
      <c r="A39" s="91" t="s">
        <v>17</v>
      </c>
      <c r="B39" s="92"/>
      <c r="C39" s="92"/>
      <c r="D39" s="92"/>
      <c r="E39" s="62">
        <f>E40</f>
        <v>83950</v>
      </c>
      <c r="F39" s="14"/>
    </row>
    <row r="40" spans="1:6" s="17" customFormat="1" ht="135" customHeight="1" thickBot="1">
      <c r="A40" s="78" t="s">
        <v>34</v>
      </c>
      <c r="B40" s="79" t="s">
        <v>18</v>
      </c>
      <c r="C40" s="94" t="s">
        <v>88</v>
      </c>
      <c r="D40" s="94"/>
      <c r="E40" s="80">
        <v>83950</v>
      </c>
      <c r="F40" s="20"/>
    </row>
    <row r="41" spans="1:6" s="17" customFormat="1" ht="54" customHeight="1" thickBot="1">
      <c r="A41" s="91" t="s">
        <v>67</v>
      </c>
      <c r="B41" s="92"/>
      <c r="C41" s="92"/>
      <c r="D41" s="92"/>
      <c r="E41" s="86">
        <f>E42</f>
        <v>23000</v>
      </c>
      <c r="F41" s="20"/>
    </row>
    <row r="42" spans="1:6" s="17" customFormat="1" ht="135" customHeight="1" thickBot="1">
      <c r="A42" s="81" t="s">
        <v>70</v>
      </c>
      <c r="B42" s="79" t="s">
        <v>71</v>
      </c>
      <c r="C42" s="94" t="s">
        <v>89</v>
      </c>
      <c r="D42" s="94"/>
      <c r="E42" s="80">
        <v>23000</v>
      </c>
      <c r="F42" s="20"/>
    </row>
    <row r="43" spans="1:6" s="5" customFormat="1" ht="70.5" customHeight="1" thickBot="1">
      <c r="A43" s="91" t="s">
        <v>19</v>
      </c>
      <c r="B43" s="92"/>
      <c r="C43" s="92"/>
      <c r="D43" s="92"/>
      <c r="E43" s="86">
        <f>E44</f>
        <v>429418</v>
      </c>
      <c r="F43" s="14"/>
    </row>
    <row r="44" spans="1:6" s="17" customFormat="1" ht="156.75" customHeight="1" thickBot="1">
      <c r="A44" s="78" t="s">
        <v>20</v>
      </c>
      <c r="B44" s="79" t="s">
        <v>15</v>
      </c>
      <c r="C44" s="94" t="s">
        <v>103</v>
      </c>
      <c r="D44" s="94"/>
      <c r="E44" s="80">
        <v>429418</v>
      </c>
      <c r="F44" s="20"/>
    </row>
    <row r="45" spans="1:6" s="17" customFormat="1" ht="53.25" customHeight="1" thickBot="1">
      <c r="A45" s="139" t="s">
        <v>37</v>
      </c>
      <c r="B45" s="140"/>
      <c r="C45" s="140"/>
      <c r="D45" s="140"/>
      <c r="E45" s="62">
        <f>E46+E47+E48+E49+E50+E51+E52+E53+E54+E55+E56+E57+E58+E60+E62+E63+E65+E66+E67+E68+E70+E72</f>
        <v>11354405</v>
      </c>
      <c r="F45" s="20"/>
    </row>
    <row r="46" spans="1:6" s="17" customFormat="1" ht="149.25" customHeight="1">
      <c r="A46" s="28" t="s">
        <v>38</v>
      </c>
      <c r="B46" s="34" t="s">
        <v>39</v>
      </c>
      <c r="C46" s="127" t="s">
        <v>40</v>
      </c>
      <c r="D46" s="127"/>
      <c r="E46" s="77">
        <v>1317092</v>
      </c>
      <c r="F46" s="20"/>
    </row>
    <row r="47" spans="1:6" s="17" customFormat="1" ht="135.75" customHeight="1">
      <c r="A47" s="18" t="s">
        <v>38</v>
      </c>
      <c r="B47" s="19" t="s">
        <v>39</v>
      </c>
      <c r="C47" s="100" t="s">
        <v>90</v>
      </c>
      <c r="D47" s="100"/>
      <c r="E47" s="49">
        <v>38448</v>
      </c>
      <c r="F47" s="20"/>
    </row>
    <row r="48" spans="1:6" s="17" customFormat="1" ht="145.5" customHeight="1">
      <c r="A48" s="18" t="s">
        <v>38</v>
      </c>
      <c r="B48" s="19" t="s">
        <v>39</v>
      </c>
      <c r="C48" s="108" t="s">
        <v>41</v>
      </c>
      <c r="D48" s="108"/>
      <c r="E48" s="48">
        <v>2981628</v>
      </c>
      <c r="F48" s="20"/>
    </row>
    <row r="49" spans="1:6" s="17" customFormat="1" ht="159" customHeight="1">
      <c r="A49" s="51" t="s">
        <v>42</v>
      </c>
      <c r="B49" s="25" t="s">
        <v>43</v>
      </c>
      <c r="C49" s="97" t="s">
        <v>44</v>
      </c>
      <c r="D49" s="97"/>
      <c r="E49" s="49">
        <v>-2000000</v>
      </c>
      <c r="F49" s="20"/>
    </row>
    <row r="50" spans="1:6" s="17" customFormat="1" ht="182.25" customHeight="1">
      <c r="A50" s="51" t="s">
        <v>42</v>
      </c>
      <c r="B50" s="25" t="s">
        <v>43</v>
      </c>
      <c r="C50" s="108" t="s">
        <v>45</v>
      </c>
      <c r="D50" s="108"/>
      <c r="E50" s="48">
        <v>100000</v>
      </c>
      <c r="F50" s="20"/>
    </row>
    <row r="51" spans="1:6" s="17" customFormat="1" ht="170.25" customHeight="1">
      <c r="A51" s="51" t="s">
        <v>42</v>
      </c>
      <c r="B51" s="25" t="s">
        <v>43</v>
      </c>
      <c r="C51" s="97" t="s">
        <v>46</v>
      </c>
      <c r="D51" s="97"/>
      <c r="E51" s="48">
        <v>2995783</v>
      </c>
      <c r="F51" s="20"/>
    </row>
    <row r="52" spans="1:6" s="17" customFormat="1" ht="132.75" customHeight="1">
      <c r="A52" s="51" t="s">
        <v>42</v>
      </c>
      <c r="B52" s="25" t="s">
        <v>43</v>
      </c>
      <c r="C52" s="97" t="s">
        <v>91</v>
      </c>
      <c r="D52" s="97"/>
      <c r="E52" s="48">
        <v>154318</v>
      </c>
      <c r="F52" s="20"/>
    </row>
    <row r="53" spans="1:6" s="17" customFormat="1" ht="141.75" customHeight="1">
      <c r="A53" s="51" t="s">
        <v>42</v>
      </c>
      <c r="B53" s="25" t="s">
        <v>43</v>
      </c>
      <c r="C53" s="100" t="s">
        <v>47</v>
      </c>
      <c r="D53" s="100"/>
      <c r="E53" s="48">
        <v>38448</v>
      </c>
      <c r="F53" s="20"/>
    </row>
    <row r="54" spans="1:6" s="17" customFormat="1" ht="143.25" customHeight="1">
      <c r="A54" s="51" t="s">
        <v>42</v>
      </c>
      <c r="B54" s="25" t="s">
        <v>43</v>
      </c>
      <c r="C54" s="110" t="s">
        <v>48</v>
      </c>
      <c r="D54" s="110"/>
      <c r="E54" s="48">
        <v>316208</v>
      </c>
      <c r="F54" s="20"/>
    </row>
    <row r="55" spans="1:6" s="17" customFormat="1" ht="173.25" customHeight="1">
      <c r="A55" s="51" t="s">
        <v>42</v>
      </c>
      <c r="B55" s="25" t="s">
        <v>43</v>
      </c>
      <c r="C55" s="110" t="s">
        <v>49</v>
      </c>
      <c r="D55" s="110"/>
      <c r="E55" s="48">
        <v>200000</v>
      </c>
      <c r="F55" s="20"/>
    </row>
    <row r="56" spans="1:6" s="17" customFormat="1" ht="174" customHeight="1">
      <c r="A56" s="51" t="s">
        <v>42</v>
      </c>
      <c r="B56" s="37" t="s">
        <v>43</v>
      </c>
      <c r="C56" s="110" t="s">
        <v>92</v>
      </c>
      <c r="D56" s="110"/>
      <c r="E56" s="48">
        <v>4615237</v>
      </c>
      <c r="F56" s="20"/>
    </row>
    <row r="57" spans="1:6" s="17" customFormat="1" ht="131.25" customHeight="1">
      <c r="A57" s="51" t="s">
        <v>77</v>
      </c>
      <c r="B57" s="37" t="s">
        <v>50</v>
      </c>
      <c r="C57" s="138" t="s">
        <v>106</v>
      </c>
      <c r="D57" s="138"/>
      <c r="E57" s="48">
        <v>1281292</v>
      </c>
      <c r="F57" s="20"/>
    </row>
    <row r="58" spans="1:6" s="17" customFormat="1" ht="108.75" customHeight="1">
      <c r="A58" s="101">
        <v>1514060</v>
      </c>
      <c r="B58" s="102" t="s">
        <v>53</v>
      </c>
      <c r="C58" s="103" t="s">
        <v>62</v>
      </c>
      <c r="D58" s="103"/>
      <c r="E58" s="48">
        <v>6065841</v>
      </c>
      <c r="F58" s="20"/>
    </row>
    <row r="59" spans="1:6" s="17" customFormat="1" ht="49.5" customHeight="1">
      <c r="A59" s="101"/>
      <c r="B59" s="102"/>
      <c r="C59" s="113" t="s">
        <v>52</v>
      </c>
      <c r="D59" s="113"/>
      <c r="E59" s="52">
        <v>181142</v>
      </c>
      <c r="F59" s="20"/>
    </row>
    <row r="60" spans="1:6" s="17" customFormat="1" ht="60" customHeight="1">
      <c r="A60" s="105">
        <v>1514060</v>
      </c>
      <c r="B60" s="106" t="s">
        <v>53</v>
      </c>
      <c r="C60" s="121" t="s">
        <v>93</v>
      </c>
      <c r="D60" s="121"/>
      <c r="E60" s="150">
        <v>136749</v>
      </c>
      <c r="F60" s="20"/>
    </row>
    <row r="61" spans="1:6" s="17" customFormat="1" ht="66" customHeight="1">
      <c r="A61" s="105"/>
      <c r="B61" s="106"/>
      <c r="C61" s="121"/>
      <c r="D61" s="121"/>
      <c r="E61" s="150"/>
      <c r="F61" s="20"/>
    </row>
    <row r="62" spans="1:6" s="17" customFormat="1" ht="123" customHeight="1">
      <c r="A62" s="53">
        <v>1516012</v>
      </c>
      <c r="B62" s="25" t="s">
        <v>15</v>
      </c>
      <c r="C62" s="110" t="s">
        <v>54</v>
      </c>
      <c r="D62" s="110"/>
      <c r="E62" s="48">
        <v>112000</v>
      </c>
      <c r="F62" s="20"/>
    </row>
    <row r="63" spans="1:6" s="17" customFormat="1" ht="99.75" customHeight="1">
      <c r="A63" s="105">
        <v>1516012</v>
      </c>
      <c r="B63" s="111" t="s">
        <v>15</v>
      </c>
      <c r="C63" s="97" t="s">
        <v>55</v>
      </c>
      <c r="D63" s="97"/>
      <c r="E63" s="48">
        <v>2235052</v>
      </c>
      <c r="F63" s="20"/>
    </row>
    <row r="64" spans="1:6" s="17" customFormat="1" ht="22.5">
      <c r="A64" s="105"/>
      <c r="B64" s="111"/>
      <c r="C64" s="112" t="s">
        <v>56</v>
      </c>
      <c r="D64" s="112"/>
      <c r="E64" s="52">
        <v>220000</v>
      </c>
      <c r="F64" s="20"/>
    </row>
    <row r="65" spans="1:6" s="17" customFormat="1" ht="116.25" customHeight="1">
      <c r="A65" s="54">
        <v>1516013</v>
      </c>
      <c r="B65" s="27" t="s">
        <v>108</v>
      </c>
      <c r="C65" s="97" t="s">
        <v>109</v>
      </c>
      <c r="D65" s="97"/>
      <c r="E65" s="55">
        <v>497120</v>
      </c>
      <c r="F65" s="20"/>
    </row>
    <row r="66" spans="1:6" s="17" customFormat="1" ht="111" customHeight="1">
      <c r="A66" s="53">
        <v>1516030</v>
      </c>
      <c r="B66" s="38" t="s">
        <v>58</v>
      </c>
      <c r="C66" s="100" t="s">
        <v>57</v>
      </c>
      <c r="D66" s="100"/>
      <c r="E66" s="48">
        <v>156690</v>
      </c>
      <c r="F66" s="20"/>
    </row>
    <row r="67" spans="1:7" s="17" customFormat="1" ht="126" customHeight="1">
      <c r="A67" s="53">
        <v>1516030</v>
      </c>
      <c r="B67" s="38" t="s">
        <v>58</v>
      </c>
      <c r="C67" s="100" t="s">
        <v>59</v>
      </c>
      <c r="D67" s="100"/>
      <c r="E67" s="48">
        <v>236657</v>
      </c>
      <c r="F67" s="20"/>
      <c r="G67" s="33"/>
    </row>
    <row r="68" spans="1:6" s="17" customFormat="1" ht="115.5" customHeight="1">
      <c r="A68" s="101">
        <v>1517322</v>
      </c>
      <c r="B68" s="102" t="s">
        <v>76</v>
      </c>
      <c r="C68" s="103" t="s">
        <v>51</v>
      </c>
      <c r="D68" s="103"/>
      <c r="E68" s="48">
        <v>3323992</v>
      </c>
      <c r="F68" s="20"/>
    </row>
    <row r="69" spans="1:6" s="17" customFormat="1" ht="63" customHeight="1">
      <c r="A69" s="101"/>
      <c r="B69" s="102"/>
      <c r="C69" s="113" t="s">
        <v>52</v>
      </c>
      <c r="D69" s="113"/>
      <c r="E69" s="52">
        <v>169440</v>
      </c>
      <c r="F69" s="20"/>
    </row>
    <row r="70" spans="1:6" s="17" customFormat="1" ht="73.5" customHeight="1">
      <c r="A70" s="105">
        <v>1517461</v>
      </c>
      <c r="B70" s="107" t="s">
        <v>36</v>
      </c>
      <c r="C70" s="108" t="s">
        <v>61</v>
      </c>
      <c r="D70" s="108"/>
      <c r="E70" s="49">
        <v>-14200000</v>
      </c>
      <c r="F70" s="20"/>
    </row>
    <row r="71" spans="1:6" s="17" customFormat="1" ht="69.75" customHeight="1">
      <c r="A71" s="105"/>
      <c r="B71" s="107"/>
      <c r="C71" s="109" t="s">
        <v>60</v>
      </c>
      <c r="D71" s="109"/>
      <c r="E71" s="52">
        <v>-200000</v>
      </c>
      <c r="F71" s="20"/>
    </row>
    <row r="72" spans="1:6" s="17" customFormat="1" ht="147.75" customHeight="1" thickBot="1">
      <c r="A72" s="87">
        <v>1517461</v>
      </c>
      <c r="B72" s="31" t="s">
        <v>36</v>
      </c>
      <c r="C72" s="104" t="s">
        <v>107</v>
      </c>
      <c r="D72" s="104"/>
      <c r="E72" s="88">
        <v>751850</v>
      </c>
      <c r="F72" s="20"/>
    </row>
    <row r="73" spans="1:6" s="17" customFormat="1" ht="51" customHeight="1" thickBot="1">
      <c r="A73" s="91" t="s">
        <v>33</v>
      </c>
      <c r="B73" s="92"/>
      <c r="C73" s="92"/>
      <c r="D73" s="92"/>
      <c r="E73" s="62">
        <f>E74</f>
        <v>10025000</v>
      </c>
      <c r="F73" s="20"/>
    </row>
    <row r="74" spans="1:6" s="17" customFormat="1" ht="134.25" customHeight="1" thickBot="1">
      <c r="A74" s="81" t="s">
        <v>31</v>
      </c>
      <c r="B74" s="79" t="s">
        <v>32</v>
      </c>
      <c r="C74" s="137" t="s">
        <v>94</v>
      </c>
      <c r="D74" s="137"/>
      <c r="E74" s="89">
        <v>10025000</v>
      </c>
      <c r="F74" s="20"/>
    </row>
    <row r="75" spans="1:5" s="5" customFormat="1" ht="23.25" thickBot="1">
      <c r="A75" s="91" t="s">
        <v>21</v>
      </c>
      <c r="B75" s="92"/>
      <c r="C75" s="92"/>
      <c r="D75" s="92"/>
      <c r="E75" s="62">
        <f>E76</f>
        <v>16200</v>
      </c>
    </row>
    <row r="76" spans="1:5" s="17" customFormat="1" ht="158.25" customHeight="1">
      <c r="A76" s="28" t="s">
        <v>22</v>
      </c>
      <c r="B76" s="90" t="s">
        <v>23</v>
      </c>
      <c r="C76" s="127" t="s">
        <v>24</v>
      </c>
      <c r="D76" s="127"/>
      <c r="E76" s="77">
        <v>16200</v>
      </c>
    </row>
    <row r="77" spans="1:5" s="5" customFormat="1" ht="24" customHeight="1">
      <c r="A77" s="147" t="s">
        <v>14</v>
      </c>
      <c r="B77" s="148"/>
      <c r="C77" s="148"/>
      <c r="D77" s="149"/>
      <c r="E77" s="45">
        <f>E78+E79</f>
        <v>31845366</v>
      </c>
    </row>
    <row r="78" spans="1:5" ht="22.5">
      <c r="A78" s="128" t="s">
        <v>0</v>
      </c>
      <c r="B78" s="129"/>
      <c r="C78" s="129"/>
      <c r="D78" s="129"/>
      <c r="E78" s="50">
        <f>E7+E15</f>
        <v>31845366</v>
      </c>
    </row>
    <row r="79" spans="1:5" ht="22.5">
      <c r="A79" s="128" t="s">
        <v>1</v>
      </c>
      <c r="B79" s="129"/>
      <c r="C79" s="129"/>
      <c r="D79" s="129"/>
      <c r="E79" s="56"/>
    </row>
    <row r="80" spans="1:5" ht="22.5">
      <c r="A80" s="135" t="s">
        <v>2</v>
      </c>
      <c r="B80" s="136"/>
      <c r="C80" s="136"/>
      <c r="D80" s="136"/>
      <c r="E80" s="57">
        <f>E81+E82</f>
        <v>46569309</v>
      </c>
    </row>
    <row r="81" spans="1:5" ht="22.5">
      <c r="A81" s="128" t="s">
        <v>0</v>
      </c>
      <c r="B81" s="129"/>
      <c r="C81" s="129"/>
      <c r="D81" s="129"/>
      <c r="E81" s="48">
        <f>E11+E12+E13+E14+E22</f>
        <v>13183185</v>
      </c>
    </row>
    <row r="82" spans="1:5" ht="23.25" thickBot="1">
      <c r="A82" s="130" t="s">
        <v>1</v>
      </c>
      <c r="B82" s="131"/>
      <c r="C82" s="131"/>
      <c r="D82" s="131"/>
      <c r="E82" s="58">
        <f>E9+E10+E36</f>
        <v>33386124</v>
      </c>
    </row>
    <row r="83" spans="1:5" ht="30" customHeight="1" hidden="1" thickBot="1">
      <c r="A83" s="39"/>
      <c r="B83" s="40"/>
      <c r="C83" s="132"/>
      <c r="D83" s="132"/>
      <c r="E83" s="41"/>
    </row>
    <row r="84" spans="1:5" s="3" customFormat="1" ht="18" customHeight="1">
      <c r="A84" s="11"/>
      <c r="B84" s="11"/>
      <c r="C84" s="11"/>
      <c r="D84" s="11"/>
      <c r="E84" s="12"/>
    </row>
    <row r="85" spans="1:5" s="3" customFormat="1" ht="22.5">
      <c r="A85" s="133" t="s">
        <v>110</v>
      </c>
      <c r="B85" s="133"/>
      <c r="C85" s="133"/>
      <c r="D85" s="7"/>
      <c r="E85" s="6"/>
    </row>
    <row r="86" spans="1:5" s="3" customFormat="1" ht="28.5" customHeight="1">
      <c r="A86" s="133" t="s">
        <v>111</v>
      </c>
      <c r="B86" s="133"/>
      <c r="C86" s="133"/>
      <c r="D86" s="134" t="s">
        <v>113</v>
      </c>
      <c r="E86" s="134"/>
    </row>
    <row r="87" spans="1:5" s="3" customFormat="1" ht="21" customHeight="1">
      <c r="A87" s="16" t="s">
        <v>112</v>
      </c>
      <c r="B87" s="16"/>
      <c r="C87" s="16"/>
      <c r="D87" s="32"/>
      <c r="E87" s="32"/>
    </row>
    <row r="88" spans="1:5" ht="24" customHeight="1">
      <c r="A88" s="133" t="s">
        <v>3</v>
      </c>
      <c r="B88" s="133"/>
      <c r="C88" s="133"/>
      <c r="D88" s="7"/>
      <c r="E88" s="6"/>
    </row>
    <row r="89" spans="1:5" ht="22.5">
      <c r="A89" s="16"/>
      <c r="B89" s="16"/>
      <c r="C89" s="16"/>
      <c r="D89" s="7"/>
      <c r="E89" s="6"/>
    </row>
    <row r="90" spans="1:5" ht="22.5">
      <c r="A90" s="16"/>
      <c r="B90" s="16"/>
      <c r="C90" s="16"/>
      <c r="D90" s="7"/>
      <c r="E90" s="6"/>
    </row>
    <row r="91" spans="1:5" ht="22.5">
      <c r="A91" s="16"/>
      <c r="B91" s="16"/>
      <c r="C91" s="16"/>
      <c r="D91" s="7"/>
      <c r="E91" s="6"/>
    </row>
    <row r="92" spans="1:5" ht="22.5">
      <c r="A92" s="16"/>
      <c r="B92" s="16"/>
      <c r="C92" s="16"/>
      <c r="D92" s="7"/>
      <c r="E92" s="6"/>
    </row>
    <row r="93" spans="1:5" ht="22.5">
      <c r="A93" s="16"/>
      <c r="B93" s="16"/>
      <c r="C93" s="16"/>
      <c r="D93" s="7"/>
      <c r="E93" s="6"/>
    </row>
    <row r="94" spans="2:4" ht="22.5">
      <c r="B94" s="2"/>
      <c r="D94" s="2"/>
    </row>
    <row r="95" ht="22.5">
      <c r="A95" s="13"/>
    </row>
  </sheetData>
  <sheetProtection/>
  <mergeCells count="94">
    <mergeCell ref="A22:D22"/>
    <mergeCell ref="A35:D35"/>
    <mergeCell ref="A77:D77"/>
    <mergeCell ref="C60:D61"/>
    <mergeCell ref="E60:E61"/>
    <mergeCell ref="C57:D57"/>
    <mergeCell ref="C28:D28"/>
    <mergeCell ref="C40:D40"/>
    <mergeCell ref="A45:D45"/>
    <mergeCell ref="C52:D52"/>
    <mergeCell ref="A58:A59"/>
    <mergeCell ref="B58:B59"/>
    <mergeCell ref="C55:D55"/>
    <mergeCell ref="A80:D80"/>
    <mergeCell ref="A81:D81"/>
    <mergeCell ref="A78:D78"/>
    <mergeCell ref="A36:D36"/>
    <mergeCell ref="C74:D74"/>
    <mergeCell ref="C47:D47"/>
    <mergeCell ref="C53:D53"/>
    <mergeCell ref="C58:D58"/>
    <mergeCell ref="C59:D59"/>
    <mergeCell ref="C54:D54"/>
    <mergeCell ref="A82:D82"/>
    <mergeCell ref="C83:D83"/>
    <mergeCell ref="A85:C85"/>
    <mergeCell ref="A86:C86"/>
    <mergeCell ref="D86:E86"/>
    <mergeCell ref="A88:C88"/>
    <mergeCell ref="C48:D48"/>
    <mergeCell ref="A75:D75"/>
    <mergeCell ref="C76:D76"/>
    <mergeCell ref="A79:D79"/>
    <mergeCell ref="A29:D29"/>
    <mergeCell ref="C30:D30"/>
    <mergeCell ref="C46:D46"/>
    <mergeCell ref="A73:D73"/>
    <mergeCell ref="A39:D39"/>
    <mergeCell ref="C56:D56"/>
    <mergeCell ref="C13:D13"/>
    <mergeCell ref="C14:D14"/>
    <mergeCell ref="C11:D11"/>
    <mergeCell ref="C12:D12"/>
    <mergeCell ref="C10:D10"/>
    <mergeCell ref="A21:D21"/>
    <mergeCell ref="A15:D15"/>
    <mergeCell ref="C9:D9"/>
    <mergeCell ref="A31:D31"/>
    <mergeCell ref="C26:D26"/>
    <mergeCell ref="A23:D23"/>
    <mergeCell ref="C24:D24"/>
    <mergeCell ref="C1:D1"/>
    <mergeCell ref="A2:E4"/>
    <mergeCell ref="C5:D5"/>
    <mergeCell ref="C6:D6"/>
    <mergeCell ref="A7:D7"/>
    <mergeCell ref="C72:D72"/>
    <mergeCell ref="A60:A61"/>
    <mergeCell ref="B60:B61"/>
    <mergeCell ref="A70:A71"/>
    <mergeCell ref="B70:B71"/>
    <mergeCell ref="C70:D70"/>
    <mergeCell ref="C71:D71"/>
    <mergeCell ref="C62:D62"/>
    <mergeCell ref="A63:A64"/>
    <mergeCell ref="B63:B64"/>
    <mergeCell ref="C67:D67"/>
    <mergeCell ref="C42:D42"/>
    <mergeCell ref="C66:D66"/>
    <mergeCell ref="A68:A69"/>
    <mergeCell ref="B68:B69"/>
    <mergeCell ref="C68:D68"/>
    <mergeCell ref="C63:D63"/>
    <mergeCell ref="C64:D64"/>
    <mergeCell ref="C69:D69"/>
    <mergeCell ref="C49:D49"/>
    <mergeCell ref="C16:D16"/>
    <mergeCell ref="C65:D65"/>
    <mergeCell ref="C17:D17"/>
    <mergeCell ref="C18:D18"/>
    <mergeCell ref="C19:D19"/>
    <mergeCell ref="C33:D33"/>
    <mergeCell ref="C44:D44"/>
    <mergeCell ref="C50:D50"/>
    <mergeCell ref="C51:D51"/>
    <mergeCell ref="A20:D20"/>
    <mergeCell ref="A25:D25"/>
    <mergeCell ref="A27:D27"/>
    <mergeCell ref="C32:D32"/>
    <mergeCell ref="A43:D43"/>
    <mergeCell ref="A41:D41"/>
    <mergeCell ref="C38:D38"/>
    <mergeCell ref="A37:D37"/>
    <mergeCell ref="C34:D34"/>
  </mergeCells>
  <printOptions/>
  <pageMargins left="1.1811023622047245" right="0.3937007874015748" top="0.7874015748031497" bottom="0.7874015748031497" header="0.5118110236220472" footer="0.5118110236220472"/>
  <pageSetup fitToHeight="0" horizontalDpi="600" verticalDpi="600" orientation="portrait" paperSize="9" scale="59" r:id="rId1"/>
  <rowBreaks count="8" manualBreakCount="8">
    <brk id="11" max="4" man="1"/>
    <brk id="24" max="4" man="1"/>
    <brk id="33" max="4" man="1"/>
    <brk id="46" max="4" man="1"/>
    <brk id="54" max="4" man="1"/>
    <brk id="66" max="4" man="1"/>
    <brk id="88" max="4" man="1"/>
    <brk id="95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Татьяна</cp:lastModifiedBy>
  <cp:lastPrinted>2023-07-28T09:10:44Z</cp:lastPrinted>
  <dcterms:created xsi:type="dcterms:W3CDTF">1996-10-08T23:32:33Z</dcterms:created>
  <dcterms:modified xsi:type="dcterms:W3CDTF">2023-07-28T10:33:10Z</dcterms:modified>
  <cp:category/>
  <cp:version/>
  <cp:contentType/>
  <cp:contentStatus/>
</cp:coreProperties>
</file>