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60" windowWidth="9720" windowHeight="5280" tabRatio="778" activeTab="0"/>
  </bookViews>
  <sheets>
    <sheet name="Зміни грудень 2023р + 25 млн" sheetId="1" r:id="rId1"/>
  </sheets>
  <definedNames>
    <definedName name="_xlnm.Print_Area" localSheetId="0">'Зміни грудень 2023р + 25 млн'!$A$1:$E$77</definedName>
  </definedNames>
  <calcPr fullCalcOnLoad="1"/>
</workbook>
</file>

<file path=xl/sharedStrings.xml><?xml version="1.0" encoding="utf-8"?>
<sst xmlns="http://schemas.openxmlformats.org/spreadsheetml/2006/main" count="147" uniqueCount="108">
  <si>
    <t>ВСЬОГО ЗАГАЛЬНИЙ ФОНД</t>
  </si>
  <si>
    <t>ВСЬОГО СПЕЦІАЛЬНИЙ ФОНД</t>
  </si>
  <si>
    <t>ВИДАТКИ, з них:</t>
  </si>
  <si>
    <t>Южненської міської ради</t>
  </si>
  <si>
    <t>Пояснювальна записка</t>
  </si>
  <si>
    <t xml:space="preserve">ЗАГАЛЬНИЙ ФОНД, СПЕЦІАЛЬНИЙ ФОНД </t>
  </si>
  <si>
    <t>КПКВ/ назва</t>
  </si>
  <si>
    <t>сума (грн.)</t>
  </si>
  <si>
    <t>Код доходів</t>
  </si>
  <si>
    <t>Програми</t>
  </si>
  <si>
    <t>ЗАГАЛЬНИЙ ФОНД</t>
  </si>
  <si>
    <t xml:space="preserve"> Про внесення змін і доповнень до рішення Южненської міської ради Одеського району Одеської області  від   07.12.2022 року  №1187-VІІІ „Про  бюджет Южненської міської територіальної громади  на 2023 рік”   </t>
  </si>
  <si>
    <t xml:space="preserve">1.За рахунок міжбюджетних трансфертів з Державного бюджету,ДОХОДИ,ВИДАТКИ </t>
  </si>
  <si>
    <t>ДОХОДИ, з них:</t>
  </si>
  <si>
    <t>Управління капітального будівництва Южненської міської ради Одеського району Одеської області</t>
  </si>
  <si>
    <t>Управління освіти Южненської міської ради Одеського району Одеської області</t>
  </si>
  <si>
    <t>Виконавчий комітет Южненської міської ради Одеського району Одеської області</t>
  </si>
  <si>
    <t>33010100</t>
  </si>
  <si>
    <t>( зміни у грудні 2023 року)</t>
  </si>
  <si>
    <t>0611272</t>
  </si>
  <si>
    <t>Реалізація заходів за рахунок освітньої субвенції з державного бюджету місцевим бюджетам (за спеціальним фондом державного бюджету)</t>
  </si>
  <si>
    <t xml:space="preserve">0611010                0611021             0611271  </t>
  </si>
  <si>
    <t>Управління соціальної політики Южненської міської ради Одеського району Одеської області</t>
  </si>
  <si>
    <t>0813242       0813160</t>
  </si>
  <si>
    <t>Перерозподіл коштів в межах кошторисних призначень (надання соціальних гарантів інвалідам,фізичним особам, які надають соціальні послуги громадянам похилого віку, інвалідам,дітям інвалідам, хворим, які не здатні до самообслуговуваня і потребують сторонньої допомоги, збільшено кількість отримувачів - 17 100 грн, за рахунок зменшення видатків надання одноразової матеріальної допомоги громадянам, яким виповнилось 80,90,100 років за рахунок природнього зменшення одержувачів - -17 100</t>
  </si>
  <si>
    <t>Реконструкція системи медичного газопостачання з влаштуванням майданчика під джерела медичних газів  КНП "Южненська міська лікарня" Южненської міської ради за адресою:Одеська область, Одеський район, м. Южне, вул. Хіміків, 1, у т.ч.:</t>
  </si>
  <si>
    <t xml:space="preserve"> проектні роботи</t>
  </si>
  <si>
    <t>1517322</t>
  </si>
  <si>
    <t>1516030</t>
  </si>
  <si>
    <t>Організація благоустрою населених пунктів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</si>
  <si>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</si>
  <si>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</si>
  <si>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0212010</t>
  </si>
  <si>
    <t>Багатопрофільна стаціонарна медична допомога населенню</t>
  </si>
  <si>
    <t>Управління економіки Южненської міської ради Одеського району Одеської області</t>
  </si>
  <si>
    <t>2718861</t>
  </si>
  <si>
    <t>Надання бюджетних позичок суб'єктам господарювання</t>
  </si>
  <si>
    <t>Перерозподіл коштів в межах кошторисних призначень ( збільшення видатків на оплату витрат на відрядження 2250-10 000 грн та видатків на публікації в газеті "Новини Южного" - 50 000 грн. За рахунок зменшення видатків на заробітну плату  2111- -50 000 грн та нарахування на заробітну плату 2120 - - 10 000 грн, економія по вакансіям)</t>
  </si>
  <si>
    <t>Управління житлово-комунального господарства Южненської міської ради Одеського району Одеської області</t>
  </si>
  <si>
    <t>Забезпечення діяльності з виробництва, транспортування, постачання теплової енергії</t>
  </si>
  <si>
    <t>Придбання обладнання і предметів довгострокового користування (аудіометр для дослідження слуху, аналізатор електролітів)</t>
  </si>
  <si>
    <t>Економія  за рахунок наявної вакансії посади генерального директора, а такаож за рахунок лікарняних протягом січня-листопада 2023 року</t>
  </si>
  <si>
    <t>зменшення коштів за рахунок економії по оплаті послуг з теплопостачання, у звязку з початком опальювального сезону 17.11.2023 року</t>
  </si>
  <si>
    <t>Податок та збір на доходи фізичних осіб</t>
  </si>
  <si>
    <t>Податок на прибуток підприємств та фінансових установ комунальної власності</t>
  </si>
  <si>
    <t xml:space="preserve">Акцизний податок з вироблених в Україні підакцизних товарів (продукції) </t>
  </si>
  <si>
    <t>Акцизний податок з ввезених на митну територію України підакцизних товарів (продукції)</t>
  </si>
  <si>
    <t xml:space="preserve">Акцизний податок з реалізації суб'єктами господарювання роздрібної торгівлі підакцизних товарів 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</si>
  <si>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</si>
  <si>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</si>
  <si>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</si>
  <si>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</si>
  <si>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</si>
  <si>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</si>
  <si>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</si>
  <si>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</si>
  <si>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</si>
  <si>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Туристичний збір</t>
  </si>
  <si>
    <t>Єдиний податок</t>
  </si>
  <si>
    <t>Адміністративні штрафи та інші санкції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</si>
  <si>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</si>
  <si>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</si>
  <si>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</si>
  <si>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Доходи загального фонду</t>
  </si>
  <si>
    <t>ВИДАТКИ загального фонду</t>
  </si>
  <si>
    <t xml:space="preserve">Вільні залишки коштів загального фонду місцевого бюджету на 01.01.2023  року 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</si>
  <si>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</si>
  <si>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1511021</t>
  </si>
  <si>
    <t>Надання загальної середньої освіти закладами загальної середньої освіти за рахунок коштів місцевого бюджету</t>
  </si>
  <si>
    <t xml:space="preserve">Капітальний ремонт їдальні та харчоблоку комунального закладу  «Южненський навчально-виховний комплекс (загальноосвітня спеціалізована школа І-ІІІ ступенів №2-центр позашкільної освіти-професійно-технічне училище) Южненської міської ради Одеської області» за адресою просп. Миру, 18 м. Южного Одеської області </t>
  </si>
  <si>
    <t>Проектні роботи: "Капітальний ремонт частини  підвального приміщення з влаштуванням споруд подвійного призначення з властивостями найпростішого укриття блоку № 3, що планується використовувати для укриття учасників освітнього процесу Ліцею № 1 Южненської міської ради Одеського району Одеської області за адресою: просп. Миру, будинок 19-А, м .Южне, Одеського району, Одеської області"</t>
  </si>
  <si>
    <t>1516012</t>
  </si>
  <si>
    <t>Проектні роботи: "Капітальний ремонт покрівлі будівлі АБК і РММ на котельні за адресою: аул. Старомиколаївське шосе, 8 м. Южного Одеського району Одеської області"</t>
  </si>
  <si>
    <t>Забезпечення діяльності палаців і будинків культури, клубів, центрів дозвілля та інших клубних закладів</t>
  </si>
  <si>
    <t>Капітальний ремонт з утепленням покрівлі в частині нежитлової будівлі комунальної власності за адресою: Одеська область, Одеський район, м. Южне, пл.Перемоги, 1, у т.ч.:</t>
  </si>
  <si>
    <t>Реконструкція внутрішньоквартального проїзду від проспекту Миру до проспекту Григорівського десанту м. Южного Одеської області, в т.ч.:</t>
  </si>
  <si>
    <t>Проектні роботи: «Капітальний ремонт благоустрою місця для військових поховань Захисників України та пам’ятної споруди  на території кладовища Южненської міської територіальної громади Одеського району Одеської області"</t>
  </si>
  <si>
    <t>'Будівництво  медичних установ та закладів</t>
  </si>
  <si>
    <t>Утримання та розвиток автомобільних доріг та дорожньої інфраструктури за рахунок коштів місцевого бюджету</t>
  </si>
  <si>
    <t>Реконструкція проїжджої частини дороги за ПК "Дружба" м.Южного Одеської області в т.ч.:</t>
  </si>
  <si>
    <t>Зменшення бюджетних призначень</t>
  </si>
  <si>
    <t>За рахунок надходжень поточного року</t>
  </si>
  <si>
    <t>ріш 01.11</t>
  </si>
  <si>
    <t>Із заг фонду до бюдж розвитку (за рах зал заг.фонду на поч. року)                 6 043 694,00        За рахунок надходжень поточного року 22 147,00</t>
  </si>
  <si>
    <t>залишок на поч року 8403808, 01.11 - 8248242</t>
  </si>
  <si>
    <t xml:space="preserve">1216012 </t>
  </si>
  <si>
    <t>залишок - 8 133630</t>
  </si>
  <si>
    <t>дотація - 30000000</t>
  </si>
  <si>
    <t>майно-75000</t>
  </si>
  <si>
    <t>за рах надх - 1851894</t>
  </si>
  <si>
    <t>В.о. заступника міського голови з питань</t>
  </si>
  <si>
    <t xml:space="preserve">діяльності виконавчих органів ради - </t>
  </si>
  <si>
    <t>начальник фінансового управління</t>
  </si>
  <si>
    <t>Альона ПРОХОРОВА</t>
  </si>
  <si>
    <t>0618340</t>
  </si>
  <si>
    <t>Природоохоронні заходи за рахунок цільових фондів</t>
  </si>
  <si>
    <t>Відповідно до ПКМУ від 10.01.2023 року №25 збільшення видатків на забезпечення належного збирання та утилізації ламп розжарювання Ліцей 4</t>
  </si>
  <si>
    <r>
      <t xml:space="preserve">Перерозподіл коштів в межах кошторисних призначень (кондитерські вироби для вихованців до різдвяних свят ДНЗ - 94 665 грн, ЗНЗ - 185 710 грн; придбання лавок в укриття Ліцей №1 - 470 630 грн; співфінансування на придбання навчальних засобів - </t>
    </r>
    <r>
      <rPr>
        <b/>
        <sz val="18"/>
        <rFont val="Times New Roman"/>
        <family val="1"/>
      </rPr>
      <t>75 840</t>
    </r>
    <r>
      <rPr>
        <sz val="18"/>
        <rFont val="Times New Roman"/>
        <family val="1"/>
      </rPr>
      <t xml:space="preserve"> грн ;   За рахунок зменшення видатків на оплату заробітної плати з нарахуваннями  (вакансії)-  -75 840 грн; продукти харчування - ДНЗ -  - 94 665 грн, ЗНЗ - - 185 710 грн; економії по комунальним послугам 2271--350 000 грн, 2273- -120 630 грн)</t>
    </r>
  </si>
  <si>
    <t>Плата за надання інших адміністративних послуг</t>
  </si>
  <si>
    <t xml:space="preserve">Вільні залишки коштів спеціального фонду місцевого бюджету на 01.01.2023  року </t>
  </si>
  <si>
    <t>Капітальний ремонт твердого покриття (пішохідна доріжка) вздовж житлових будинків по просп. Миру, 15,17,25 м. Южного Одеської області, в т.ч.:</t>
  </si>
  <si>
    <t xml:space="preserve">СПЕЦІАЛЬНИЙ ФОНД </t>
  </si>
  <si>
    <t>Доходи спеціального фонду (бюджет розвитку)</t>
  </si>
  <si>
    <t>Видатки спеціального фонду (бюджет розвитку)</t>
  </si>
  <si>
    <t>'Фінансова підтримка шляхом компенсації обгрунтованих витрат комунальному підприємству теплових мереж "ЮЖТЕПЛОКОМУНЕНЕРГО" на виробництво, транспортування та постачання теплової енергії, послуг з постачання теплової енергії, як послуг, що становлять загальний економічний інтерес</t>
  </si>
  <si>
    <t>2719770</t>
  </si>
  <si>
    <t>Інші субвенції з місцевого бюджету</t>
  </si>
  <si>
    <t>Програма економічного і соціального розвитку Южненської  міської територіальної громади на 2023 рік ( передача коштів іншої субвенції обласному бюджету на стабілізацію соціально-економічного стану Одеської області)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</si>
</sst>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-* #,##0_-;\-* #,##0_-;_-* &quot;-&quot;_-;_-@_-"/>
    <numFmt numFmtId="189" formatCode="_-* #,##0.00_-;\-* #,##0.00_-;_-* &quot;-&quot;??_-;_-@_-"/>
    <numFmt numFmtId="190" formatCode="_-* #,##0.00\ _г_р_н_._-;\-* #,##0.00\ _г_р_н_._-;_-* &quot;-&quot;??\ _г_р_н_._-;_-@_-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[$-FC19]d\ mmmm\ yyyy\ &quot;г.&quot;"/>
    <numFmt numFmtId="196" formatCode="#,##0.0"/>
    <numFmt numFmtId="197" formatCode="#,##0_ ;\-#,##0\ "/>
    <numFmt numFmtId="198" formatCode="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422]d\ mmmm\ yyyy&quot; р.&quot;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8"/>
      <color indexed="8"/>
      <name val="Times New Roman"/>
      <family val="1"/>
    </font>
    <font>
      <b/>
      <sz val="16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18"/>
      <name val="Times New Roman"/>
      <family val="1"/>
    </font>
    <font>
      <i/>
      <u val="single"/>
      <sz val="1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6"/>
      <name val="Times New Roman"/>
      <family val="1"/>
    </font>
    <font>
      <b/>
      <sz val="20"/>
      <name val="Times New Roman"/>
      <family val="1"/>
    </font>
    <font>
      <sz val="18"/>
      <color indexed="8"/>
      <name val="Times New Roman"/>
      <family val="1"/>
    </font>
    <font>
      <i/>
      <sz val="11"/>
      <name val="Times New Roman"/>
      <family val="1"/>
    </font>
    <font>
      <b/>
      <sz val="20"/>
      <color indexed="8"/>
      <name val="Times New Roman"/>
      <family val="1"/>
    </font>
    <font>
      <b/>
      <i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8"/>
      <name val="Courier New"/>
      <family val="3"/>
    </font>
    <font>
      <sz val="18"/>
      <color indexed="10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Courier New"/>
      <family val="3"/>
    </font>
    <font>
      <sz val="18"/>
      <color rgb="FFFF0000"/>
      <name val="Times New Roman"/>
      <family val="1"/>
    </font>
    <font>
      <sz val="18"/>
      <color rgb="FF000000"/>
      <name val="Times New Roman"/>
      <family val="1"/>
    </font>
    <font>
      <sz val="18"/>
      <color theme="1"/>
      <name val="Times New Roman"/>
      <family val="1"/>
    </font>
    <font>
      <sz val="16"/>
      <color theme="1"/>
      <name val="Times New Roman"/>
      <family val="1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27" borderId="6" applyNumberFormat="0" applyAlignment="0" applyProtection="0"/>
    <xf numFmtId="0" fontId="52" fillId="0" borderId="0" applyNumberFormat="0" applyFill="0" applyBorder="0" applyAlignment="0" applyProtection="0"/>
    <xf numFmtId="0" fontId="53" fillId="28" borderId="1" applyNumberFormat="0" applyAlignment="0" applyProtection="0"/>
    <xf numFmtId="0" fontId="2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29" borderId="0" applyNumberFormat="0" applyBorder="0" applyAlignment="0" applyProtection="0"/>
    <xf numFmtId="0" fontId="0" fillId="30" borderId="8" applyNumberFormat="0" applyFont="0" applyAlignment="0" applyProtection="0"/>
    <xf numFmtId="0" fontId="56" fillId="28" borderId="9" applyNumberFormat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90" fontId="8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 wrapText="1"/>
    </xf>
    <xf numFmtId="0" fontId="6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0" fontId="10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4" fontId="4" fillId="0" borderId="0" xfId="0" applyNumberFormat="1" applyFont="1" applyFill="1" applyAlignment="1">
      <alignment horizontal="left" vertical="top"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61" fillId="33" borderId="0" xfId="0" applyFont="1" applyFill="1" applyAlignment="1">
      <alignment/>
    </xf>
    <xf numFmtId="49" fontId="3" fillId="0" borderId="15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4" fontId="14" fillId="0" borderId="0" xfId="0" applyNumberFormat="1" applyFont="1" applyFill="1" applyBorder="1" applyAlignment="1">
      <alignment horizontal="right" vertical="center"/>
    </xf>
    <xf numFmtId="49" fontId="3" fillId="0" borderId="16" xfId="0" applyNumberFormat="1" applyFont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 quotePrefix="1">
      <alignment horizontal="left" vertical="center" wrapText="1"/>
    </xf>
    <xf numFmtId="0" fontId="9" fillId="0" borderId="17" xfId="0" applyFont="1" applyFill="1" applyBorder="1" applyAlignment="1" quotePrefix="1">
      <alignment horizontal="left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32" borderId="19" xfId="0" applyNumberFormat="1" applyFont="1" applyFill="1" applyBorder="1" applyAlignment="1">
      <alignment horizontal="center" vertical="center" wrapText="1"/>
    </xf>
    <xf numFmtId="0" fontId="9" fillId="32" borderId="20" xfId="0" applyFont="1" applyFill="1" applyBorder="1" applyAlignment="1" quotePrefix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 quotePrefix="1">
      <alignment horizontal="left" vertical="center" wrapText="1"/>
    </xf>
    <xf numFmtId="3" fontId="14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3" fontId="10" fillId="0" borderId="17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 quotePrefix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 quotePrefix="1">
      <alignment horizontal="center" vertical="center" wrapText="1"/>
    </xf>
    <xf numFmtId="0" fontId="63" fillId="32" borderId="21" xfId="0" applyFont="1" applyFill="1" applyBorder="1" applyAlignment="1">
      <alignment vertical="center" wrapText="1"/>
    </xf>
    <xf numFmtId="3" fontId="10" fillId="0" borderId="2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/>
    </xf>
    <xf numFmtId="3" fontId="5" fillId="32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left"/>
    </xf>
    <xf numFmtId="0" fontId="3" fillId="0" borderId="15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32" borderId="15" xfId="0" applyFont="1" applyFill="1" applyBorder="1" applyAlignment="1">
      <alignment/>
    </xf>
    <xf numFmtId="49" fontId="10" fillId="0" borderId="19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49" fontId="10" fillId="32" borderId="15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3" fontId="3" fillId="0" borderId="23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 quotePrefix="1">
      <alignment horizontal="center" vertical="center" wrapText="1"/>
    </xf>
    <xf numFmtId="0" fontId="14" fillId="0" borderId="0" xfId="0" applyFont="1" applyFill="1" applyBorder="1" applyAlignment="1" quotePrefix="1">
      <alignment horizontal="left" vertical="center" wrapText="1"/>
    </xf>
    <xf numFmtId="0" fontId="10" fillId="0" borderId="0" xfId="0" applyFont="1" applyFill="1" applyBorder="1" applyAlignment="1" quotePrefix="1">
      <alignment horizontal="center" vertical="center" wrapText="1"/>
    </xf>
    <xf numFmtId="0" fontId="10" fillId="32" borderId="0" xfId="0" applyFont="1" applyFill="1" applyBorder="1" applyAlignment="1" quotePrefix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 quotePrefix="1">
      <alignment horizontal="center" vertical="center" wrapText="1"/>
    </xf>
    <xf numFmtId="3" fontId="15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 vertical="center" wrapText="1"/>
    </xf>
    <xf numFmtId="194" fontId="5" fillId="32" borderId="0" xfId="62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 quotePrefix="1">
      <alignment horizontal="center" vertical="center" wrapText="1"/>
    </xf>
    <xf numFmtId="3" fontId="14" fillId="0" borderId="0" xfId="0" applyNumberFormat="1" applyFont="1" applyFill="1" applyBorder="1" applyAlignment="1" quotePrefix="1">
      <alignment horizontal="left" vertical="center" wrapText="1"/>
    </xf>
    <xf numFmtId="3" fontId="10" fillId="32" borderId="0" xfId="0" applyNumberFormat="1" applyFont="1" applyFill="1" applyBorder="1" applyAlignment="1" quotePrefix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4" fillId="32" borderId="17" xfId="0" applyFont="1" applyFill="1" applyBorder="1" applyAlignment="1">
      <alignment horizontal="left" vertical="center" wrapText="1"/>
    </xf>
    <xf numFmtId="49" fontId="10" fillId="32" borderId="18" xfId="0" applyNumberFormat="1" applyFont="1" applyFill="1" applyBorder="1" applyAlignment="1">
      <alignment horizontal="center" vertical="center" wrapText="1"/>
    </xf>
    <xf numFmtId="49" fontId="10" fillId="32" borderId="17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/>
    </xf>
    <xf numFmtId="49" fontId="3" fillId="32" borderId="11" xfId="0" applyNumberFormat="1" applyFont="1" applyFill="1" applyBorder="1" applyAlignment="1">
      <alignment horizontal="center" vertical="center" wrapText="1"/>
    </xf>
    <xf numFmtId="0" fontId="9" fillId="32" borderId="11" xfId="0" applyFont="1" applyFill="1" applyBorder="1" applyAlignment="1" quotePrefix="1">
      <alignment horizontal="left" vertical="center" wrapText="1"/>
    </xf>
    <xf numFmtId="49" fontId="64" fillId="0" borderId="15" xfId="0" applyNumberFormat="1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left" vertical="center" wrapText="1"/>
    </xf>
    <xf numFmtId="0" fontId="10" fillId="32" borderId="0" xfId="0" applyFont="1" applyFill="1" applyBorder="1" applyAlignment="1" quotePrefix="1">
      <alignment horizontal="center" vertical="center" wrapText="1"/>
    </xf>
    <xf numFmtId="0" fontId="3" fillId="32" borderId="24" xfId="0" applyFont="1" applyFill="1" applyBorder="1" applyAlignment="1">
      <alignment horizontal="left" vertical="center" wrapText="1"/>
    </xf>
    <xf numFmtId="0" fontId="3" fillId="32" borderId="16" xfId="0" applyFont="1" applyFill="1" applyBorder="1" applyAlignment="1">
      <alignment horizontal="left" vertical="center" wrapText="1"/>
    </xf>
    <xf numFmtId="43" fontId="14" fillId="0" borderId="0" xfId="0" applyNumberFormat="1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 vertical="center"/>
    </xf>
    <xf numFmtId="3" fontId="10" fillId="0" borderId="14" xfId="0" applyNumberFormat="1" applyFont="1" applyFill="1" applyBorder="1" applyAlignment="1">
      <alignment horizontal="center" vertical="center" wrapText="1"/>
    </xf>
    <xf numFmtId="49" fontId="3" fillId="32" borderId="25" xfId="0" applyNumberFormat="1" applyFont="1" applyFill="1" applyBorder="1" applyAlignment="1">
      <alignment horizontal="center" vertical="center" wrapText="1"/>
    </xf>
    <xf numFmtId="0" fontId="9" fillId="32" borderId="26" xfId="0" applyFont="1" applyFill="1" applyBorder="1" applyAlignment="1" quotePrefix="1">
      <alignment horizontal="center" vertical="center" wrapText="1"/>
    </xf>
    <xf numFmtId="0" fontId="10" fillId="32" borderId="0" xfId="0" applyFont="1" applyFill="1" applyBorder="1" applyAlignment="1" quotePrefix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horizontal="right"/>
    </xf>
    <xf numFmtId="0" fontId="10" fillId="32" borderId="0" xfId="0" applyFont="1" applyFill="1" applyBorder="1" applyAlignment="1" quotePrefix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  <xf numFmtId="0" fontId="9" fillId="32" borderId="14" xfId="0" applyFont="1" applyFill="1" applyBorder="1" applyAlignment="1" quotePrefix="1">
      <alignment horizontal="center" vertical="center" wrapText="1"/>
    </xf>
    <xf numFmtId="49" fontId="3" fillId="32" borderId="28" xfId="0" applyNumberFormat="1" applyFont="1" applyFill="1" applyBorder="1" applyAlignment="1">
      <alignment horizontal="center" vertical="center" wrapText="1"/>
    </xf>
    <xf numFmtId="0" fontId="9" fillId="32" borderId="28" xfId="0" applyFont="1" applyFill="1" applyBorder="1" applyAlignment="1" quotePrefix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4" fillId="32" borderId="15" xfId="0" applyFont="1" applyFill="1" applyBorder="1" applyAlignment="1">
      <alignment horizontal="left" vertical="center" wrapText="1"/>
    </xf>
    <xf numFmtId="0" fontId="4" fillId="32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3" fillId="32" borderId="24" xfId="0" applyFont="1" applyFill="1" applyBorder="1" applyAlignment="1">
      <alignment horizontal="left" vertical="center" wrapText="1"/>
    </xf>
    <xf numFmtId="0" fontId="3" fillId="32" borderId="16" xfId="0" applyFont="1" applyFill="1" applyBorder="1" applyAlignment="1">
      <alignment horizontal="left" vertical="center" wrapText="1"/>
    </xf>
    <xf numFmtId="0" fontId="3" fillId="32" borderId="31" xfId="0" applyFont="1" applyFill="1" applyBorder="1" applyAlignment="1">
      <alignment horizontal="left" vertical="center" wrapText="1"/>
    </xf>
    <xf numFmtId="0" fontId="3" fillId="32" borderId="32" xfId="0" applyFont="1" applyFill="1" applyBorder="1" applyAlignment="1">
      <alignment horizontal="left" vertical="center" wrapText="1"/>
    </xf>
    <xf numFmtId="0" fontId="65" fillId="0" borderId="33" xfId="0" applyFont="1" applyBorder="1" applyAlignment="1">
      <alignment horizontal="left" vertical="center" wrapText="1"/>
    </xf>
    <xf numFmtId="0" fontId="65" fillId="0" borderId="34" xfId="0" applyFont="1" applyBorder="1" applyAlignment="1">
      <alignment horizontal="left" vertical="center" wrapText="1"/>
    </xf>
    <xf numFmtId="0" fontId="65" fillId="0" borderId="35" xfId="0" applyFont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 quotePrefix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 quotePrefix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 quotePrefix="1">
      <alignment horizontal="left" vertical="center" wrapText="1"/>
    </xf>
    <xf numFmtId="0" fontId="3" fillId="0" borderId="24" xfId="0" applyFont="1" applyFill="1" applyBorder="1" applyAlignment="1" quotePrefix="1">
      <alignment horizontal="left" vertical="center" wrapText="1"/>
    </xf>
    <xf numFmtId="0" fontId="3" fillId="0" borderId="16" xfId="0" applyFont="1" applyFill="1" applyBorder="1" applyAlignment="1" quotePrefix="1">
      <alignment horizontal="left" vertical="center" wrapText="1"/>
    </xf>
    <xf numFmtId="0" fontId="3" fillId="32" borderId="37" xfId="0" applyFont="1" applyFill="1" applyBorder="1" applyAlignment="1" quotePrefix="1">
      <alignment horizontal="left" vertical="center" wrapText="1"/>
    </xf>
    <xf numFmtId="0" fontId="3" fillId="32" borderId="38" xfId="0" applyFont="1" applyFill="1" applyBorder="1" applyAlignment="1" quotePrefix="1">
      <alignment horizontal="left" vertical="center" wrapText="1"/>
    </xf>
    <xf numFmtId="0" fontId="10" fillId="32" borderId="0" xfId="0" applyFont="1" applyFill="1" applyBorder="1" applyAlignment="1" quotePrefix="1">
      <alignment horizontal="center" vertical="center" wrapText="1"/>
    </xf>
    <xf numFmtId="0" fontId="3" fillId="32" borderId="39" xfId="0" applyFont="1" applyFill="1" applyBorder="1" applyAlignment="1" quotePrefix="1">
      <alignment horizontal="left" vertical="center" wrapText="1"/>
    </xf>
    <xf numFmtId="0" fontId="3" fillId="32" borderId="40" xfId="0" applyFont="1" applyFill="1" applyBorder="1" applyAlignment="1" quotePrefix="1">
      <alignment horizontal="left" vertical="center" wrapText="1"/>
    </xf>
    <xf numFmtId="0" fontId="19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3" fillId="32" borderId="28" xfId="0" applyFont="1" applyFill="1" applyBorder="1" applyAlignment="1" quotePrefix="1">
      <alignment horizontal="left" vertical="center" wrapText="1"/>
    </xf>
    <xf numFmtId="49" fontId="4" fillId="0" borderId="41" xfId="0" applyNumberFormat="1" applyFont="1" applyFill="1" applyBorder="1" applyAlignment="1">
      <alignment horizontal="left" vertical="center" wrapText="1"/>
    </xf>
    <xf numFmtId="49" fontId="4" fillId="0" borderId="42" xfId="0" applyNumberFormat="1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3" fillId="32" borderId="24" xfId="0" applyFont="1" applyFill="1" applyBorder="1" applyAlignment="1" quotePrefix="1">
      <alignment horizontal="left" vertical="center" wrapText="1"/>
    </xf>
    <xf numFmtId="0" fontId="3" fillId="32" borderId="16" xfId="0" applyFont="1" applyFill="1" applyBorder="1" applyAlignment="1" quotePrefix="1">
      <alignment horizontal="left" vertical="center" wrapText="1"/>
    </xf>
    <xf numFmtId="0" fontId="63" fillId="32" borderId="28" xfId="0" applyFont="1" applyFill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0" fontId="21" fillId="0" borderId="38" xfId="0" applyFont="1" applyBorder="1" applyAlignment="1">
      <alignment horizontal="left" vertical="center" wrapText="1"/>
    </xf>
    <xf numFmtId="49" fontId="4" fillId="32" borderId="43" xfId="0" applyNumberFormat="1" applyFont="1" applyFill="1" applyBorder="1" applyAlignment="1">
      <alignment horizontal="left" vertical="center" wrapText="1"/>
    </xf>
    <xf numFmtId="49" fontId="4" fillId="32" borderId="44" xfId="0" applyNumberFormat="1" applyFont="1" applyFill="1" applyBorder="1" applyAlignment="1">
      <alignment horizontal="left" vertical="center" wrapText="1"/>
    </xf>
    <xf numFmtId="3" fontId="10" fillId="0" borderId="45" xfId="0" applyNumberFormat="1" applyFont="1" applyFill="1" applyBorder="1" applyAlignment="1">
      <alignment horizontal="left" vertical="center" wrapText="1"/>
    </xf>
    <xf numFmtId="3" fontId="10" fillId="0" borderId="12" xfId="0" applyNumberFormat="1" applyFont="1" applyFill="1" applyBorder="1" applyAlignment="1">
      <alignment horizontal="left" vertical="center" wrapText="1"/>
    </xf>
    <xf numFmtId="49" fontId="3" fillId="32" borderId="24" xfId="0" applyNumberFormat="1" applyFont="1" applyFill="1" applyBorder="1" applyAlignment="1">
      <alignment horizontal="left" vertical="center" wrapText="1"/>
    </xf>
    <xf numFmtId="49" fontId="3" fillId="32" borderId="16" xfId="0" applyNumberFormat="1" applyFont="1" applyFill="1" applyBorder="1" applyAlignment="1">
      <alignment horizontal="left" vertical="center" wrapText="1"/>
    </xf>
    <xf numFmtId="3" fontId="10" fillId="0" borderId="24" xfId="0" applyNumberFormat="1" applyFont="1" applyFill="1" applyBorder="1" applyAlignment="1">
      <alignment horizontal="left" vertical="center" wrapText="1"/>
    </xf>
    <xf numFmtId="3" fontId="10" fillId="0" borderId="16" xfId="0" applyNumberFormat="1" applyFont="1" applyFill="1" applyBorder="1" applyAlignment="1">
      <alignment horizontal="left" vertical="center" wrapText="1"/>
    </xf>
    <xf numFmtId="0" fontId="64" fillId="0" borderId="24" xfId="0" applyFont="1" applyFill="1" applyBorder="1" applyAlignment="1">
      <alignment horizontal="left" vertical="center" wrapText="1"/>
    </xf>
    <xf numFmtId="0" fontId="64" fillId="0" borderId="16" xfId="0" applyFont="1" applyFill="1" applyBorder="1" applyAlignment="1">
      <alignment horizontal="left" vertical="center" wrapText="1"/>
    </xf>
    <xf numFmtId="3" fontId="10" fillId="0" borderId="24" xfId="0" applyNumberFormat="1" applyFont="1" applyFill="1" applyBorder="1" applyAlignment="1" quotePrefix="1">
      <alignment horizontal="left" vertical="center" wrapText="1"/>
    </xf>
    <xf numFmtId="3" fontId="10" fillId="0" borderId="16" xfId="0" applyNumberFormat="1" applyFont="1" applyFill="1" applyBorder="1" applyAlignment="1" quotePrefix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49" fontId="64" fillId="0" borderId="15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 quotePrefix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left" vertical="center" wrapText="1"/>
    </xf>
    <xf numFmtId="0" fontId="63" fillId="0" borderId="16" xfId="0" applyFont="1" applyFill="1" applyBorder="1" applyAlignment="1">
      <alignment horizontal="left" vertical="center" wrapText="1"/>
    </xf>
    <xf numFmtId="0" fontId="19" fillId="32" borderId="11" xfId="0" applyFont="1" applyFill="1" applyBorder="1" applyAlignment="1">
      <alignment horizontal="left" vertical="center" wrapText="1"/>
    </xf>
    <xf numFmtId="49" fontId="4" fillId="0" borderId="46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/>
    </xf>
    <xf numFmtId="0" fontId="3" fillId="0" borderId="49" xfId="0" applyFont="1" applyFill="1" applyBorder="1" applyAlignment="1">
      <alignment horizontal="left" vertical="center"/>
    </xf>
    <xf numFmtId="0" fontId="3" fillId="0" borderId="50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3" fontId="4" fillId="0" borderId="29" xfId="0" applyNumberFormat="1" applyFont="1" applyFill="1" applyBorder="1" applyAlignment="1">
      <alignment horizontal="center" vertical="center" wrapText="1"/>
    </xf>
    <xf numFmtId="3" fontId="4" fillId="0" borderId="45" xfId="0" applyNumberFormat="1" applyFont="1" applyBorder="1" applyAlignment="1">
      <alignment horizontal="center" vertical="center" wrapText="1"/>
    </xf>
    <xf numFmtId="3" fontId="3" fillId="0" borderId="45" xfId="0" applyNumberFormat="1" applyFont="1" applyBorder="1" applyAlignment="1">
      <alignment horizontal="right" vertical="center" wrapText="1"/>
    </xf>
    <xf numFmtId="3" fontId="4" fillId="0" borderId="45" xfId="0" applyNumberFormat="1" applyFont="1" applyBorder="1" applyAlignment="1">
      <alignment horizontal="right" vertical="center" wrapText="1"/>
    </xf>
    <xf numFmtId="3" fontId="3" fillId="0" borderId="24" xfId="62" applyNumberFormat="1" applyFont="1" applyBorder="1" applyAlignment="1">
      <alignment horizontal="right"/>
    </xf>
    <xf numFmtId="3" fontId="3" fillId="32" borderId="24" xfId="62" applyNumberFormat="1" applyFont="1" applyFill="1" applyBorder="1" applyAlignment="1">
      <alignment horizontal="right"/>
    </xf>
    <xf numFmtId="3" fontId="3" fillId="0" borderId="31" xfId="62" applyNumberFormat="1" applyFont="1" applyBorder="1" applyAlignment="1">
      <alignment horizontal="right"/>
    </xf>
    <xf numFmtId="3" fontId="4" fillId="0" borderId="51" xfId="0" applyNumberFormat="1" applyFont="1" applyFill="1" applyBorder="1" applyAlignment="1">
      <alignment horizontal="center" vertical="center" wrapText="1"/>
    </xf>
    <xf numFmtId="3" fontId="3" fillId="0" borderId="45" xfId="0" applyNumberFormat="1" applyFont="1" applyFill="1" applyBorder="1" applyAlignment="1">
      <alignment horizontal="right" vertical="center" wrapText="1"/>
    </xf>
    <xf numFmtId="3" fontId="3" fillId="0" borderId="39" xfId="0" applyNumberFormat="1" applyFont="1" applyFill="1" applyBorder="1" applyAlignment="1">
      <alignment horizontal="right" vertical="center" wrapText="1"/>
    </xf>
    <xf numFmtId="3" fontId="3" fillId="0" borderId="31" xfId="0" applyNumberFormat="1" applyFont="1" applyFill="1" applyBorder="1" applyAlignment="1">
      <alignment horizontal="right" vertical="center" wrapText="1"/>
    </xf>
    <xf numFmtId="3" fontId="3" fillId="0" borderId="24" xfId="0" applyNumberFormat="1" applyFont="1" applyFill="1" applyBorder="1" applyAlignment="1">
      <alignment horizontal="right" vertical="center"/>
    </xf>
    <xf numFmtId="3" fontId="3" fillId="32" borderId="37" xfId="0" applyNumberFormat="1" applyFont="1" applyFill="1" applyBorder="1" applyAlignment="1">
      <alignment horizontal="right" vertical="center"/>
    </xf>
    <xf numFmtId="3" fontId="3" fillId="32" borderId="51" xfId="0" applyNumberFormat="1" applyFont="1" applyFill="1" applyBorder="1" applyAlignment="1">
      <alignment horizontal="right" vertical="center"/>
    </xf>
    <xf numFmtId="3" fontId="3" fillId="32" borderId="39" xfId="0" applyNumberFormat="1" applyFont="1" applyFill="1" applyBorder="1" applyAlignment="1">
      <alignment horizontal="right" vertical="center"/>
    </xf>
    <xf numFmtId="3" fontId="4" fillId="32" borderId="51" xfId="0" applyNumberFormat="1" applyFont="1" applyFill="1" applyBorder="1" applyAlignment="1">
      <alignment horizontal="right" vertical="center"/>
    </xf>
    <xf numFmtId="3" fontId="3" fillId="32" borderId="52" xfId="0" applyNumberFormat="1" applyFont="1" applyFill="1" applyBorder="1" applyAlignment="1">
      <alignment horizontal="right" vertical="center"/>
    </xf>
    <xf numFmtId="3" fontId="3" fillId="32" borderId="45" xfId="0" applyNumberFormat="1" applyFont="1" applyFill="1" applyBorder="1" applyAlignment="1">
      <alignment horizontal="right" vertical="center" wrapText="1"/>
    </xf>
    <xf numFmtId="3" fontId="18" fillId="0" borderId="37" xfId="0" applyNumberFormat="1" applyFont="1" applyFill="1" applyBorder="1" applyAlignment="1">
      <alignment horizontal="center" vertical="center" wrapText="1"/>
    </xf>
    <xf numFmtId="3" fontId="3" fillId="0" borderId="39" xfId="0" applyNumberFormat="1" applyFont="1" applyFill="1" applyBorder="1" applyAlignment="1">
      <alignment horizontal="center" vertical="center" wrapText="1"/>
    </xf>
    <xf numFmtId="3" fontId="10" fillId="0" borderId="45" xfId="0" applyNumberFormat="1" applyFont="1" applyFill="1" applyBorder="1" applyAlignment="1">
      <alignment horizontal="right" vertical="center" wrapText="1"/>
    </xf>
    <xf numFmtId="3" fontId="10" fillId="0" borderId="24" xfId="0" applyNumberFormat="1" applyFont="1" applyFill="1" applyBorder="1" applyAlignment="1">
      <alignment horizontal="right" vertical="center" wrapText="1"/>
    </xf>
    <xf numFmtId="3" fontId="10" fillId="0" borderId="24" xfId="0" applyNumberFormat="1" applyFont="1" applyFill="1" applyBorder="1" applyAlignment="1">
      <alignment vertical="center"/>
    </xf>
    <xf numFmtId="3" fontId="64" fillId="0" borderId="24" xfId="0" applyNumberFormat="1" applyFont="1" applyFill="1" applyBorder="1" applyAlignment="1">
      <alignment vertical="center"/>
    </xf>
    <xf numFmtId="3" fontId="10" fillId="0" borderId="24" xfId="0" applyNumberFormat="1" applyFont="1" applyFill="1" applyBorder="1" applyAlignment="1">
      <alignment horizontal="right" vertical="center"/>
    </xf>
    <xf numFmtId="3" fontId="10" fillId="0" borderId="31" xfId="0" applyNumberFormat="1" applyFont="1" applyFill="1" applyBorder="1" applyAlignment="1">
      <alignment horizontal="right" vertical="center" wrapText="1"/>
    </xf>
    <xf numFmtId="3" fontId="17" fillId="0" borderId="24" xfId="0" applyNumberFormat="1" applyFont="1" applyFill="1" applyBorder="1" applyAlignment="1">
      <alignment horizontal="right" vertical="center"/>
    </xf>
    <xf numFmtId="3" fontId="3" fillId="0" borderId="51" xfId="0" applyNumberFormat="1" applyFont="1" applyFill="1" applyBorder="1" applyAlignment="1">
      <alignment horizontal="center" vertical="center" wrapText="1"/>
    </xf>
    <xf numFmtId="3" fontId="3" fillId="32" borderId="29" xfId="0" applyNumberFormat="1" applyFont="1" applyFill="1" applyBorder="1" applyAlignment="1">
      <alignment horizontal="center" vertical="center" wrapText="1"/>
    </xf>
    <xf numFmtId="3" fontId="4" fillId="0" borderId="45" xfId="0" applyNumberFormat="1" applyFont="1" applyFill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right" vertical="center" wrapText="1"/>
    </xf>
    <xf numFmtId="3" fontId="4" fillId="0" borderId="24" xfId="0" applyNumberFormat="1" applyFont="1" applyFill="1" applyBorder="1" applyAlignment="1">
      <alignment horizontal="center" vertical="center"/>
    </xf>
    <xf numFmtId="3" fontId="3" fillId="0" borderId="52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 quotePrefix="1">
      <alignment horizontal="center" vertical="center" wrapText="1"/>
    </xf>
    <xf numFmtId="0" fontId="14" fillId="0" borderId="0" xfId="0" applyFont="1" applyFill="1" applyBorder="1" applyAlignment="1" quotePrefix="1">
      <alignment horizontal="left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quotePrefix="1">
      <alignment horizontal="center" vertical="center" wrapText="1"/>
    </xf>
    <xf numFmtId="0" fontId="10" fillId="32" borderId="0" xfId="0" applyFont="1" applyFill="1" applyBorder="1" applyAlignment="1">
      <alignment horizontal="center" vertical="center"/>
    </xf>
    <xf numFmtId="0" fontId="10" fillId="32" borderId="0" xfId="0" applyFont="1" applyFill="1" applyBorder="1" applyAlignment="1" quotePrefix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4" fontId="11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63" fillId="32" borderId="0" xfId="0" applyFont="1" applyFill="1" applyBorder="1" applyAlignment="1">
      <alignment vertical="center" wrapText="1"/>
    </xf>
    <xf numFmtId="0" fontId="5" fillId="32" borderId="0" xfId="0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4" fontId="18" fillId="0" borderId="0" xfId="0" applyNumberFormat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 quotePrefix="1">
      <alignment horizontal="center" vertical="center" wrapText="1"/>
    </xf>
    <xf numFmtId="3" fontId="5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 vertical="center" wrapText="1"/>
    </xf>
    <xf numFmtId="3" fontId="3" fillId="33" borderId="0" xfId="0" applyNumberFormat="1" applyFont="1" applyFill="1" applyBorder="1" applyAlignment="1">
      <alignment horizontal="center" vertical="center" wrapText="1"/>
    </xf>
    <xf numFmtId="4" fontId="9" fillId="33" borderId="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 quotePrefix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Финансовый 2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P86"/>
  <sheetViews>
    <sheetView tabSelected="1" view="pageBreakPreview" zoomScale="60" zoomScaleNormal="38" zoomScalePageLayoutView="51" workbookViewId="0" topLeftCell="A61">
      <selection activeCell="C13" sqref="C13:D13"/>
    </sheetView>
  </sheetViews>
  <sheetFormatPr defaultColWidth="9.28125" defaultRowHeight="12.75"/>
  <cols>
    <col min="1" max="1" width="16.140625" style="1" customWidth="1"/>
    <col min="2" max="2" width="31.421875" style="1" customWidth="1"/>
    <col min="3" max="3" width="49.140625" style="2" customWidth="1"/>
    <col min="4" max="4" width="37.7109375" style="8" customWidth="1"/>
    <col min="5" max="5" width="19.421875" style="9" customWidth="1"/>
    <col min="6" max="6" width="27.140625" style="2" customWidth="1"/>
    <col min="7" max="7" width="18.00390625" style="2" customWidth="1"/>
    <col min="8" max="8" width="25.140625" style="2" customWidth="1"/>
    <col min="9" max="9" width="11.7109375" style="22" customWidth="1"/>
    <col min="10" max="10" width="9.28125" style="22" customWidth="1"/>
    <col min="11" max="11" width="22.7109375" style="22" customWidth="1"/>
    <col min="12" max="12" width="16.7109375" style="22" customWidth="1"/>
    <col min="13" max="13" width="17.7109375" style="22" customWidth="1"/>
    <col min="14" max="14" width="18.421875" style="22" customWidth="1"/>
    <col min="15" max="15" width="26.421875" style="22" customWidth="1"/>
    <col min="16" max="17" width="13.140625" style="22" customWidth="1"/>
    <col min="18" max="18" width="16.421875" style="22" customWidth="1"/>
    <col min="19" max="19" width="13.140625" style="22" customWidth="1"/>
    <col min="20" max="20" width="15.8515625" style="22" customWidth="1"/>
    <col min="21" max="21" width="13.7109375" style="22" customWidth="1"/>
    <col min="22" max="22" width="14.8515625" style="22" customWidth="1"/>
    <col min="23" max="23" width="13.00390625" style="22" customWidth="1"/>
    <col min="24" max="25" width="17.00390625" style="22" customWidth="1"/>
    <col min="26" max="26" width="13.140625" style="22" customWidth="1"/>
    <col min="27" max="27" width="9.28125" style="2" customWidth="1"/>
    <col min="28" max="28" width="31.28125" style="2" customWidth="1"/>
    <col min="29" max="29" width="13.7109375" style="2" bestFit="1" customWidth="1"/>
    <col min="30" max="41" width="9.28125" style="2" customWidth="1"/>
    <col min="42" max="42" width="14.57421875" style="2" bestFit="1" customWidth="1"/>
    <col min="43" max="16384" width="9.28125" style="2" customWidth="1"/>
  </cols>
  <sheetData>
    <row r="1" spans="3:14" ht="23.25">
      <c r="C1" s="124" t="s">
        <v>4</v>
      </c>
      <c r="D1" s="124"/>
      <c r="F1" s="3"/>
      <c r="G1" s="3"/>
      <c r="H1" s="3"/>
      <c r="I1" s="24"/>
      <c r="J1" s="24"/>
      <c r="K1" s="24"/>
      <c r="L1" s="24"/>
      <c r="M1" s="24"/>
      <c r="N1" s="24"/>
    </row>
    <row r="2" spans="1:14" ht="14.25" customHeight="1">
      <c r="A2" s="125" t="s">
        <v>11</v>
      </c>
      <c r="B2" s="125"/>
      <c r="C2" s="125"/>
      <c r="D2" s="125"/>
      <c r="E2" s="125"/>
      <c r="F2" s="3"/>
      <c r="G2" s="3"/>
      <c r="H2" s="3"/>
      <c r="I2" s="24"/>
      <c r="J2" s="24"/>
      <c r="K2" s="24"/>
      <c r="L2" s="24"/>
      <c r="M2" s="24"/>
      <c r="N2" s="24"/>
    </row>
    <row r="3" spans="1:14" ht="60" customHeight="1">
      <c r="A3" s="125"/>
      <c r="B3" s="125"/>
      <c r="C3" s="125"/>
      <c r="D3" s="125"/>
      <c r="E3" s="125"/>
      <c r="F3" s="3"/>
      <c r="G3" s="3"/>
      <c r="H3" s="3"/>
      <c r="I3" s="24"/>
      <c r="J3" s="24"/>
      <c r="K3" s="24"/>
      <c r="L3" s="24"/>
      <c r="M3" s="24"/>
      <c r="N3" s="24"/>
    </row>
    <row r="4" spans="1:14" ht="5.25" customHeight="1">
      <c r="A4" s="125"/>
      <c r="B4" s="125"/>
      <c r="C4" s="125"/>
      <c r="D4" s="125"/>
      <c r="E4" s="125"/>
      <c r="F4" s="3"/>
      <c r="G4" s="3"/>
      <c r="H4" s="3"/>
      <c r="I4" s="24"/>
      <c r="J4" s="24"/>
      <c r="K4" s="24"/>
      <c r="L4" s="24"/>
      <c r="M4" s="24"/>
      <c r="N4" s="24"/>
    </row>
    <row r="5" spans="1:14" ht="25.5" customHeight="1" thickBot="1">
      <c r="A5" s="4"/>
      <c r="B5" s="4"/>
      <c r="C5" s="125" t="s">
        <v>18</v>
      </c>
      <c r="D5" s="125"/>
      <c r="E5" s="10"/>
      <c r="F5" s="3"/>
      <c r="G5" s="3"/>
      <c r="H5" s="3"/>
      <c r="I5" s="24"/>
      <c r="J5" s="24"/>
      <c r="K5" s="24"/>
      <c r="L5" s="24"/>
      <c r="M5" s="24"/>
      <c r="N5" s="24"/>
    </row>
    <row r="6" spans="1:26" ht="51" customHeight="1">
      <c r="A6" s="13" t="s">
        <v>8</v>
      </c>
      <c r="B6" s="14" t="s">
        <v>6</v>
      </c>
      <c r="C6" s="126" t="s">
        <v>5</v>
      </c>
      <c r="D6" s="127"/>
      <c r="E6" s="213" t="s">
        <v>7</v>
      </c>
      <c r="F6" s="246"/>
      <c r="G6" s="246"/>
      <c r="H6" s="7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</row>
    <row r="7" spans="1:26" ht="33" customHeight="1">
      <c r="A7" s="128" t="s">
        <v>12</v>
      </c>
      <c r="B7" s="129"/>
      <c r="C7" s="129"/>
      <c r="D7" s="129"/>
      <c r="E7" s="214">
        <f>E8</f>
        <v>176940</v>
      </c>
      <c r="F7" s="247"/>
      <c r="G7" s="247"/>
      <c r="H7" s="247"/>
      <c r="I7" s="248"/>
      <c r="J7" s="248"/>
      <c r="K7" s="248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</row>
    <row r="8" spans="1:26" ht="76.5" customHeight="1">
      <c r="A8" s="40">
        <v>41051000</v>
      </c>
      <c r="B8" s="39" t="s">
        <v>19</v>
      </c>
      <c r="C8" s="130" t="s">
        <v>20</v>
      </c>
      <c r="D8" s="131"/>
      <c r="E8" s="215">
        <v>176940</v>
      </c>
      <c r="F8" s="249"/>
      <c r="G8" s="249"/>
      <c r="H8" s="250"/>
      <c r="I8" s="251"/>
      <c r="J8" s="251"/>
      <c r="K8" s="251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1:26" ht="36.75" customHeight="1">
      <c r="A9" s="132" t="s">
        <v>65</v>
      </c>
      <c r="B9" s="133"/>
      <c r="C9" s="133"/>
      <c r="D9" s="133"/>
      <c r="E9" s="216">
        <f>-O50</f>
        <v>0</v>
      </c>
      <c r="F9" s="249"/>
      <c r="G9" s="249"/>
      <c r="H9" s="250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</row>
    <row r="10" spans="1:26" ht="36.75" customHeight="1">
      <c r="A10" s="134" t="s">
        <v>10</v>
      </c>
      <c r="B10" s="135"/>
      <c r="C10" s="135"/>
      <c r="D10" s="135"/>
      <c r="E10" s="215"/>
      <c r="F10" s="249"/>
      <c r="G10" s="249"/>
      <c r="H10" s="250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</row>
    <row r="11" spans="1:26" ht="36.75" customHeight="1">
      <c r="A11" s="134" t="s">
        <v>63</v>
      </c>
      <c r="B11" s="135"/>
      <c r="C11" s="135"/>
      <c r="D11" s="135"/>
      <c r="E11" s="216">
        <f>E12+E13+E14+E15+E16+E17+E18+E19+E20+E21+E22+E23+E24+E25+E26+E27+E28+E29+E31+E32+E30</f>
        <v>0</v>
      </c>
      <c r="F11" s="249"/>
      <c r="G11" s="249"/>
      <c r="H11" s="250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</row>
    <row r="12" spans="1:27" ht="39" customHeight="1">
      <c r="A12" s="63">
        <v>11010000</v>
      </c>
      <c r="B12" s="107"/>
      <c r="C12" s="136" t="s">
        <v>43</v>
      </c>
      <c r="D12" s="137" t="s">
        <v>43</v>
      </c>
      <c r="E12" s="217">
        <f>6688000+32000</f>
        <v>6720000</v>
      </c>
      <c r="F12" s="252"/>
      <c r="G12" s="3"/>
      <c r="H12" s="2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3"/>
    </row>
    <row r="13" spans="1:27" ht="55.5" customHeight="1">
      <c r="A13" s="63">
        <v>11020200</v>
      </c>
      <c r="B13" s="107"/>
      <c r="C13" s="136" t="s">
        <v>44</v>
      </c>
      <c r="D13" s="137" t="s">
        <v>44</v>
      </c>
      <c r="E13" s="217">
        <v>397300</v>
      </c>
      <c r="F13" s="252"/>
      <c r="G13" s="3"/>
      <c r="H13" s="2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3"/>
    </row>
    <row r="14" spans="1:27" ht="52.5" customHeight="1">
      <c r="A14" s="63">
        <v>14020000</v>
      </c>
      <c r="B14" s="107"/>
      <c r="C14" s="136" t="s">
        <v>45</v>
      </c>
      <c r="D14" s="137" t="s">
        <v>45</v>
      </c>
      <c r="E14" s="217">
        <v>800000</v>
      </c>
      <c r="F14" s="252"/>
      <c r="G14" s="3"/>
      <c r="H14" s="2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3"/>
    </row>
    <row r="15" spans="1:27" ht="60" customHeight="1">
      <c r="A15" s="63">
        <v>14030000</v>
      </c>
      <c r="B15" s="107"/>
      <c r="C15" s="136" t="s">
        <v>46</v>
      </c>
      <c r="D15" s="137" t="s">
        <v>46</v>
      </c>
      <c r="E15" s="217">
        <v>-1000000</v>
      </c>
      <c r="F15" s="252"/>
      <c r="G15" s="3"/>
      <c r="H15" s="2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3"/>
    </row>
    <row r="16" spans="1:27" ht="57.75" customHeight="1">
      <c r="A16" s="63">
        <v>14040000</v>
      </c>
      <c r="B16" s="107"/>
      <c r="C16" s="136" t="s">
        <v>47</v>
      </c>
      <c r="D16" s="137" t="s">
        <v>47</v>
      </c>
      <c r="E16" s="217">
        <v>-300000</v>
      </c>
      <c r="F16" s="252"/>
      <c r="G16" s="3"/>
      <c r="H16" s="2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3"/>
    </row>
    <row r="17" spans="1:27" ht="78.75" customHeight="1">
      <c r="A17" s="63">
        <v>18010100</v>
      </c>
      <c r="B17" s="107"/>
      <c r="C17" s="136" t="s">
        <v>48</v>
      </c>
      <c r="D17" s="137" t="s">
        <v>48</v>
      </c>
      <c r="E17" s="217">
        <v>-2400</v>
      </c>
      <c r="F17" s="252"/>
      <c r="G17" s="3"/>
      <c r="H17" s="2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3"/>
    </row>
    <row r="18" spans="1:27" ht="90.75" customHeight="1">
      <c r="A18" s="63">
        <v>18010200</v>
      </c>
      <c r="B18" s="107"/>
      <c r="C18" s="136" t="s">
        <v>49</v>
      </c>
      <c r="D18" s="137" t="s">
        <v>49</v>
      </c>
      <c r="E18" s="217">
        <v>-40200</v>
      </c>
      <c r="F18" s="252"/>
      <c r="G18" s="3"/>
      <c r="H18" s="2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3"/>
    </row>
    <row r="19" spans="1:27" ht="85.5" customHeight="1">
      <c r="A19" s="63">
        <v>18010300</v>
      </c>
      <c r="B19" s="107"/>
      <c r="C19" s="136" t="s">
        <v>50</v>
      </c>
      <c r="D19" s="137" t="s">
        <v>50</v>
      </c>
      <c r="E19" s="217">
        <v>57500</v>
      </c>
      <c r="F19" s="252"/>
      <c r="G19" s="3"/>
      <c r="H19" s="2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3"/>
    </row>
    <row r="20" spans="1:27" ht="76.5" customHeight="1">
      <c r="A20" s="63">
        <v>18010400</v>
      </c>
      <c r="B20" s="107"/>
      <c r="C20" s="136" t="s">
        <v>51</v>
      </c>
      <c r="D20" s="137" t="s">
        <v>51</v>
      </c>
      <c r="E20" s="217">
        <v>1421800</v>
      </c>
      <c r="F20" s="252"/>
      <c r="G20" s="3"/>
      <c r="H20" s="2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3"/>
    </row>
    <row r="21" spans="1:27" ht="30" customHeight="1">
      <c r="A21" s="63">
        <v>18010500</v>
      </c>
      <c r="B21" s="107"/>
      <c r="C21" s="136" t="s">
        <v>52</v>
      </c>
      <c r="D21" s="137" t="s">
        <v>52</v>
      </c>
      <c r="E21" s="217">
        <v>-12581000</v>
      </c>
      <c r="F21" s="252"/>
      <c r="G21" s="3"/>
      <c r="H21" s="2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3"/>
    </row>
    <row r="22" spans="1:27" ht="30" customHeight="1">
      <c r="A22" s="63">
        <v>18010600</v>
      </c>
      <c r="B22" s="107"/>
      <c r="C22" s="136" t="s">
        <v>53</v>
      </c>
      <c r="D22" s="137" t="s">
        <v>53</v>
      </c>
      <c r="E22" s="217">
        <v>3000000</v>
      </c>
      <c r="F22" s="252"/>
      <c r="G22" s="3"/>
      <c r="H22" s="2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3"/>
    </row>
    <row r="23" spans="1:27" ht="30" customHeight="1">
      <c r="A23" s="63">
        <v>18010700</v>
      </c>
      <c r="B23" s="107"/>
      <c r="C23" s="136" t="s">
        <v>54</v>
      </c>
      <c r="D23" s="137" t="s">
        <v>54</v>
      </c>
      <c r="E23" s="217">
        <v>-543500</v>
      </c>
      <c r="F23" s="252"/>
      <c r="G23" s="3"/>
      <c r="H23" s="2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3"/>
    </row>
    <row r="24" spans="1:27" ht="30" customHeight="1">
      <c r="A24" s="63">
        <v>18010900</v>
      </c>
      <c r="B24" s="107"/>
      <c r="C24" s="136" t="s">
        <v>55</v>
      </c>
      <c r="D24" s="137" t="s">
        <v>55</v>
      </c>
      <c r="E24" s="217">
        <v>-158600</v>
      </c>
      <c r="F24" s="252"/>
      <c r="G24" s="3"/>
      <c r="H24" s="2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3"/>
    </row>
    <row r="25" spans="1:27" ht="30" customHeight="1">
      <c r="A25" s="64">
        <v>18011000</v>
      </c>
      <c r="B25" s="107"/>
      <c r="C25" s="136" t="s">
        <v>56</v>
      </c>
      <c r="D25" s="137" t="s">
        <v>56</v>
      </c>
      <c r="E25" s="217">
        <v>60000</v>
      </c>
      <c r="F25" s="252"/>
      <c r="G25" s="3"/>
      <c r="H25" s="2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3"/>
    </row>
    <row r="26" spans="1:27" ht="30" customHeight="1">
      <c r="A26" s="63">
        <v>18030000</v>
      </c>
      <c r="B26" s="107"/>
      <c r="C26" s="136" t="s">
        <v>57</v>
      </c>
      <c r="D26" s="137" t="s">
        <v>57</v>
      </c>
      <c r="E26" s="217">
        <v>-91700</v>
      </c>
      <c r="F26" s="252"/>
      <c r="G26" s="3"/>
      <c r="H26" s="2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3"/>
    </row>
    <row r="27" spans="1:27" ht="30" customHeight="1">
      <c r="A27" s="65">
        <v>18050000</v>
      </c>
      <c r="B27" s="107"/>
      <c r="C27" s="136" t="s">
        <v>58</v>
      </c>
      <c r="D27" s="137" t="s">
        <v>58</v>
      </c>
      <c r="E27" s="217">
        <v>2328000</v>
      </c>
      <c r="F27" s="252"/>
      <c r="G27" s="3"/>
      <c r="H27" s="2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3"/>
    </row>
    <row r="28" spans="1:27" ht="30" customHeight="1">
      <c r="A28" s="63">
        <v>21081100</v>
      </c>
      <c r="B28" s="107"/>
      <c r="C28" s="136" t="s">
        <v>59</v>
      </c>
      <c r="D28" s="137" t="s">
        <v>59</v>
      </c>
      <c r="E28" s="217">
        <v>-17300</v>
      </c>
      <c r="F28" s="252"/>
      <c r="G28" s="3"/>
      <c r="H28" s="2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3"/>
    </row>
    <row r="29" spans="1:27" ht="75" customHeight="1">
      <c r="A29" s="63">
        <v>22010300</v>
      </c>
      <c r="B29" s="107"/>
      <c r="C29" s="136" t="s">
        <v>60</v>
      </c>
      <c r="D29" s="137" t="s">
        <v>60</v>
      </c>
      <c r="E29" s="217">
        <v>-21900</v>
      </c>
      <c r="F29" s="252"/>
      <c r="G29" s="3"/>
      <c r="H29" s="2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3"/>
    </row>
    <row r="30" spans="1:27" ht="47.25" customHeight="1">
      <c r="A30" s="63">
        <v>22012500</v>
      </c>
      <c r="B30" s="107"/>
      <c r="C30" s="109" t="s">
        <v>98</v>
      </c>
      <c r="D30" s="110"/>
      <c r="E30" s="217">
        <v>-32000</v>
      </c>
      <c r="F30" s="252"/>
      <c r="G30" s="3"/>
      <c r="H30" s="2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3"/>
    </row>
    <row r="31" spans="1:27" ht="65.25" customHeight="1">
      <c r="A31" s="66">
        <v>22012600</v>
      </c>
      <c r="B31" s="107"/>
      <c r="C31" s="136" t="s">
        <v>61</v>
      </c>
      <c r="D31" s="137" t="s">
        <v>61</v>
      </c>
      <c r="E31" s="218">
        <v>150000</v>
      </c>
      <c r="F31" s="252"/>
      <c r="G31" s="3"/>
      <c r="H31" s="2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3"/>
    </row>
    <row r="32" spans="1:27" ht="83.25" customHeight="1" thickBot="1">
      <c r="A32" s="65">
        <v>22080400</v>
      </c>
      <c r="B32" s="99"/>
      <c r="C32" s="138" t="s">
        <v>62</v>
      </c>
      <c r="D32" s="139" t="s">
        <v>62</v>
      </c>
      <c r="E32" s="219">
        <v>-146000</v>
      </c>
      <c r="F32" s="252"/>
      <c r="G32" s="3"/>
      <c r="H32" s="2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3"/>
    </row>
    <row r="33" spans="1:26" ht="36" customHeight="1" thickBot="1">
      <c r="A33" s="140" t="s">
        <v>64</v>
      </c>
      <c r="B33" s="141"/>
      <c r="C33" s="141"/>
      <c r="D33" s="142"/>
      <c r="E33" s="220">
        <f>E34+E38+E40+E42+E44</f>
        <v>6395730</v>
      </c>
      <c r="F33" s="252"/>
      <c r="G33" s="3"/>
      <c r="H33" s="252"/>
      <c r="I33" s="253"/>
      <c r="J33" s="253"/>
      <c r="K33" s="253"/>
      <c r="L33" s="52"/>
      <c r="M33" s="52"/>
      <c r="N33" s="111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</row>
    <row r="34" spans="1:26" s="15" customFormat="1" ht="30.75" customHeight="1" thickBot="1">
      <c r="A34" s="143" t="s">
        <v>16</v>
      </c>
      <c r="B34" s="144"/>
      <c r="C34" s="144"/>
      <c r="D34" s="145"/>
      <c r="E34" s="220">
        <f>E35+E36+E37</f>
        <v>-1227430</v>
      </c>
      <c r="F34" s="12"/>
      <c r="G34" s="12"/>
      <c r="H34" s="254"/>
      <c r="I34" s="255"/>
      <c r="J34" s="255"/>
      <c r="K34" s="25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</row>
    <row r="35" spans="1:26" ht="177.75" customHeight="1">
      <c r="A35" s="41" t="s">
        <v>30</v>
      </c>
      <c r="B35" s="42" t="s">
        <v>31</v>
      </c>
      <c r="C35" s="146" t="s">
        <v>37</v>
      </c>
      <c r="D35" s="147"/>
      <c r="E35" s="221">
        <v>0</v>
      </c>
      <c r="F35" s="256"/>
      <c r="G35" s="257"/>
      <c r="H35" s="258"/>
      <c r="I35" s="259"/>
      <c r="J35" s="259"/>
      <c r="K35" s="259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</row>
    <row r="36" spans="1:28" ht="122.25" customHeight="1">
      <c r="A36" s="44" t="s">
        <v>32</v>
      </c>
      <c r="B36" s="43" t="s">
        <v>33</v>
      </c>
      <c r="C36" s="148" t="s">
        <v>41</v>
      </c>
      <c r="D36" s="149"/>
      <c r="E36" s="222">
        <v>-751000</v>
      </c>
      <c r="F36" s="256"/>
      <c r="G36" s="257"/>
      <c r="H36" s="258"/>
      <c r="I36" s="260"/>
      <c r="J36" s="260"/>
      <c r="K36" s="260"/>
      <c r="L36" s="77"/>
      <c r="M36" s="77"/>
      <c r="N36" s="77"/>
      <c r="O36" s="77"/>
      <c r="P36" s="77"/>
      <c r="Q36" s="77"/>
      <c r="R36" s="95"/>
      <c r="S36" s="77"/>
      <c r="T36" s="77"/>
      <c r="U36" s="77"/>
      <c r="V36" s="77"/>
      <c r="W36" s="77"/>
      <c r="X36" s="77"/>
      <c r="Y36" s="77"/>
      <c r="Z36" s="77"/>
      <c r="AB36" s="60">
        <f>E36</f>
        <v>-751000</v>
      </c>
    </row>
    <row r="37" spans="1:28" ht="122.25" customHeight="1" thickBot="1">
      <c r="A37" s="44" t="s">
        <v>32</v>
      </c>
      <c r="B37" s="43" t="s">
        <v>33</v>
      </c>
      <c r="C37" s="148" t="s">
        <v>42</v>
      </c>
      <c r="D37" s="150"/>
      <c r="E37" s="223">
        <v>-476430</v>
      </c>
      <c r="F37" s="256"/>
      <c r="G37" s="257"/>
      <c r="H37" s="258"/>
      <c r="I37" s="261"/>
      <c r="J37" s="261"/>
      <c r="K37" s="261"/>
      <c r="L37" s="78"/>
      <c r="M37" s="78"/>
      <c r="N37" s="78"/>
      <c r="O37" s="78"/>
      <c r="P37" s="78"/>
      <c r="Q37" s="78"/>
      <c r="R37" s="96"/>
      <c r="S37" s="78"/>
      <c r="T37" s="78"/>
      <c r="U37" s="78"/>
      <c r="V37" s="78"/>
      <c r="W37" s="78"/>
      <c r="X37" s="78"/>
      <c r="Y37" s="78"/>
      <c r="Z37" s="78"/>
      <c r="AB37" s="60">
        <f>E37</f>
        <v>-476430</v>
      </c>
    </row>
    <row r="38" spans="1:26" ht="33" customHeight="1" thickBot="1">
      <c r="A38" s="143" t="s">
        <v>15</v>
      </c>
      <c r="B38" s="144"/>
      <c r="C38" s="144"/>
      <c r="D38" s="145"/>
      <c r="E38" s="220">
        <f>E39</f>
        <v>0</v>
      </c>
      <c r="F38" s="12"/>
      <c r="G38" s="12"/>
      <c r="H38" s="254"/>
      <c r="I38" s="255"/>
      <c r="J38" s="255"/>
      <c r="K38" s="25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</row>
    <row r="39" spans="1:28" s="32" customFormat="1" ht="247.5" customHeight="1" thickBot="1">
      <c r="A39" s="33" t="s">
        <v>21</v>
      </c>
      <c r="B39" s="34" t="s">
        <v>15</v>
      </c>
      <c r="C39" s="151" t="s">
        <v>97</v>
      </c>
      <c r="D39" s="152"/>
      <c r="E39" s="224">
        <v>0</v>
      </c>
      <c r="F39" s="262"/>
      <c r="G39" s="263"/>
      <c r="H39" s="258"/>
      <c r="I39" s="264"/>
      <c r="J39" s="264"/>
      <c r="K39" s="264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B39" s="32">
        <f>94665</f>
        <v>94665</v>
      </c>
    </row>
    <row r="40" spans="1:27" s="30" customFormat="1" ht="51" customHeight="1" thickBot="1">
      <c r="A40" s="143" t="s">
        <v>22</v>
      </c>
      <c r="B40" s="144"/>
      <c r="C40" s="144"/>
      <c r="D40" s="145"/>
      <c r="E40" s="220">
        <f>E41</f>
        <v>0</v>
      </c>
      <c r="F40" s="12"/>
      <c r="G40" s="12"/>
      <c r="H40" s="254"/>
      <c r="I40" s="255"/>
      <c r="J40" s="255"/>
      <c r="K40" s="25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31"/>
    </row>
    <row r="41" spans="1:28" s="30" customFormat="1" ht="241.5" customHeight="1" thickBot="1">
      <c r="A41" s="114" t="s">
        <v>23</v>
      </c>
      <c r="B41" s="115" t="s">
        <v>22</v>
      </c>
      <c r="C41" s="153" t="s">
        <v>24</v>
      </c>
      <c r="D41" s="154"/>
      <c r="E41" s="225">
        <v>0</v>
      </c>
      <c r="F41" s="262"/>
      <c r="G41" s="265"/>
      <c r="H41" s="258"/>
      <c r="I41" s="155"/>
      <c r="J41" s="155"/>
      <c r="K41" s="155"/>
      <c r="L41" s="119"/>
      <c r="M41" s="119"/>
      <c r="N41" s="119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31"/>
      <c r="AB41" s="30">
        <v>-17100</v>
      </c>
    </row>
    <row r="42" spans="1:27" s="30" customFormat="1" ht="55.5" customHeight="1" thickBot="1">
      <c r="A42" s="143" t="s">
        <v>38</v>
      </c>
      <c r="B42" s="144"/>
      <c r="C42" s="144"/>
      <c r="D42" s="145"/>
      <c r="E42" s="226">
        <f>E43</f>
        <v>7623160</v>
      </c>
      <c r="F42" s="262"/>
      <c r="G42" s="265"/>
      <c r="H42" s="258"/>
      <c r="I42" s="266"/>
      <c r="J42" s="266"/>
      <c r="K42" s="266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31"/>
    </row>
    <row r="43" spans="1:28" s="30" customFormat="1" ht="153" customHeight="1" thickBot="1">
      <c r="A43" s="45" t="s">
        <v>85</v>
      </c>
      <c r="B43" s="46" t="s">
        <v>39</v>
      </c>
      <c r="C43" s="156" t="s">
        <v>104</v>
      </c>
      <c r="D43" s="157"/>
      <c r="E43" s="227">
        <v>7623160</v>
      </c>
      <c r="F43" s="262"/>
      <c r="G43" s="265"/>
      <c r="H43" s="258"/>
      <c r="I43" s="155"/>
      <c r="J43" s="155"/>
      <c r="K43" s="155"/>
      <c r="L43" s="119"/>
      <c r="M43" s="119"/>
      <c r="N43" s="119"/>
      <c r="O43" s="108"/>
      <c r="P43" s="108"/>
      <c r="Q43" s="108"/>
      <c r="R43" s="97"/>
      <c r="S43" s="108"/>
      <c r="T43" s="108"/>
      <c r="U43" s="108"/>
      <c r="V43" s="108"/>
      <c r="W43" s="108"/>
      <c r="X43" s="108"/>
      <c r="Y43" s="108"/>
      <c r="Z43" s="108"/>
      <c r="AA43" s="31"/>
      <c r="AB43" s="61">
        <f>E43</f>
        <v>7623160</v>
      </c>
    </row>
    <row r="44" spans="1:27" s="30" customFormat="1" ht="46.5" customHeight="1" thickBot="1">
      <c r="A44" s="143" t="s">
        <v>34</v>
      </c>
      <c r="B44" s="144"/>
      <c r="C44" s="144"/>
      <c r="D44" s="145"/>
      <c r="E44" s="228">
        <f>E45+E46</f>
        <v>0</v>
      </c>
      <c r="F44" s="262"/>
      <c r="G44" s="265"/>
      <c r="H44" s="258"/>
      <c r="I44" s="155"/>
      <c r="J44" s="155"/>
      <c r="K44" s="155"/>
      <c r="L44" s="119"/>
      <c r="M44" s="119"/>
      <c r="N44" s="119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31"/>
    </row>
    <row r="45" spans="1:28" s="30" customFormat="1" ht="96.75" customHeight="1">
      <c r="A45" s="122" t="s">
        <v>35</v>
      </c>
      <c r="B45" s="123" t="s">
        <v>36</v>
      </c>
      <c r="C45" s="160" t="s">
        <v>80</v>
      </c>
      <c r="D45" s="160"/>
      <c r="E45" s="227">
        <v>-25000000</v>
      </c>
      <c r="F45" s="262"/>
      <c r="G45" s="265"/>
      <c r="H45" s="258"/>
      <c r="I45" s="155"/>
      <c r="J45" s="155"/>
      <c r="K45" s="155"/>
      <c r="L45" s="119"/>
      <c r="M45" s="119"/>
      <c r="N45" s="119"/>
      <c r="O45" s="108"/>
      <c r="P45" s="108"/>
      <c r="Q45" s="108"/>
      <c r="R45" s="97"/>
      <c r="S45" s="108"/>
      <c r="T45" s="108"/>
      <c r="U45" s="108"/>
      <c r="V45" s="108"/>
      <c r="W45" s="108"/>
      <c r="X45" s="108"/>
      <c r="Y45" s="108"/>
      <c r="Z45" s="108"/>
      <c r="AA45" s="31"/>
      <c r="AB45" s="61">
        <f>E45</f>
        <v>-25000000</v>
      </c>
    </row>
    <row r="46" spans="1:28" s="30" customFormat="1" ht="100.5" customHeight="1" thickBot="1">
      <c r="A46" s="120" t="s">
        <v>105</v>
      </c>
      <c r="B46" s="121" t="s">
        <v>106</v>
      </c>
      <c r="C46" s="165" t="s">
        <v>107</v>
      </c>
      <c r="D46" s="166"/>
      <c r="E46" s="229">
        <v>25000000</v>
      </c>
      <c r="F46" s="262"/>
      <c r="G46" s="265"/>
      <c r="H46" s="258"/>
      <c r="I46" s="155"/>
      <c r="J46" s="155"/>
      <c r="K46" s="155"/>
      <c r="L46" s="119"/>
      <c r="M46" s="119"/>
      <c r="N46" s="119"/>
      <c r="O46" s="116"/>
      <c r="P46" s="116"/>
      <c r="Q46" s="116"/>
      <c r="R46" s="97"/>
      <c r="S46" s="116"/>
      <c r="T46" s="116"/>
      <c r="U46" s="116"/>
      <c r="V46" s="116"/>
      <c r="W46" s="116"/>
      <c r="X46" s="116"/>
      <c r="Y46" s="116"/>
      <c r="Z46" s="116"/>
      <c r="AA46" s="31"/>
      <c r="AB46" s="61"/>
    </row>
    <row r="47" spans="1:26" s="15" customFormat="1" ht="30.75" customHeight="1" thickBot="1">
      <c r="A47" s="161" t="s">
        <v>101</v>
      </c>
      <c r="B47" s="162"/>
      <c r="C47" s="162"/>
      <c r="D47" s="117"/>
      <c r="E47" s="220"/>
      <c r="F47" s="267"/>
      <c r="G47" s="268"/>
      <c r="H47" s="269"/>
      <c r="I47" s="270"/>
      <c r="J47" s="270"/>
      <c r="K47" s="270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</row>
    <row r="48" spans="1:26" s="15" customFormat="1" ht="30.75" customHeight="1" thickBot="1">
      <c r="A48" s="132" t="s">
        <v>99</v>
      </c>
      <c r="B48" s="133"/>
      <c r="C48" s="133"/>
      <c r="D48" s="133"/>
      <c r="E48" s="220">
        <v>14175</v>
      </c>
      <c r="F48" s="267"/>
      <c r="G48" s="268"/>
      <c r="H48" s="269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</row>
    <row r="49" spans="1:26" s="15" customFormat="1" ht="30.75" customHeight="1" thickBot="1">
      <c r="A49" s="163" t="s">
        <v>102</v>
      </c>
      <c r="B49" s="164"/>
      <c r="C49" s="164"/>
      <c r="D49" s="164"/>
      <c r="E49" s="220">
        <f>E50</f>
        <v>-75000</v>
      </c>
      <c r="F49" s="267"/>
      <c r="G49" s="268"/>
      <c r="H49" s="269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</row>
    <row r="50" spans="1:26" s="15" customFormat="1" ht="104.25" customHeight="1" thickBot="1">
      <c r="A50" s="58" t="s">
        <v>17</v>
      </c>
      <c r="B50" s="167" t="s">
        <v>66</v>
      </c>
      <c r="C50" s="167"/>
      <c r="D50" s="167"/>
      <c r="E50" s="230">
        <v>-75000</v>
      </c>
      <c r="F50" s="31"/>
      <c r="G50" s="31"/>
      <c r="H50" s="271"/>
      <c r="I50" s="272"/>
      <c r="J50" s="272"/>
      <c r="K50" s="272"/>
      <c r="L50" s="82"/>
      <c r="M50" s="82"/>
      <c r="N50" s="82"/>
      <c r="O50" s="94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</row>
    <row r="51" spans="1:26" s="103" customFormat="1" ht="40.5" customHeight="1" thickBot="1">
      <c r="A51" s="168" t="s">
        <v>103</v>
      </c>
      <c r="B51" s="169"/>
      <c r="C51" s="169"/>
      <c r="D51" s="170"/>
      <c r="E51" s="231">
        <f>E52+E54</f>
        <v>-11046031</v>
      </c>
      <c r="F51" s="273"/>
      <c r="G51" s="274"/>
      <c r="H51" s="275"/>
      <c r="I51" s="276"/>
      <c r="J51" s="276"/>
      <c r="K51" s="276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</row>
    <row r="52" spans="1:26" s="15" customFormat="1" ht="30.75" customHeight="1" thickBot="1">
      <c r="A52" s="143" t="s">
        <v>16</v>
      </c>
      <c r="B52" s="144"/>
      <c r="C52" s="144"/>
      <c r="D52" s="145"/>
      <c r="E52" s="220">
        <f>E53</f>
        <v>476430</v>
      </c>
      <c r="F52" s="277"/>
      <c r="G52" s="268"/>
      <c r="H52" s="269"/>
      <c r="I52" s="270"/>
      <c r="J52" s="270"/>
      <c r="K52" s="270"/>
      <c r="L52" s="93"/>
      <c r="M52" s="93"/>
      <c r="N52" s="93"/>
      <c r="O52" s="93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</row>
    <row r="53" spans="1:29" s="15" customFormat="1" ht="119.25" customHeight="1" thickBot="1">
      <c r="A53" s="47" t="s">
        <v>32</v>
      </c>
      <c r="B53" s="48" t="s">
        <v>33</v>
      </c>
      <c r="C53" s="158" t="s">
        <v>40</v>
      </c>
      <c r="D53" s="159"/>
      <c r="E53" s="232">
        <v>476430</v>
      </c>
      <c r="F53" s="256"/>
      <c r="G53" s="257"/>
      <c r="H53" s="258"/>
      <c r="I53" s="278"/>
      <c r="J53" s="278"/>
      <c r="K53" s="278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3"/>
      <c r="Y53" s="83"/>
      <c r="Z53" s="83"/>
      <c r="AB53" s="15">
        <f>8133630+1826283</f>
        <v>9959913</v>
      </c>
      <c r="AC53" s="62">
        <f>E53</f>
        <v>476430</v>
      </c>
    </row>
    <row r="54" spans="1:42" s="30" customFormat="1" ht="48.75" customHeight="1" thickBot="1">
      <c r="A54" s="171" t="s">
        <v>14</v>
      </c>
      <c r="B54" s="172"/>
      <c r="C54" s="172"/>
      <c r="D54" s="172"/>
      <c r="E54" s="220">
        <f>E55+E56+E57+E58+E59+E60+E61+E62+E64</f>
        <v>-11522461</v>
      </c>
      <c r="F54" s="279"/>
      <c r="G54" s="12"/>
      <c r="H54" s="254"/>
      <c r="I54" s="255"/>
      <c r="J54" s="255"/>
      <c r="K54" s="255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75"/>
      <c r="Y54" s="75"/>
      <c r="Z54" s="75"/>
      <c r="AA54" s="31"/>
      <c r="AB54" s="30" t="s">
        <v>86</v>
      </c>
      <c r="AD54" s="30" t="s">
        <v>87</v>
      </c>
      <c r="AH54" s="30" t="s">
        <v>88</v>
      </c>
      <c r="AK54" s="30" t="s">
        <v>89</v>
      </c>
      <c r="AP54" s="30">
        <f>1851894-25611</f>
        <v>1826283</v>
      </c>
    </row>
    <row r="55" spans="1:28" s="30" customFormat="1" ht="141" customHeight="1">
      <c r="A55" s="67" t="s">
        <v>67</v>
      </c>
      <c r="B55" s="59" t="s">
        <v>68</v>
      </c>
      <c r="C55" s="173" t="s">
        <v>69</v>
      </c>
      <c r="D55" s="174"/>
      <c r="E55" s="233">
        <v>-4615237</v>
      </c>
      <c r="F55" s="280"/>
      <c r="G55" s="246"/>
      <c r="H55" s="281"/>
      <c r="I55" s="282"/>
      <c r="J55" s="282"/>
      <c r="K55" s="282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4"/>
      <c r="Y55" s="84"/>
      <c r="Z55" s="84"/>
      <c r="AA55" s="31"/>
      <c r="AB55" s="30" t="s">
        <v>81</v>
      </c>
    </row>
    <row r="56" spans="1:28" s="30" customFormat="1" ht="163.5" customHeight="1">
      <c r="A56" s="112" t="s">
        <v>67</v>
      </c>
      <c r="B56" s="113" t="s">
        <v>68</v>
      </c>
      <c r="C56" s="177" t="s">
        <v>70</v>
      </c>
      <c r="D56" s="178"/>
      <c r="E56" s="234">
        <f>-1703165+328506</f>
        <v>-1374659</v>
      </c>
      <c r="F56" s="280"/>
      <c r="G56" s="246"/>
      <c r="H56" s="283"/>
      <c r="I56" s="282"/>
      <c r="J56" s="282"/>
      <c r="K56" s="282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4"/>
      <c r="Y56" s="84"/>
      <c r="Z56" s="84"/>
      <c r="AA56" s="31"/>
      <c r="AB56" s="30" t="s">
        <v>82</v>
      </c>
    </row>
    <row r="57" spans="1:28" s="30" customFormat="1" ht="156" customHeight="1">
      <c r="A57" s="106" t="s">
        <v>71</v>
      </c>
      <c r="B57" s="55" t="s">
        <v>39</v>
      </c>
      <c r="C57" s="175" t="s">
        <v>72</v>
      </c>
      <c r="D57" s="176"/>
      <c r="E57" s="235">
        <f>-216960+38830</f>
        <v>-178130</v>
      </c>
      <c r="F57" s="280"/>
      <c r="G57" s="246"/>
      <c r="H57" s="283"/>
      <c r="I57" s="282"/>
      <c r="J57" s="282"/>
      <c r="K57" s="282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4"/>
      <c r="Y57" s="84"/>
      <c r="Z57" s="84"/>
      <c r="AA57" s="31"/>
      <c r="AB57" s="30" t="s">
        <v>82</v>
      </c>
    </row>
    <row r="58" spans="1:28" s="30" customFormat="1" ht="126.75" customHeight="1">
      <c r="A58" s="68">
        <v>1514060</v>
      </c>
      <c r="B58" s="56" t="s">
        <v>73</v>
      </c>
      <c r="C58" s="179" t="s">
        <v>74</v>
      </c>
      <c r="D58" s="180"/>
      <c r="E58" s="236">
        <f>-6065841+3710000</f>
        <v>-2355841</v>
      </c>
      <c r="F58" s="279"/>
      <c r="G58" s="246"/>
      <c r="H58" s="283"/>
      <c r="I58" s="282"/>
      <c r="J58" s="282"/>
      <c r="K58" s="282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4"/>
      <c r="Y58" s="84"/>
      <c r="Z58" s="84"/>
      <c r="AA58" s="31"/>
      <c r="AB58" s="30" t="s">
        <v>83</v>
      </c>
    </row>
    <row r="59" spans="1:28" s="30" customFormat="1" ht="99" customHeight="1">
      <c r="A59" s="68">
        <v>1516030</v>
      </c>
      <c r="B59" s="54" t="s">
        <v>29</v>
      </c>
      <c r="C59" s="183" t="s">
        <v>75</v>
      </c>
      <c r="D59" s="147"/>
      <c r="E59" s="237">
        <f>-16652050+12352050</f>
        <v>-4300000</v>
      </c>
      <c r="F59" s="279"/>
      <c r="G59" s="246"/>
      <c r="H59" s="284"/>
      <c r="I59" s="285"/>
      <c r="J59" s="285"/>
      <c r="K59" s="285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85"/>
      <c r="Y59" s="85"/>
      <c r="Z59" s="85"/>
      <c r="AA59" s="31"/>
      <c r="AB59" s="30" t="s">
        <v>84</v>
      </c>
    </row>
    <row r="60" spans="1:28" s="30" customFormat="1" ht="99" customHeight="1">
      <c r="A60" s="69" t="s">
        <v>28</v>
      </c>
      <c r="B60" s="101" t="s">
        <v>29</v>
      </c>
      <c r="C60" s="181" t="s">
        <v>76</v>
      </c>
      <c r="D60" s="182"/>
      <c r="E60" s="238">
        <v>-236657</v>
      </c>
      <c r="F60" s="279"/>
      <c r="G60" s="246"/>
      <c r="H60" s="286"/>
      <c r="I60" s="285"/>
      <c r="J60" s="285"/>
      <c r="K60" s="285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85"/>
      <c r="Y60" s="85"/>
      <c r="Z60" s="85"/>
      <c r="AA60" s="31"/>
      <c r="AB60" s="30" t="s">
        <v>81</v>
      </c>
    </row>
    <row r="61" spans="1:27" s="30" customFormat="1" ht="85.5" customHeight="1">
      <c r="A61" s="100" t="s">
        <v>28</v>
      </c>
      <c r="B61" s="101" t="s">
        <v>29</v>
      </c>
      <c r="C61" s="181" t="s">
        <v>100</v>
      </c>
      <c r="D61" s="182"/>
      <c r="E61" s="238">
        <f>-2261036+1249918</f>
        <v>-1011118</v>
      </c>
      <c r="F61" s="287"/>
      <c r="G61" s="246"/>
      <c r="H61" s="257"/>
      <c r="I61" s="282"/>
      <c r="J61" s="282"/>
      <c r="K61" s="282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85"/>
      <c r="Y61" s="85"/>
      <c r="Z61" s="85"/>
      <c r="AA61" s="31"/>
    </row>
    <row r="62" spans="1:28" s="30" customFormat="1" ht="146.25" customHeight="1">
      <c r="A62" s="187" t="s">
        <v>27</v>
      </c>
      <c r="B62" s="188" t="s">
        <v>77</v>
      </c>
      <c r="C62" s="190" t="s">
        <v>25</v>
      </c>
      <c r="D62" s="191"/>
      <c r="E62" s="237">
        <f>-3323992+5844500</f>
        <v>2520508</v>
      </c>
      <c r="F62" s="288"/>
      <c r="G62" s="289"/>
      <c r="H62" s="290"/>
      <c r="I62" s="282"/>
      <c r="J62" s="282"/>
      <c r="K62" s="282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4"/>
      <c r="Y62" s="84"/>
      <c r="Z62" s="84"/>
      <c r="AA62" s="31"/>
      <c r="AB62" s="30" t="s">
        <v>81</v>
      </c>
    </row>
    <row r="63" spans="1:27" s="30" customFormat="1" ht="30" customHeight="1">
      <c r="A63" s="187"/>
      <c r="B63" s="189"/>
      <c r="C63" s="185" t="s">
        <v>26</v>
      </c>
      <c r="D63" s="186"/>
      <c r="E63" s="239">
        <f>-169440+167500</f>
        <v>-1940</v>
      </c>
      <c r="F63" s="288"/>
      <c r="G63" s="289"/>
      <c r="H63" s="290"/>
      <c r="I63" s="282"/>
      <c r="J63" s="282"/>
      <c r="K63" s="282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4"/>
      <c r="Y63" s="84"/>
      <c r="Z63" s="84"/>
      <c r="AA63" s="31"/>
    </row>
    <row r="64" spans="1:27" s="30" customFormat="1" ht="112.5" customHeight="1" thickBot="1">
      <c r="A64" s="70">
        <v>1517461</v>
      </c>
      <c r="B64" s="57" t="s">
        <v>78</v>
      </c>
      <c r="C64" s="184" t="s">
        <v>79</v>
      </c>
      <c r="D64" s="184"/>
      <c r="E64" s="235">
        <f>-3139750+3168423</f>
        <v>28673</v>
      </c>
      <c r="F64" s="263"/>
      <c r="G64" s="246"/>
      <c r="H64" s="291"/>
      <c r="I64" s="282"/>
      <c r="J64" s="282"/>
      <c r="K64" s="282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4"/>
      <c r="Y64" s="84"/>
      <c r="Z64" s="84"/>
      <c r="AA64" s="31"/>
    </row>
    <row r="65" spans="1:27" s="30" customFormat="1" ht="42.75" customHeight="1" thickBot="1">
      <c r="A65" s="143" t="s">
        <v>15</v>
      </c>
      <c r="B65" s="144"/>
      <c r="C65" s="144"/>
      <c r="D65" s="145"/>
      <c r="E65" s="240">
        <f>E66</f>
        <v>14175</v>
      </c>
      <c r="F65" s="256"/>
      <c r="G65" s="257"/>
      <c r="H65" s="258"/>
      <c r="I65" s="292"/>
      <c r="J65" s="292"/>
      <c r="K65" s="292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4"/>
      <c r="Y65" s="84"/>
      <c r="Z65" s="84"/>
      <c r="AA65" s="31"/>
    </row>
    <row r="66" spans="1:27" s="30" customFormat="1" ht="86.25" customHeight="1">
      <c r="A66" s="104" t="s">
        <v>94</v>
      </c>
      <c r="B66" s="105" t="s">
        <v>95</v>
      </c>
      <c r="C66" s="192" t="s">
        <v>96</v>
      </c>
      <c r="D66" s="192"/>
      <c r="E66" s="241">
        <v>14175</v>
      </c>
      <c r="F66" s="293"/>
      <c r="G66" s="283"/>
      <c r="H66" s="294"/>
      <c r="I66" s="295"/>
      <c r="J66" s="295"/>
      <c r="K66" s="295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4"/>
      <c r="Y66" s="84"/>
      <c r="Z66" s="84"/>
      <c r="AA66" s="31"/>
    </row>
    <row r="67" spans="1:26" s="5" customFormat="1" ht="24" customHeight="1">
      <c r="A67" s="193" t="s">
        <v>13</v>
      </c>
      <c r="B67" s="194"/>
      <c r="C67" s="17"/>
      <c r="D67" s="16"/>
      <c r="E67" s="242">
        <f>E68+E69</f>
        <v>101940</v>
      </c>
      <c r="F67" s="296"/>
      <c r="G67" s="263"/>
      <c r="H67" s="297"/>
      <c r="I67" s="298"/>
      <c r="J67" s="298"/>
      <c r="K67" s="298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86"/>
      <c r="Y67" s="86"/>
      <c r="Z67" s="86"/>
    </row>
    <row r="68" spans="1:26" ht="23.25">
      <c r="A68" s="195" t="s">
        <v>0</v>
      </c>
      <c r="B68" s="196"/>
      <c r="C68" s="196"/>
      <c r="D68" s="197"/>
      <c r="E68" s="243">
        <f>E7+E11</f>
        <v>176940</v>
      </c>
      <c r="F68" s="12"/>
      <c r="G68" s="12"/>
      <c r="H68" s="12"/>
      <c r="I68" s="255"/>
      <c r="J68" s="255"/>
      <c r="K68" s="255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75"/>
      <c r="Y68" s="75"/>
      <c r="Z68" s="75"/>
    </row>
    <row r="69" spans="1:26" ht="23.25">
      <c r="A69" s="195" t="s">
        <v>1</v>
      </c>
      <c r="B69" s="196"/>
      <c r="C69" s="196"/>
      <c r="D69" s="197"/>
      <c r="E69" s="243">
        <f>E49</f>
        <v>-75000</v>
      </c>
      <c r="F69" s="12"/>
      <c r="G69" s="12"/>
      <c r="H69" s="299"/>
      <c r="I69" s="255"/>
      <c r="J69" s="255"/>
      <c r="K69" s="255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75"/>
      <c r="Y69" s="75"/>
      <c r="Z69" s="75"/>
    </row>
    <row r="70" spans="1:28" ht="23.25">
      <c r="A70" s="198" t="s">
        <v>2</v>
      </c>
      <c r="B70" s="199"/>
      <c r="C70" s="199"/>
      <c r="D70" s="200"/>
      <c r="E70" s="244">
        <f>E71+E72</f>
        <v>-4473361</v>
      </c>
      <c r="F70" s="300"/>
      <c r="G70" s="3"/>
      <c r="H70" s="300"/>
      <c r="I70" s="253"/>
      <c r="J70" s="253"/>
      <c r="K70" s="253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52"/>
      <c r="Y70" s="52"/>
      <c r="Z70" s="52"/>
      <c r="AB70" s="18" t="s">
        <v>9</v>
      </c>
    </row>
    <row r="71" spans="1:28" ht="23.25">
      <c r="A71" s="195" t="s">
        <v>0</v>
      </c>
      <c r="B71" s="196"/>
      <c r="C71" s="196"/>
      <c r="D71" s="197"/>
      <c r="E71" s="224">
        <f>E7+E33</f>
        <v>6572670</v>
      </c>
      <c r="F71" s="252"/>
      <c r="G71" s="3"/>
      <c r="H71" s="252"/>
      <c r="I71" s="253"/>
      <c r="J71" s="253"/>
      <c r="K71" s="253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52"/>
      <c r="Y71" s="52"/>
      <c r="Z71" s="52"/>
      <c r="AB71" s="60">
        <f>AB36+AB37+AB39+AB41+AB43+AB45</f>
        <v>-18526705</v>
      </c>
    </row>
    <row r="72" spans="1:28" ht="24" thickBot="1">
      <c r="A72" s="201" t="s">
        <v>1</v>
      </c>
      <c r="B72" s="202"/>
      <c r="C72" s="202"/>
      <c r="D72" s="203"/>
      <c r="E72" s="245">
        <f>E51</f>
        <v>-11046031</v>
      </c>
      <c r="F72" s="252"/>
      <c r="G72" s="3"/>
      <c r="H72" s="252"/>
      <c r="I72" s="253"/>
      <c r="J72" s="253"/>
      <c r="K72" s="253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B72" s="60">
        <f>E51</f>
        <v>-11046031</v>
      </c>
    </row>
    <row r="73" spans="1:28" ht="30" customHeight="1">
      <c r="A73" s="71"/>
      <c r="B73" s="72"/>
      <c r="C73" s="204"/>
      <c r="D73" s="204"/>
      <c r="E73" s="73"/>
      <c r="F73" s="3"/>
      <c r="G73" s="3"/>
      <c r="H73" s="300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B73" s="60">
        <f>AB71+AB72</f>
        <v>-29572736</v>
      </c>
    </row>
    <row r="74" spans="1:26" s="3" customFormat="1" ht="23.25">
      <c r="A74" s="205" t="s">
        <v>90</v>
      </c>
      <c r="B74" s="205"/>
      <c r="C74" s="205"/>
      <c r="D74" s="7"/>
      <c r="E74" s="6"/>
      <c r="H74" s="19"/>
      <c r="I74" s="98"/>
      <c r="J74" s="206"/>
      <c r="K74" s="206"/>
      <c r="L74" s="118"/>
      <c r="M74" s="118"/>
      <c r="N74" s="118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</row>
    <row r="75" spans="1:26" s="3" customFormat="1" ht="17.25" customHeight="1">
      <c r="A75" s="207" t="s">
        <v>91</v>
      </c>
      <c r="B75" s="207"/>
      <c r="C75" s="207"/>
      <c r="D75" s="208" t="s">
        <v>93</v>
      </c>
      <c r="E75" s="208"/>
      <c r="H75" s="209"/>
      <c r="I75" s="209"/>
      <c r="J75" s="210"/>
      <c r="K75" s="210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spans="1:26" s="3" customFormat="1" ht="23.25" customHeight="1">
      <c r="A76" s="205" t="s">
        <v>92</v>
      </c>
      <c r="B76" s="205"/>
      <c r="C76" s="205"/>
      <c r="D76" s="37"/>
      <c r="E76" s="37"/>
      <c r="H76" s="19"/>
      <c r="I76" s="35"/>
      <c r="J76" s="36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</row>
    <row r="77" spans="1:26" ht="15.75" customHeight="1">
      <c r="A77" s="205" t="s">
        <v>3</v>
      </c>
      <c r="B77" s="205"/>
      <c r="C77" s="205"/>
      <c r="D77" s="7"/>
      <c r="E77" s="6"/>
      <c r="F77" s="3"/>
      <c r="G77" s="3"/>
      <c r="H77" s="301"/>
      <c r="I77" s="302"/>
      <c r="J77" s="211"/>
      <c r="K77" s="211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</row>
    <row r="78" spans="1:26" ht="23.25">
      <c r="A78" s="21"/>
      <c r="B78" s="21"/>
      <c r="C78" s="21"/>
      <c r="D78" s="7"/>
      <c r="E78" s="6"/>
      <c r="F78" s="3"/>
      <c r="G78" s="3"/>
      <c r="H78" s="20"/>
      <c r="I78" s="23"/>
      <c r="J78" s="211"/>
      <c r="K78" s="211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</row>
    <row r="79" spans="1:26" ht="23.25">
      <c r="A79" s="21"/>
      <c r="B79" s="21"/>
      <c r="C79" s="21"/>
      <c r="D79" s="7"/>
      <c r="E79" s="6"/>
      <c r="F79" s="3"/>
      <c r="G79" s="27"/>
      <c r="H79" s="20"/>
      <c r="I79" s="23"/>
      <c r="J79" s="211"/>
      <c r="K79" s="211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</row>
    <row r="80" spans="1:26" ht="23.25">
      <c r="A80" s="21"/>
      <c r="B80" s="21"/>
      <c r="C80" s="21"/>
      <c r="D80" s="7"/>
      <c r="E80" s="6"/>
      <c r="F80" s="3"/>
      <c r="G80" s="27"/>
      <c r="H80" s="20"/>
      <c r="I80" s="23"/>
      <c r="J80" s="211"/>
      <c r="K80" s="211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</row>
    <row r="81" spans="1:26" ht="23.25">
      <c r="A81" s="21"/>
      <c r="B81" s="21"/>
      <c r="C81" s="21"/>
      <c r="D81" s="7"/>
      <c r="E81" s="6"/>
      <c r="F81" s="3"/>
      <c r="G81" s="27"/>
      <c r="H81" s="20"/>
      <c r="I81" s="23"/>
      <c r="J81" s="211"/>
      <c r="K81" s="211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</row>
    <row r="82" spans="1:26" ht="23.25">
      <c r="A82" s="21"/>
      <c r="B82" s="21"/>
      <c r="C82" s="21"/>
      <c r="D82" s="7"/>
      <c r="E82" s="6"/>
      <c r="F82" s="3"/>
      <c r="G82" s="28"/>
      <c r="H82" s="20"/>
      <c r="I82" s="27"/>
      <c r="J82" s="211"/>
      <c r="K82" s="211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</row>
    <row r="83" spans="2:26" ht="23.25">
      <c r="B83" s="2"/>
      <c r="D83" s="2"/>
      <c r="F83" s="3"/>
      <c r="G83" s="3"/>
      <c r="H83" s="3"/>
      <c r="I83" s="24"/>
      <c r="J83" s="212"/>
      <c r="K83" s="212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</row>
    <row r="84" spans="1:26" ht="23.25">
      <c r="A84" s="11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spans="11:26" ht="23.25"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spans="11:26" ht="23.25"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</row>
  </sheetData>
  <sheetProtection/>
  <mergeCells count="130">
    <mergeCell ref="J80:K80"/>
    <mergeCell ref="J81:K81"/>
    <mergeCell ref="J82:K82"/>
    <mergeCell ref="J83:K83"/>
    <mergeCell ref="A76:C76"/>
    <mergeCell ref="A77:C77"/>
    <mergeCell ref="H77:I77"/>
    <mergeCell ref="J77:K77"/>
    <mergeCell ref="J78:K78"/>
    <mergeCell ref="J79:K79"/>
    <mergeCell ref="A72:D72"/>
    <mergeCell ref="I72:K72"/>
    <mergeCell ref="C73:D73"/>
    <mergeCell ref="A74:C74"/>
    <mergeCell ref="J74:K74"/>
    <mergeCell ref="A75:C75"/>
    <mergeCell ref="D75:E75"/>
    <mergeCell ref="H75:I75"/>
    <mergeCell ref="J75:K75"/>
    <mergeCell ref="A69:D69"/>
    <mergeCell ref="I69:K69"/>
    <mergeCell ref="A70:D70"/>
    <mergeCell ref="I70:K70"/>
    <mergeCell ref="A71:D71"/>
    <mergeCell ref="I71:K71"/>
    <mergeCell ref="C66:D66"/>
    <mergeCell ref="I66:K66"/>
    <mergeCell ref="A67:B67"/>
    <mergeCell ref="I67:K67"/>
    <mergeCell ref="A68:D68"/>
    <mergeCell ref="I68:K68"/>
    <mergeCell ref="A65:D65"/>
    <mergeCell ref="I65:K65"/>
    <mergeCell ref="A62:A63"/>
    <mergeCell ref="B62:B63"/>
    <mergeCell ref="C62:D62"/>
    <mergeCell ref="F62:F63"/>
    <mergeCell ref="G62:G63"/>
    <mergeCell ref="H62:H63"/>
    <mergeCell ref="C61:D61"/>
    <mergeCell ref="I61:K61"/>
    <mergeCell ref="C64:D64"/>
    <mergeCell ref="I64:K64"/>
    <mergeCell ref="I62:K63"/>
    <mergeCell ref="C63:D63"/>
    <mergeCell ref="C58:D58"/>
    <mergeCell ref="I58:K58"/>
    <mergeCell ref="C60:D60"/>
    <mergeCell ref="I60:K60"/>
    <mergeCell ref="C59:D59"/>
    <mergeCell ref="I59:K59"/>
    <mergeCell ref="A54:D54"/>
    <mergeCell ref="I54:K54"/>
    <mergeCell ref="C55:D55"/>
    <mergeCell ref="I55:K55"/>
    <mergeCell ref="C57:D57"/>
    <mergeCell ref="I57:K57"/>
    <mergeCell ref="C56:D56"/>
    <mergeCell ref="I56:K56"/>
    <mergeCell ref="B50:D50"/>
    <mergeCell ref="I50:K50"/>
    <mergeCell ref="A51:D51"/>
    <mergeCell ref="I51:K51"/>
    <mergeCell ref="A52:D52"/>
    <mergeCell ref="I52:K52"/>
    <mergeCell ref="C53:D53"/>
    <mergeCell ref="I53:K53"/>
    <mergeCell ref="C45:D45"/>
    <mergeCell ref="I45:K45"/>
    <mergeCell ref="A47:C47"/>
    <mergeCell ref="I47:K47"/>
    <mergeCell ref="A48:D48"/>
    <mergeCell ref="A49:D49"/>
    <mergeCell ref="C46:D46"/>
    <mergeCell ref="I46:K46"/>
    <mergeCell ref="A42:D42"/>
    <mergeCell ref="I42:K42"/>
    <mergeCell ref="C43:D43"/>
    <mergeCell ref="I43:K43"/>
    <mergeCell ref="A44:D44"/>
    <mergeCell ref="I44:K44"/>
    <mergeCell ref="C39:D39"/>
    <mergeCell ref="I39:K39"/>
    <mergeCell ref="A40:D40"/>
    <mergeCell ref="I40:K40"/>
    <mergeCell ref="C41:D41"/>
    <mergeCell ref="I41:K41"/>
    <mergeCell ref="C36:D36"/>
    <mergeCell ref="I36:K36"/>
    <mergeCell ref="C37:D37"/>
    <mergeCell ref="I37:K37"/>
    <mergeCell ref="A38:D38"/>
    <mergeCell ref="I38:K38"/>
    <mergeCell ref="C32:D32"/>
    <mergeCell ref="A33:D33"/>
    <mergeCell ref="I33:K33"/>
    <mergeCell ref="A34:D34"/>
    <mergeCell ref="I34:K34"/>
    <mergeCell ref="C35:D35"/>
    <mergeCell ref="I35:K35"/>
    <mergeCell ref="C25:D25"/>
    <mergeCell ref="C26:D26"/>
    <mergeCell ref="C27:D27"/>
    <mergeCell ref="C28:D28"/>
    <mergeCell ref="C29:D29"/>
    <mergeCell ref="C31:D31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C8:D8"/>
    <mergeCell ref="I8:K8"/>
    <mergeCell ref="A9:D9"/>
    <mergeCell ref="A10:D10"/>
    <mergeCell ref="A11:D11"/>
    <mergeCell ref="C12:D12"/>
    <mergeCell ref="C1:D1"/>
    <mergeCell ref="A2:E4"/>
    <mergeCell ref="C5:D5"/>
    <mergeCell ref="C6:D6"/>
    <mergeCell ref="A7:D7"/>
    <mergeCell ref="I7:K7"/>
  </mergeCells>
  <printOptions/>
  <pageMargins left="1.1811023622047245" right="0.3937007874015748" top="0.7874015748031497" bottom="0.7874015748031497" header="0.5118110236220472" footer="0.5118110236220472"/>
  <pageSetup fitToHeight="0" horizontalDpi="600" verticalDpi="600" orientation="portrait" paperSize="9" scale="55" r:id="rId1"/>
  <rowBreaks count="4" manualBreakCount="4">
    <brk id="30" max="4" man="1"/>
    <brk id="41" max="4" man="1"/>
    <brk id="56" max="4" man="1"/>
    <brk id="8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2023-12-14T07:18:44Z</cp:lastPrinted>
  <dcterms:created xsi:type="dcterms:W3CDTF">1996-10-08T23:32:33Z</dcterms:created>
  <dcterms:modified xsi:type="dcterms:W3CDTF">2023-12-18T13:26:02Z</dcterms:modified>
  <cp:category/>
  <cp:version/>
  <cp:contentType/>
  <cp:contentStatus/>
</cp:coreProperties>
</file>