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ІШЕННЯ сесій  8 скликання\39 сесія\1691\"/>
    </mc:Choice>
  </mc:AlternateContent>
  <xr:revisionPtr revIDLastSave="0" documentId="8_{C02DD606-9B3B-49DB-A891-52E1494BA66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Додаток1" sheetId="2" r:id="rId1"/>
    <sheet name="Додаток 2" sheetId="5" r:id="rId2"/>
    <sheet name="Додаток 3" sheetId="4" r:id="rId3"/>
  </sheets>
  <definedNames>
    <definedName name="_xlnm.Print_Area" localSheetId="2">'Додаток 3'!$A$1:$O$61</definedName>
    <definedName name="_xlnm.Print_Area" localSheetId="0">Додаток1!$A$1:$I$279</definedName>
  </definedNames>
  <calcPr calcId="181029"/>
</workbook>
</file>

<file path=xl/calcChain.xml><?xml version="1.0" encoding="utf-8"?>
<calcChain xmlns="http://schemas.openxmlformats.org/spreadsheetml/2006/main">
  <c r="O3" i="5" l="1"/>
  <c r="N3" i="5"/>
  <c r="K4" i="5" l="1"/>
  <c r="K3" i="5"/>
  <c r="O56" i="4"/>
  <c r="I267" i="2"/>
  <c r="I127" i="2" s="1"/>
  <c r="K54" i="4" l="1"/>
  <c r="H269" i="2"/>
  <c r="H274" i="2" s="1"/>
  <c r="K55" i="4"/>
  <c r="H267" i="2"/>
  <c r="N56" i="4"/>
  <c r="H115" i="2"/>
  <c r="H122" i="2" s="1"/>
  <c r="M56" i="4"/>
  <c r="M21" i="4"/>
  <c r="F99" i="2"/>
  <c r="F58" i="2" s="1"/>
  <c r="F115" i="2"/>
  <c r="F174" i="2"/>
  <c r="G210" i="2"/>
  <c r="O27" i="4"/>
  <c r="O21" i="4"/>
  <c r="I253" i="2"/>
  <c r="I261" i="2" s="1"/>
  <c r="K53" i="4"/>
  <c r="K274" i="2" l="1"/>
  <c r="K275" i="2" s="1"/>
  <c r="I272" i="2" s="1"/>
  <c r="I275" i="2" s="1"/>
  <c r="O15" i="4"/>
  <c r="H127" i="2"/>
  <c r="K52" i="4"/>
  <c r="I238" i="2"/>
  <c r="O51" i="4"/>
  <c r="K50" i="4"/>
  <c r="K49" i="4"/>
  <c r="I226" i="2"/>
  <c r="I224" i="2"/>
  <c r="I230" i="2" s="1"/>
  <c r="K37" i="4"/>
  <c r="I158" i="2"/>
  <c r="I166" i="2" s="1"/>
  <c r="K36" i="4"/>
  <c r="K32" i="4"/>
  <c r="I145" i="2"/>
  <c r="I153" i="2" s="1"/>
  <c r="I131" i="2"/>
  <c r="I87" i="2"/>
  <c r="I94" i="2" s="1"/>
  <c r="I75" i="2"/>
  <c r="I82" i="2" s="1"/>
  <c r="I34" i="2"/>
  <c r="I41" i="2" s="1"/>
  <c r="K19" i="4"/>
  <c r="H272" i="2" l="1"/>
  <c r="H275" i="2" s="1"/>
  <c r="I236" i="2"/>
  <c r="I246" i="2" s="1"/>
  <c r="K51" i="4"/>
  <c r="I139" i="2"/>
  <c r="N21" i="4"/>
  <c r="K23" i="4"/>
  <c r="G195" i="2"/>
  <c r="K46" i="4"/>
  <c r="E54" i="4" l="1"/>
  <c r="G203" i="2"/>
  <c r="G127" i="2"/>
  <c r="L56" i="4"/>
  <c r="F186" i="2"/>
  <c r="F190" i="2" s="1"/>
  <c r="K47" i="4" l="1"/>
  <c r="F172" i="2"/>
  <c r="F127" i="2" s="1"/>
  <c r="K45" i="4" l="1"/>
  <c r="H46" i="2" l="1"/>
  <c r="H5" i="2" s="1"/>
  <c r="G22" i="2"/>
  <c r="I5" i="2"/>
  <c r="G5" i="2" l="1"/>
  <c r="G29" i="2"/>
  <c r="H53" i="2"/>
  <c r="L21" i="4"/>
  <c r="I62" i="2"/>
  <c r="N27" i="4"/>
  <c r="N15" i="4" s="1"/>
  <c r="K24" i="4"/>
  <c r="K25" i="4"/>
  <c r="K26" i="4"/>
  <c r="K21" i="4" l="1"/>
  <c r="I69" i="2"/>
  <c r="I58" i="2"/>
  <c r="K56" i="4" l="1"/>
  <c r="K44" i="4"/>
  <c r="K43" i="4"/>
  <c r="K42" i="4"/>
  <c r="K41" i="4"/>
  <c r="K40" i="4"/>
  <c r="K39" i="4"/>
  <c r="K38" i="4"/>
  <c r="K35" i="4"/>
  <c r="K34" i="4"/>
  <c r="K33" i="4"/>
  <c r="O30" i="4"/>
  <c r="N30" i="4"/>
  <c r="M30" i="4"/>
  <c r="L30" i="4"/>
  <c r="K29" i="4"/>
  <c r="K30" i="4" s="1"/>
  <c r="M27" i="4"/>
  <c r="M15" i="4" s="1"/>
  <c r="L27" i="4"/>
  <c r="L15" i="4" s="1"/>
  <c r="K15" i="4" s="1"/>
  <c r="K20" i="4"/>
  <c r="K18" i="4"/>
  <c r="K16" i="4"/>
  <c r="K14" i="4"/>
  <c r="F199" i="2"/>
  <c r="F198" i="2"/>
  <c r="G218" i="2"/>
  <c r="G58" i="2"/>
  <c r="H58" i="2"/>
  <c r="H111" i="2"/>
  <c r="K27" i="4" l="1"/>
  <c r="O13" i="4"/>
  <c r="M13" i="4"/>
  <c r="N13" i="4"/>
  <c r="I111" i="2"/>
  <c r="G111" i="2"/>
  <c r="L13" i="4" l="1"/>
  <c r="F257" i="2"/>
  <c r="F256" i="2"/>
  <c r="F255" i="2"/>
  <c r="K13" i="4" l="1"/>
  <c r="F240" i="2"/>
  <c r="F239" i="2"/>
  <c r="F148" i="2" l="1"/>
  <c r="F214" i="2"/>
  <c r="F213" i="2"/>
  <c r="F212" i="2"/>
  <c r="F12" i="2"/>
  <c r="F11" i="2"/>
  <c r="F160" i="2" l="1"/>
  <c r="F149" i="2" l="1"/>
  <c r="F133" i="2"/>
  <c r="F111" i="2" l="1"/>
  <c r="G122" i="2" l="1"/>
  <c r="F176" i="2"/>
  <c r="F175" i="2"/>
  <c r="F162" i="2"/>
  <c r="F161" i="2"/>
  <c r="F135" i="2"/>
  <c r="F134" i="2"/>
  <c r="F106" i="2"/>
  <c r="F71" i="2"/>
  <c r="E71" i="2"/>
  <c r="F18" i="2"/>
  <c r="F5" i="2"/>
  <c r="F14" i="2"/>
  <c r="F9" i="2"/>
  <c r="F180" i="2" l="1"/>
  <c r="F122" i="2"/>
  <c r="F16" i="2"/>
  <c r="N5" i="2" l="1"/>
</calcChain>
</file>

<file path=xl/sharedStrings.xml><?xml version="1.0" encoding="utf-8"?>
<sst xmlns="http://schemas.openxmlformats.org/spreadsheetml/2006/main" count="792" uniqueCount="199">
  <si>
    <t>Придбання світлодіодних світильників для мереж зовнішнього освітлення</t>
  </si>
  <si>
    <t>до Програми</t>
  </si>
  <si>
    <t>на період з 2015 по 2020 роки</t>
  </si>
  <si>
    <t>Заходи з впровадження енергозберігаючих технологій</t>
  </si>
  <si>
    <t>№ п/п</t>
  </si>
  <si>
    <t xml:space="preserve">Найменування робіт </t>
  </si>
  <si>
    <t>Еконо-мічний ефект (тис.грн.)</t>
  </si>
  <si>
    <t>од.</t>
  </si>
  <si>
    <t>енергоефективності</t>
  </si>
  <si>
    <t>Всього: місцевий бюджет</t>
  </si>
  <si>
    <t>м</t>
  </si>
  <si>
    <t>-</t>
  </si>
  <si>
    <t>в житлово-комунальному господарстві та бюджетній сфері міста Южного</t>
  </si>
  <si>
    <t>УКБ ЮМР</t>
  </si>
  <si>
    <t>Одиниця виміру</t>
  </si>
  <si>
    <t>Гкал/рік</t>
  </si>
  <si>
    <t>т.у.п./рік</t>
  </si>
  <si>
    <t>кВт.год/рік</t>
  </si>
  <si>
    <t xml:space="preserve">місцевий бюджет </t>
  </si>
  <si>
    <t>Одиниця віміру</t>
  </si>
  <si>
    <t>КП ТМ "ЮТКЕ"</t>
  </si>
  <si>
    <t>КП "Екосервіс"</t>
  </si>
  <si>
    <t>технічний нагляд</t>
  </si>
  <si>
    <t>УЖКГ ЮМР/КП       "Екосервіс"</t>
  </si>
  <si>
    <t>авторський нагляд</t>
  </si>
  <si>
    <t>м2</t>
  </si>
  <si>
    <t>Кіль-кість</t>
  </si>
  <si>
    <t>Орієнтовні обсяги фінансування, тис.грн.</t>
  </si>
  <si>
    <t>у т.ч. за роками</t>
  </si>
  <si>
    <t>Всього,             тис. грн.</t>
  </si>
  <si>
    <t>Всього</t>
  </si>
  <si>
    <t>Обласний бюджет</t>
  </si>
  <si>
    <t>Місцевий бюджет</t>
  </si>
  <si>
    <t>Інші джерела</t>
  </si>
  <si>
    <t>РАЗОМ ЗА ПРОГРАМОЮ</t>
  </si>
  <si>
    <t>КП "Южводо-канал"</t>
  </si>
  <si>
    <t>Джерело фінансу-             вання</t>
  </si>
  <si>
    <t xml:space="preserve">Придбання моноблокового електричного насосу для установки на ВНС м. Южного Одеської області </t>
  </si>
  <si>
    <t>місцевий бюджет</t>
  </si>
  <si>
    <t>Результативні показники, що характеризують виконання Програми</t>
  </si>
  <si>
    <t>№ з/п</t>
  </si>
  <si>
    <t>Заходи</t>
  </si>
  <si>
    <t>Показники</t>
  </si>
  <si>
    <t>Джерело інформації</t>
  </si>
  <si>
    <t>2021 р.</t>
  </si>
  <si>
    <t>2022 р.</t>
  </si>
  <si>
    <t>Загальний обсяг видатків на виконання заходів</t>
  </si>
  <si>
    <t>тис. грн.</t>
  </si>
  <si>
    <t>1.1</t>
  </si>
  <si>
    <t>Показники затрат:</t>
  </si>
  <si>
    <t>кошторис</t>
  </si>
  <si>
    <t>обсяг видатків, у т.ч.:</t>
  </si>
  <si>
    <t>технічний нагляд:</t>
  </si>
  <si>
    <t>авторський нагляд:</t>
  </si>
  <si>
    <t>Показники продукту:</t>
  </si>
  <si>
    <t>дефектний акт</t>
  </si>
  <si>
    <t>Показники ефективності:</t>
  </si>
  <si>
    <t>розрахункові дані</t>
  </si>
  <si>
    <t>Показники якості:</t>
  </si>
  <si>
    <t>прогнозні дані</t>
  </si>
  <si>
    <t>%</t>
  </si>
  <si>
    <t>І. Теплове господарство</t>
  </si>
  <si>
    <t xml:space="preserve">обсяг видатків, пов'язаних з проведенням капітального ремонту ділянки теплових мереж </t>
  </si>
  <si>
    <t>загальна протяжність ділянки теплових мереж, що потребує капітального ремонту</t>
  </si>
  <si>
    <t>рівень готовності об'єктів капітального ремонту</t>
  </si>
  <si>
    <t xml:space="preserve">Забезпечення якісним рівнем послуг з теплопостачання </t>
  </si>
  <si>
    <t>1.2</t>
  </si>
  <si>
    <t>тис.грн./м</t>
  </si>
  <si>
    <t>Забезпечення функціонування та покращення технічно-експлуатаційних характеристик котельної</t>
  </si>
  <si>
    <t>обсяг видатків, пов'язаних з виготовленням проектної документації з капітального ремонту котельні</t>
  </si>
  <si>
    <t>проектна документація, що потребує розробки</t>
  </si>
  <si>
    <t>середня сума витрат на виготовлення проектної документації з капітального ремонту котельні</t>
  </si>
  <si>
    <t>рівень готовності проектної документації</t>
  </si>
  <si>
    <t>1.3</t>
  </si>
  <si>
    <t>обсяг видатків, пов'язаних з виготовленням проектної документації з модернізації котельні</t>
  </si>
  <si>
    <t>середня сума витрат на виготовлення проектної документації з модернізаціі котельні</t>
  </si>
  <si>
    <t>Проектні роботи "Модернізація котельні шляхом встановлення водогрійного котла потужністю 16,4 МВт"</t>
  </si>
  <si>
    <t>тис.грн./од.</t>
  </si>
  <si>
    <t>тис.грн./ од.</t>
  </si>
  <si>
    <t>тис. грн./м2</t>
  </si>
  <si>
    <t>прогнозні дані економії теплової енергії</t>
  </si>
  <si>
    <t>середня сума витрат на проведення капітального ремонту 1 м ділянки теплових мереж</t>
  </si>
  <si>
    <t>обсяг видатків пов'язаних, проведенням капітального ремонту котельні</t>
  </si>
  <si>
    <t>загальна площа, що потребує капітального ремонту</t>
  </si>
  <si>
    <t xml:space="preserve">середня сума витрат на проведення капітального ремонту 1 м2 </t>
  </si>
  <si>
    <t>ІІ. Водопостачання та водовідведення</t>
  </si>
  <si>
    <t>ІІІ. Мережі зовнішнього освітлення</t>
  </si>
  <si>
    <t>ІV. Бюджетна сфера</t>
  </si>
  <si>
    <t>обсяг видатків, пов'язаний з автоматизацією з системою візуалізації та дистанційного керування потоками в мережах водопостачання м. Южного Одеської області</t>
  </si>
  <si>
    <t xml:space="preserve">кількість автоматизованих систем візуалізації та дистанційного керування потоками в мережах водопостачання </t>
  </si>
  <si>
    <t xml:space="preserve">середня сума витрат на автоматизовану систему візуалізації та дистанційного керування потоками в мережах водопостачання </t>
  </si>
  <si>
    <t>прогнозні дані економії електроенергії</t>
  </si>
  <si>
    <t>Забезпечення належної та безперебійної роботи водопровідно-каналізаційного господарства</t>
  </si>
  <si>
    <t>2.1</t>
  </si>
  <si>
    <t>тис. грн./од.</t>
  </si>
  <si>
    <t>2.2</t>
  </si>
  <si>
    <t>2.3</t>
  </si>
  <si>
    <t>Забезпечення належної та безперебійної роботи каналізаційного господарства</t>
  </si>
  <si>
    <t>середня сума витрат на виготовленням проектної документації з реконструкції насосного та електричного обладнання</t>
  </si>
  <si>
    <t>комерційні пропозиції</t>
  </si>
  <si>
    <t>акти обстеження</t>
  </si>
  <si>
    <t>тис. грн./од</t>
  </si>
  <si>
    <t>обсяг видатків, пов'язаний з виготовленням проектної документації з реконструкції насосного та електричного обладнання</t>
  </si>
  <si>
    <t>обсяг видатків, пов'язаний з придбанням моноблокового електричного насосу</t>
  </si>
  <si>
    <t>кількість моноблокових електричних насосів</t>
  </si>
  <si>
    <t>середня сума витрат придбання моноблокового електричного насосу</t>
  </si>
  <si>
    <t>Економія електричної енергії</t>
  </si>
  <si>
    <t>обсяг видатків, пов'язаний з придбанням світлодіодних світильників для мереж зовнішнього освітлення</t>
  </si>
  <si>
    <t>загальна кількість світлодіодних світильників, що потрібно придбати</t>
  </si>
  <si>
    <t xml:space="preserve">середня сума витрат на придбання 1 світлодіодного світильника </t>
  </si>
  <si>
    <t xml:space="preserve">прогнозні дані економії електроенергії </t>
  </si>
  <si>
    <t>3.1</t>
  </si>
  <si>
    <t>кВт.год/ рік</t>
  </si>
  <si>
    <t>4.1</t>
  </si>
  <si>
    <t>4.2</t>
  </si>
  <si>
    <t>4.3</t>
  </si>
  <si>
    <t>Підвищення експлуатаційних властивостей і утримання  у належному стані комунального   закладу та покращення комфортних умов перебування дітей</t>
  </si>
  <si>
    <t>Економія бюджетних коштів закладів освіти</t>
  </si>
  <si>
    <t xml:space="preserve">обсяг видатків пов'язаних, проведенням капітального ремонту фасаду з утеплення стін з відмосткою комунального закладу </t>
  </si>
  <si>
    <t>загальна площа фасаду, що потребує капітального ремонту</t>
  </si>
  <si>
    <t>середня сума витрат на проведення капітального ремонту 1 м2 фасаду</t>
  </si>
  <si>
    <t>обсяг видатків пов'язаних, проведенням капітального ремонту фасаду з утепленням стін, покрівлі та відмостки частини будівлі</t>
  </si>
  <si>
    <t xml:space="preserve">середня сума витрат на проведення капітального ремонту 1 м2 фасаду </t>
  </si>
  <si>
    <t>проектні роботи</t>
  </si>
  <si>
    <t>Головний розпоряд-ник/вико-навець</t>
  </si>
  <si>
    <t>Балансо-утриму-вач</t>
  </si>
  <si>
    <t>Економія у відповід-них одиницях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</si>
  <si>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</si>
  <si>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>рівень забезпечення можливсоті уникнення втрат води на мережах міста</t>
  </si>
  <si>
    <t xml:space="preserve">рівень забезпечення встановлення світлодіодних світильників на мережах зовнішнього освітлення  відповідно до потреби </t>
  </si>
  <si>
    <t>2023 р.</t>
  </si>
  <si>
    <t>УЖКГ ЮМР/КП       "Южводоканал"</t>
  </si>
  <si>
    <t>обсяг видатків, в т.ч.:</t>
  </si>
  <si>
    <t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м.Южного Одеської області, в т.ч.: технічний нагляд, авторський нагляд</t>
  </si>
  <si>
    <t>4.4</t>
  </si>
  <si>
    <t xml:space="preserve">обсяг видатків пов'язаних, проведенням капітального ремонту фасаду </t>
  </si>
  <si>
    <t>обсяг видатків пов'язаних, проведенням проектно-вишукувальних робіт</t>
  </si>
  <si>
    <t>кіькість проектно-вишукувальних робіт, що потребує проведення</t>
  </si>
  <si>
    <t>середня сума витрат на проведення 1 проектно-вишукувальної роботи</t>
  </si>
  <si>
    <t>рівень готовності проектно-вишукувальних робіт</t>
  </si>
  <si>
    <t>Підвищення експлуатаційних властивостей і утримання  у належному стані адміністративної будівлі</t>
  </si>
  <si>
    <t>проектно-вишукувальні роботи</t>
  </si>
  <si>
    <t>ФКМ ЮМР</t>
  </si>
  <si>
    <t>Капітальний ремонт фасаду з утеплення стін з відмосткою комунального закладу загальної середньої освіти №2 Южненської міської ради Одеського району Одеської області</t>
  </si>
  <si>
    <t xml:space="preserve">Капітальний ремонт фасаду з утеплення стін, покрівлі та відмостки частини будівлі управління освіти Южненської міської ради Одеського району Одеської області  по проспекту Григорівського десанту, будинок 26-а м. Южного Одеської області, у т.ч.:                           </t>
  </si>
  <si>
    <t>Проектно-вишукувальні роботи "Капітальний ремонт фасаду з утепленням стін, покрівлі та відмостки комунального закладу загальної середньої освіти імені В'ячеслава Чорновола Южненської міської ради Одеського району Одеської області, за адресою: просп. Григорівського десанту, 24-А м. Южного Одеської області"</t>
  </si>
  <si>
    <t xml:space="preserve">Капітальний ремонт фасаду з утеплення стін, покрівлі та відмостки частини будівлі управління освіти Южненської міської ради Одеського району Одеської області  по проспекту Григорівського десанту, будинок 26-а м. Южного Одеської області, у т.ч.: проектно-вишукувальні роботи                </t>
  </si>
  <si>
    <t>УО ЮМР</t>
  </si>
  <si>
    <t>ЗЗСО              ім. В. Чорновола</t>
  </si>
  <si>
    <t>ЗЗСО              №2</t>
  </si>
  <si>
    <t>4.5</t>
  </si>
  <si>
    <t xml:space="preserve">Проектно-вишукувальні роботи "Капітальний ремонт фасаду з утепленням стін, покрівлі та відмостки нежитлової будівлі за адресою: просп. Григорівського десанту, буд. 16 м. Южного Одеської області" </t>
  </si>
  <si>
    <t>УО ЮМР/ ФКМ ЮМР</t>
  </si>
  <si>
    <t>Підвищення експлуатаційних властивостей і утримання  у належному стані нежитлової будівлі</t>
  </si>
  <si>
    <t>коригування проектно-кошторисної документації</t>
  </si>
  <si>
    <t xml:space="preserve">Капітальний ремонт фасаду з утепленням стін, покрівлі та відмостки комунального закладу дошкільної освіти (ясла-садок) "Барвінок" Южненської міської ради Одеського району Одеської області", за адресою: вулиця Шевченка, будинок 1-А с. Сичавка Комінтернівського району Одеської області, у т.ч.: </t>
  </si>
  <si>
    <t>Капітальний ремонт фасаду з утепленням стін, покрівлі та відмостки комунального закладу дошкільної освіти (ясла-садок) "Барвінок" Южненської міської ради Одеського району Одеської області", за адресою: вулиця Шевченка, будинок 1-А с. Сичавка Комінтернівського району Одеської області, у т.ч.: проектно-вишукувальні роботи</t>
  </si>
  <si>
    <t>Капітальний ремонт фасаду з утепленням стін, покрівлі та відмостки Сичавського комунального закладу загальної середньої освіти Южненської міської ради Одеського району Одеської області", за адресою: вул. Цвєтаєва будинок 1 Д, с. Сичавка, Лиманського району Одеської області, у т.ч.: проектно-вишукувальні роботи</t>
  </si>
  <si>
    <t>4.6</t>
  </si>
  <si>
    <t>4.7</t>
  </si>
  <si>
    <t>4.8</t>
  </si>
  <si>
    <t>2024 р.</t>
  </si>
  <si>
    <t>в житлово-комунальному господарстві та бюджетній сфері Южненської міської територіальної громади на період з 2021 по 2024 роки</t>
  </si>
  <si>
    <t xml:space="preserve">   </t>
  </si>
  <si>
    <r>
      <t>Капітальний ремонт фасаду адміністративної будівлі, розташованої за адресою: Одеська область, Лиманський район, смт Нові Білярі, вул. Лиманна, 2</t>
    </r>
    <r>
      <rPr>
        <b/>
        <sz val="16"/>
        <rFont val="Times New Roman"/>
        <family val="1"/>
        <charset val="204"/>
      </rPr>
      <t xml:space="preserve"> </t>
    </r>
  </si>
  <si>
    <t>Капітальний ремонт фасаду адміністративної будівлі, розташованої за адресою: Одеська область, Лиманський район, смт Нові Білярі, вул. Лиманна, 2</t>
  </si>
  <si>
    <t>4.9</t>
  </si>
  <si>
    <t>Проектно-вишукувальні роботи "Капітальний ремонт фасаду з утепленням стін, покрівлі та відмостки комунального закладу дошкільної освіти (ясла-садок) № 5 "Теремок" комбінованого типу Южненської міської ради Одеського району Одеської області, за адресою вул. Т.Г. Шевченка, 3 м. Южного Одеського району Одеської області"</t>
  </si>
  <si>
    <t>Коригування проектно-кошторисної документації "Капітальний ремонт фасаду адміністративної будівлі, розташованої за адресою: Одеська область, Лиманський район, смт Нові Білярі, вул. Лиманна,2"</t>
  </si>
  <si>
    <t>Капітальний ремонт фасаду з утеплення стін, покрівлі та відмостки частини будівлі управління освіти Южненської міської ради Одеського району Одеської області  по проспекту Григорівського десанту, будинок 26-а м. Южного Одеської області. Додаткові роботи</t>
  </si>
  <si>
    <t>кВт/год/ рік</t>
  </si>
  <si>
    <t>обсяг видатків, пов'язаних з додатковими роботами з капітального ремонту фасаду з утеплення стін</t>
  </si>
  <si>
    <t>кількість додаткових робіт, що планується провести</t>
  </si>
  <si>
    <t>середня сума витрат на проведення додаткових робіт</t>
  </si>
  <si>
    <t>Проектні роботи "Капітальний ремонт будівлі котельні за адресою вул. Старомиколаївське шосе, 8, м. Южного Одеського району Одеської області</t>
  </si>
  <si>
    <t>Капітальний ремонт будівлі котельні за адресою вул.Старомиколаївське шосе, 8, м. Южного Одеського району Одеської області</t>
  </si>
  <si>
    <t>Автоматизація з системою візуалізації та                        дистанційного керування потоками в мережах  водопостачання м. Южного Одеського району Одеської області</t>
  </si>
  <si>
    <t>Проектні роботи "Реконструкція насосного та електричного обладнання у будівлі КНС-1 за адресою: вул. Старомиколаївське шосе, 22, м. Южного Одеського району Одеської області"</t>
  </si>
  <si>
    <t>Проектні роботи "Реконструкція насосного та  електричного обладнання у будівлі КНС-2 за адресою: вул. Приморська, 23, м. Южного Одеського району Одеської області"</t>
  </si>
  <si>
    <t>Автоматизація з системою візуалізації та дистанційного керування потоками в мережах водопостачання м. Южного Одеського району Одеської області</t>
  </si>
  <si>
    <r>
      <t>Капітальний ремонт фасаду з утепленням стін, покрівлі та відмостки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Сичавського комунального закладу загальної середньої освіти Южненської міської ради Одеського району Одеської області", за адресою: вул. Цвєтаєва будинок 1 Д, с. Сичавка, Лиманського району Одеської області, у т.ч.: </t>
    </r>
  </si>
  <si>
    <t>удалить</t>
  </si>
  <si>
    <t>Виконавець : заступник начальника ФЕВ УЖКГ ЮМР                                                                                                                                                Вікторія КУРТЯК</t>
  </si>
  <si>
    <t>220/ 180/132</t>
  </si>
  <si>
    <t>369,38/302,220/353,115</t>
  </si>
  <si>
    <t>80300/65700/57816</t>
  </si>
  <si>
    <t>обсяг видатків пов'язаних, проведенням капітального ремонту покрівлі</t>
  </si>
  <si>
    <t>загальна площа покрівлі, що потребує капітального ремонту</t>
  </si>
  <si>
    <t>середня сума витрат на проведення капітального ремонту 1 м2 покрівлі</t>
  </si>
  <si>
    <t>рівень готовності проектних робіт</t>
  </si>
  <si>
    <t>4.10</t>
  </si>
  <si>
    <t>Капітальний ремонт з утепленням покрівлі в частині нежитлової будівлі комунальної власності за адресою: Одеська область, Одеський район, м.Южне, пл.Перемоги, 1, у т.ч. :</t>
  </si>
  <si>
    <t>УКСМП ЮМР</t>
  </si>
  <si>
    <t>Перелік приорітетних заходів та завдань Програми, що потребують включення до видатків місцевого бюджету в 2024 році</t>
  </si>
  <si>
    <t>Капітальний ремонт з утепленням покрівлі в частині нежитлової будівлі комунальної власності за адресою: Одеська область, Одеський район, м.Южне, пл.Перемоги, 1, у т.ч.: проектні роботи</t>
  </si>
  <si>
    <t>кіькість проектних робіт, що потребує розробки</t>
  </si>
  <si>
    <t>середня сума витрат на проведення 1 проектних робіт</t>
  </si>
  <si>
    <t>Додаток 1 до програми</t>
  </si>
  <si>
    <t>Секретар Южненської міської ради                                                                                                        Ігор ЧУГУННИКОВ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</si>
</sst>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name val="Arial Cyr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3FBF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A8F69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2F3F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182">
    <xf numFmtId="0" fontId="0" fillId="0" borderId="0" xfId="0"/>
    <xf numFmtId="0" fontId="2" fillId="0" borderId="0" xfId="6" applyFont="1" applyAlignment="1">
      <alignment vertical="top" wrapText="1"/>
    </xf>
    <xf numFmtId="0" fontId="2" fillId="0" borderId="0" xfId="6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6" applyFont="1"/>
    <xf numFmtId="0" fontId="9" fillId="0" borderId="0" xfId="6" applyFont="1"/>
    <xf numFmtId="0" fontId="2" fillId="0" borderId="0" xfId="6" applyFont="1" applyAlignment="1">
      <alignment horizontal="center"/>
    </xf>
    <xf numFmtId="0" fontId="7" fillId="0" borderId="0" xfId="6" applyFont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7" fillId="6" borderId="1" xfId="6" applyFont="1" applyFill="1" applyBorder="1" applyAlignment="1">
      <alignment horizontal="center" vertical="center" wrapText="1"/>
    </xf>
    <xf numFmtId="164" fontId="10" fillId="6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6" applyFont="1" applyBorder="1" applyAlignment="1">
      <alignment horizontal="center" vertical="center" wrapText="1"/>
    </xf>
    <xf numFmtId="0" fontId="2" fillId="0" borderId="1" xfId="6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center" vertical="top"/>
    </xf>
    <xf numFmtId="2" fontId="2" fillId="0" borderId="1" xfId="6" applyNumberFormat="1" applyFont="1" applyBorder="1" applyAlignment="1">
      <alignment horizontal="center" vertical="center" wrapText="1"/>
    </xf>
    <xf numFmtId="164" fontId="2" fillId="0" borderId="1" xfId="6" applyNumberFormat="1" applyFont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4" fillId="0" borderId="6" xfId="0" applyFont="1" applyBorder="1" applyAlignment="1">
      <alignment horizontal="center" vertical="center"/>
    </xf>
    <xf numFmtId="0" fontId="2" fillId="0" borderId="6" xfId="5" applyFont="1" applyBorder="1" applyAlignment="1">
      <alignment horizontal="left" vertical="center" wrapText="1"/>
    </xf>
    <xf numFmtId="0" fontId="2" fillId="0" borderId="6" xfId="5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1" xfId="5" applyFont="1" applyBorder="1" applyAlignment="1">
      <alignment horizontal="left" vertical="center" wrapText="1"/>
    </xf>
    <xf numFmtId="0" fontId="2" fillId="0" borderId="1" xfId="5" applyFont="1" applyBorder="1" applyAlignment="1">
      <alignment horizontal="center" vertical="center" wrapText="1"/>
    </xf>
    <xf numFmtId="164" fontId="2" fillId="0" borderId="1" xfId="5" applyNumberFormat="1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166" fontId="2" fillId="0" borderId="1" xfId="5" applyNumberFormat="1" applyFont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left" vertical="center" wrapText="1"/>
    </xf>
    <xf numFmtId="0" fontId="7" fillId="2" borderId="1" xfId="6" applyFont="1" applyFill="1" applyBorder="1" applyAlignment="1">
      <alignment horizontal="center" vertical="center" wrapText="1"/>
    </xf>
    <xf numFmtId="164" fontId="7" fillId="2" borderId="1" xfId="6" applyNumberFormat="1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2" fillId="0" borderId="1" xfId="6" applyFont="1" applyBorder="1" applyAlignment="1">
      <alignment horizontal="left" vertical="top" wrapText="1"/>
    </xf>
    <xf numFmtId="1" fontId="2" fillId="0" borderId="1" xfId="6" applyNumberFormat="1" applyFont="1" applyBorder="1" applyAlignment="1">
      <alignment horizontal="center" vertical="center" wrapText="1"/>
    </xf>
    <xf numFmtId="0" fontId="7" fillId="0" borderId="0" xfId="6" applyFont="1" applyAlignment="1">
      <alignment horizontal="center" vertical="center" wrapText="1"/>
    </xf>
    <xf numFmtId="0" fontId="7" fillId="0" borderId="0" xfId="6" applyFont="1" applyAlignment="1">
      <alignment horizontal="left" vertical="center" wrapText="1"/>
    </xf>
    <xf numFmtId="2" fontId="7" fillId="0" borderId="0" xfId="6" applyNumberFormat="1" applyFont="1" applyAlignment="1">
      <alignment horizontal="center" vertical="center" wrapText="1"/>
    </xf>
    <xf numFmtId="0" fontId="4" fillId="0" borderId="0" xfId="0" applyFont="1"/>
    <xf numFmtId="0" fontId="2" fillId="0" borderId="0" xfId="6" applyFont="1" applyAlignment="1">
      <alignment horizontal="left" vertical="center" wrapText="1"/>
    </xf>
    <xf numFmtId="0" fontId="6" fillId="0" borderId="0" xfId="0" applyFont="1"/>
    <xf numFmtId="166" fontId="2" fillId="0" borderId="1" xfId="6" applyNumberFormat="1" applyFont="1" applyBorder="1" applyAlignment="1">
      <alignment horizontal="center" vertical="center" wrapText="1"/>
    </xf>
    <xf numFmtId="0" fontId="7" fillId="2" borderId="8" xfId="6" applyFont="1" applyFill="1" applyBorder="1" applyAlignment="1">
      <alignment horizontal="center" vertical="center"/>
    </xf>
    <xf numFmtId="0" fontId="7" fillId="2" borderId="5" xfId="6" applyFont="1" applyFill="1" applyBorder="1" applyAlignment="1">
      <alignment horizontal="left" vertical="center"/>
    </xf>
    <xf numFmtId="0" fontId="7" fillId="2" borderId="5" xfId="6" applyFont="1" applyFill="1" applyBorder="1" applyAlignment="1">
      <alignment horizontal="center" vertical="center"/>
    </xf>
    <xf numFmtId="0" fontId="7" fillId="2" borderId="9" xfId="6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2" xfId="6" applyFont="1" applyBorder="1" applyAlignment="1">
      <alignment horizontal="left" vertical="center" wrapText="1"/>
    </xf>
    <xf numFmtId="0" fontId="2" fillId="0" borderId="3" xfId="6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2" fillId="0" borderId="6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10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center" wrapText="1"/>
    </xf>
    <xf numFmtId="0" fontId="7" fillId="6" borderId="5" xfId="6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2" fontId="10" fillId="6" borderId="5" xfId="0" applyNumberFormat="1" applyFont="1" applyFill="1" applyBorder="1" applyAlignment="1">
      <alignment horizontal="center" vertical="center"/>
    </xf>
    <xf numFmtId="0" fontId="2" fillId="0" borderId="6" xfId="6" applyFont="1" applyBorder="1" applyAlignment="1">
      <alignment horizontal="left" vertical="center" wrapText="1"/>
    </xf>
    <xf numFmtId="164" fontId="2" fillId="0" borderId="6" xfId="6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64" fontId="2" fillId="0" borderId="6" xfId="5" applyNumberFormat="1" applyFont="1" applyBorder="1" applyAlignment="1">
      <alignment horizontal="center" vertical="center" wrapText="1"/>
    </xf>
    <xf numFmtId="0" fontId="0" fillId="0" borderId="1" xfId="0" applyBorder="1"/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5" xfId="6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64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 wrapText="1"/>
    </xf>
    <xf numFmtId="0" fontId="13" fillId="0" borderId="1" xfId="6" applyFont="1" applyBorder="1" applyAlignment="1">
      <alignment horizontal="left" vertical="center" wrapText="1"/>
    </xf>
    <xf numFmtId="164" fontId="13" fillId="0" borderId="1" xfId="6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5" applyFont="1" applyBorder="1" applyAlignment="1">
      <alignment horizontal="left" vertical="center" wrapText="1"/>
    </xf>
    <xf numFmtId="0" fontId="13" fillId="0" borderId="1" xfId="5" applyFont="1" applyBorder="1" applyAlignment="1">
      <alignment horizontal="center" vertical="center" wrapText="1"/>
    </xf>
    <xf numFmtId="164" fontId="13" fillId="0" borderId="1" xfId="5" applyNumberFormat="1" applyFont="1" applyBorder="1" applyAlignment="1">
      <alignment horizontal="center" vertical="center" wrapText="1"/>
    </xf>
    <xf numFmtId="0" fontId="13" fillId="0" borderId="3" xfId="5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2" fillId="0" borderId="1" xfId="6" applyFont="1" applyBorder="1" applyAlignment="1">
      <alignment horizontal="center" vertical="center" wrapText="1"/>
    </xf>
    <xf numFmtId="164" fontId="2" fillId="0" borderId="1" xfId="6" applyNumberFormat="1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center" vertical="center" wrapText="1"/>
    </xf>
    <xf numFmtId="0" fontId="7" fillId="6" borderId="5" xfId="6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" fillId="0" borderId="0" xfId="6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6" applyFont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7" fillId="6" borderId="7" xfId="6" applyFont="1" applyFill="1" applyBorder="1" applyAlignment="1">
      <alignment horizontal="center" vertical="center" wrapText="1"/>
    </xf>
    <xf numFmtId="0" fontId="7" fillId="6" borderId="6" xfId="6" applyFont="1" applyFill="1" applyBorder="1" applyAlignment="1">
      <alignment horizontal="center" vertical="center" wrapText="1"/>
    </xf>
    <xf numFmtId="0" fontId="6" fillId="0" borderId="0" xfId="6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2" xfId="6" applyFont="1" applyFill="1" applyBorder="1" applyAlignment="1">
      <alignment horizontal="center" vertical="center" wrapText="1"/>
    </xf>
    <xf numFmtId="0" fontId="7" fillId="2" borderId="4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64" fontId="2" fillId="0" borderId="5" xfId="6" applyNumberFormat="1" applyFont="1" applyBorder="1" applyAlignment="1">
      <alignment horizontal="center" vertical="center" wrapText="1"/>
    </xf>
    <xf numFmtId="164" fontId="2" fillId="0" borderId="6" xfId="6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1" xfId="6" applyFont="1" applyBorder="1" applyAlignment="1">
      <alignment horizontal="center" vertical="center" wrapText="1"/>
    </xf>
    <xf numFmtId="0" fontId="7" fillId="0" borderId="0" xfId="6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0" fontId="14" fillId="0" borderId="0" xfId="6" applyFont="1" applyAlignment="1">
      <alignment horizontal="center" vertical="center" wrapText="1"/>
    </xf>
  </cellXfs>
  <cellStyles count="7">
    <cellStyle name="Excel Built-in Excel Built-in Excel Built-in Excel Built-in Excel Built-in Excel Built-in Excel Built-in Excel Built-in Excel Built-in Excel Built-in Excel Built-in Обычный 2" xfId="1" xr:uid="{00000000-0005-0000-0000-000000000000}"/>
    <cellStyle name="Excel Built-in Excel Built-in Excel Built-in Excel Built-in Excel Built-in Excel Built-in Excel Built-in Excel Built-in Excel Built-in Excel Built-in Обычный 2" xfId="2" xr:uid="{00000000-0005-0000-0000-000001000000}"/>
    <cellStyle name="Excel Built-in Excel Built-in Excel Built-in Excel Built-in Excel Built-in Excel Built-in Excel Built-in TableStyleLight1" xfId="3" xr:uid="{00000000-0005-0000-0000-000002000000}"/>
    <cellStyle name="Excel Built-in Excel Built-in Excel Built-in TableStyleLight1" xfId="4" xr:uid="{00000000-0005-0000-0000-000003000000}"/>
    <cellStyle name="TableStyleLight1" xfId="5" xr:uid="{00000000-0005-0000-0000-000004000000}"/>
    <cellStyle name="Обычный" xfId="0" builtinId="0"/>
    <cellStyle name="Обычный 2" xfId="6" xr:uid="{00000000-0005-0000-0000-000006000000}"/>
  </cellStyles>
  <dxfs count="0"/>
  <tableStyles count="0" defaultTableStyle="TableStyleMedium9" defaultPivotStyle="PivotStyleLight16"/>
  <colors>
    <mruColors>
      <color rgb="FFB2F3FE"/>
      <color rgb="FF00FF00"/>
      <color rgb="FFA8F698"/>
      <color rgb="FF93F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9"/>
  <sheetViews>
    <sheetView view="pageBreakPreview" topLeftCell="A253" zoomScale="80" zoomScaleNormal="100" zoomScaleSheetLayoutView="80" workbookViewId="0">
      <selection activeCell="N27" sqref="N27"/>
    </sheetView>
  </sheetViews>
  <sheetFormatPr defaultRowHeight="15" x14ac:dyDescent="0.25"/>
  <cols>
    <col min="1" max="1" width="4.85546875" customWidth="1"/>
    <col min="2" max="2" width="16.28515625" customWidth="1"/>
    <col min="3" max="3" width="66.85546875" customWidth="1"/>
    <col min="4" max="4" width="13.5703125" customWidth="1"/>
    <col min="5" max="5" width="10.85546875" customWidth="1"/>
    <col min="6" max="6" width="14" customWidth="1"/>
    <col min="7" max="7" width="14.42578125" customWidth="1"/>
    <col min="8" max="8" width="13.7109375" customWidth="1"/>
    <col min="9" max="9" width="14.5703125" customWidth="1"/>
    <col min="14" max="14" width="9.5703125" bestFit="1" customWidth="1"/>
  </cols>
  <sheetData>
    <row r="1" spans="1:14" x14ac:dyDescent="0.25">
      <c r="G1" s="123" t="s">
        <v>197</v>
      </c>
      <c r="H1" s="123"/>
      <c r="I1" s="123"/>
    </row>
    <row r="2" spans="1:14" x14ac:dyDescent="0.25">
      <c r="A2" s="131" t="s">
        <v>39</v>
      </c>
      <c r="B2" s="131"/>
      <c r="C2" s="131"/>
      <c r="D2" s="131"/>
      <c r="E2" s="131"/>
      <c r="F2" s="131"/>
      <c r="G2" s="131"/>
      <c r="H2" s="131"/>
      <c r="I2" s="131"/>
    </row>
    <row r="3" spans="1:14" ht="2.25" customHeight="1" x14ac:dyDescent="0.25">
      <c r="A3" s="131"/>
      <c r="B3" s="131"/>
      <c r="C3" s="131"/>
      <c r="D3" s="131"/>
      <c r="E3" s="131"/>
      <c r="F3" s="131"/>
      <c r="G3" s="131"/>
      <c r="H3" s="131"/>
      <c r="I3" s="131"/>
    </row>
    <row r="4" spans="1:14" ht="30" x14ac:dyDescent="0.25">
      <c r="A4" s="7" t="s">
        <v>40</v>
      </c>
      <c r="B4" s="7" t="s">
        <v>41</v>
      </c>
      <c r="C4" s="7" t="s">
        <v>42</v>
      </c>
      <c r="D4" s="125" t="s">
        <v>43</v>
      </c>
      <c r="E4" s="6" t="s">
        <v>14</v>
      </c>
      <c r="F4" s="9" t="s">
        <v>44</v>
      </c>
      <c r="G4" s="9" t="s">
        <v>45</v>
      </c>
      <c r="H4" s="9" t="s">
        <v>130</v>
      </c>
      <c r="I4" s="9" t="s">
        <v>161</v>
      </c>
    </row>
    <row r="5" spans="1:14" ht="14.25" customHeight="1" x14ac:dyDescent="0.25">
      <c r="A5" s="132" t="s">
        <v>46</v>
      </c>
      <c r="B5" s="132"/>
      <c r="C5" s="132"/>
      <c r="D5" s="126"/>
      <c r="E5" s="65" t="s">
        <v>47</v>
      </c>
      <c r="F5" s="10">
        <f>F22+F34</f>
        <v>0</v>
      </c>
      <c r="G5" s="10">
        <f>G22+G34</f>
        <v>250</v>
      </c>
      <c r="H5" s="10">
        <f>H46+H34</f>
        <v>0</v>
      </c>
      <c r="I5" s="10">
        <f>I22+I34+I46</f>
        <v>0</v>
      </c>
      <c r="N5" s="37">
        <f>F5+G5+H5+I5+F58+G58+H58+I58+F111+G111+H111+I111+F127+G127+H127+I127</f>
        <v>66679.849000000017</v>
      </c>
    </row>
    <row r="6" spans="1:14" ht="12.75" customHeight="1" x14ac:dyDescent="0.25">
      <c r="A6" s="130" t="s">
        <v>61</v>
      </c>
      <c r="B6" s="130"/>
      <c r="C6" s="130"/>
      <c r="D6" s="130"/>
      <c r="E6" s="130"/>
      <c r="F6" s="130"/>
      <c r="G6" s="130"/>
      <c r="H6" s="130"/>
      <c r="I6" s="130"/>
    </row>
    <row r="7" spans="1:14" ht="51.75" hidden="1" customHeight="1" x14ac:dyDescent="0.25">
      <c r="A7" s="128" t="s">
        <v>48</v>
      </c>
      <c r="B7" s="121" t="s">
        <v>65</v>
      </c>
      <c r="C7" s="119" t="s">
        <v>133</v>
      </c>
      <c r="D7" s="119"/>
      <c r="E7" s="119"/>
      <c r="F7" s="119"/>
      <c r="G7" s="119"/>
      <c r="H7" s="119"/>
      <c r="I7" s="90"/>
    </row>
    <row r="8" spans="1:14" hidden="1" x14ac:dyDescent="0.25">
      <c r="A8" s="128"/>
      <c r="B8" s="121"/>
      <c r="C8" s="120" t="s">
        <v>49</v>
      </c>
      <c r="D8" s="120"/>
      <c r="E8" s="120"/>
      <c r="F8" s="120"/>
      <c r="G8" s="120"/>
      <c r="H8" s="120"/>
      <c r="I8" s="90"/>
    </row>
    <row r="9" spans="1:14" ht="29.25" hidden="1" customHeight="1" x14ac:dyDescent="0.25">
      <c r="A9" s="128"/>
      <c r="B9" s="121"/>
      <c r="C9" s="11" t="s">
        <v>62</v>
      </c>
      <c r="D9" s="121" t="s">
        <v>50</v>
      </c>
      <c r="E9" s="80" t="s">
        <v>47</v>
      </c>
      <c r="F9" s="12" t="e">
        <f>#REF!</f>
        <v>#REF!</v>
      </c>
      <c r="G9" s="13"/>
      <c r="H9" s="14"/>
      <c r="I9" s="90"/>
    </row>
    <row r="10" spans="1:14" ht="18" hidden="1" customHeight="1" x14ac:dyDescent="0.25">
      <c r="A10" s="128"/>
      <c r="B10" s="121"/>
      <c r="C10" s="11" t="s">
        <v>132</v>
      </c>
      <c r="D10" s="121"/>
      <c r="E10" s="122"/>
      <c r="F10" s="122"/>
      <c r="G10" s="122"/>
      <c r="H10" s="122"/>
      <c r="I10" s="90"/>
    </row>
    <row r="11" spans="1:14" ht="17.25" hidden="1" customHeight="1" x14ac:dyDescent="0.25">
      <c r="A11" s="128"/>
      <c r="B11" s="121"/>
      <c r="C11" s="11" t="s">
        <v>52</v>
      </c>
      <c r="D11" s="121"/>
      <c r="E11" s="80" t="s">
        <v>47</v>
      </c>
      <c r="F11" s="12" t="e">
        <f>#REF!</f>
        <v>#REF!</v>
      </c>
      <c r="G11" s="13"/>
      <c r="H11" s="13"/>
      <c r="I11" s="90"/>
    </row>
    <row r="12" spans="1:14" ht="16.5" hidden="1" customHeight="1" x14ac:dyDescent="0.25">
      <c r="A12" s="128"/>
      <c r="B12" s="121"/>
      <c r="C12" s="11" t="s">
        <v>53</v>
      </c>
      <c r="D12" s="121"/>
      <c r="E12" s="80" t="s">
        <v>47</v>
      </c>
      <c r="F12" s="13" t="e">
        <f>#REF!</f>
        <v>#REF!</v>
      </c>
      <c r="G12" s="13"/>
      <c r="H12" s="13"/>
      <c r="I12" s="90"/>
    </row>
    <row r="13" spans="1:14" ht="17.25" hidden="1" customHeight="1" x14ac:dyDescent="0.25">
      <c r="A13" s="128"/>
      <c r="B13" s="121"/>
      <c r="C13" s="120" t="s">
        <v>54</v>
      </c>
      <c r="D13" s="120"/>
      <c r="E13" s="120"/>
      <c r="F13" s="120"/>
      <c r="G13" s="120"/>
      <c r="H13" s="120"/>
      <c r="I13" s="90"/>
    </row>
    <row r="14" spans="1:14" ht="30" hidden="1" customHeight="1" x14ac:dyDescent="0.25">
      <c r="A14" s="128"/>
      <c r="B14" s="121"/>
      <c r="C14" s="11" t="s">
        <v>63</v>
      </c>
      <c r="D14" s="80" t="s">
        <v>55</v>
      </c>
      <c r="E14" s="80" t="s">
        <v>10</v>
      </c>
      <c r="F14" s="17" t="e">
        <f>#REF!</f>
        <v>#REF!</v>
      </c>
      <c r="G14" s="14"/>
      <c r="H14" s="14"/>
      <c r="I14" s="90"/>
    </row>
    <row r="15" spans="1:14" ht="17.25" hidden="1" customHeight="1" x14ac:dyDescent="0.25">
      <c r="A15" s="128"/>
      <c r="B15" s="121"/>
      <c r="C15" s="120" t="s">
        <v>56</v>
      </c>
      <c r="D15" s="120"/>
      <c r="E15" s="120"/>
      <c r="F15" s="120"/>
      <c r="G15" s="120"/>
      <c r="H15" s="120"/>
      <c r="I15" s="90"/>
    </row>
    <row r="16" spans="1:14" ht="30" hidden="1" customHeight="1" x14ac:dyDescent="0.25">
      <c r="A16" s="128"/>
      <c r="B16" s="121"/>
      <c r="C16" s="11" t="s">
        <v>81</v>
      </c>
      <c r="D16" s="80" t="s">
        <v>57</v>
      </c>
      <c r="E16" s="80" t="s">
        <v>67</v>
      </c>
      <c r="F16" s="12" t="e">
        <f>F9/F14</f>
        <v>#REF!</v>
      </c>
      <c r="G16" s="13"/>
      <c r="H16" s="13"/>
      <c r="I16" s="90"/>
    </row>
    <row r="17" spans="1:9" hidden="1" x14ac:dyDescent="0.25">
      <c r="A17" s="128"/>
      <c r="B17" s="121"/>
      <c r="C17" s="120" t="s">
        <v>58</v>
      </c>
      <c r="D17" s="120"/>
      <c r="E17" s="120"/>
      <c r="F17" s="120"/>
      <c r="G17" s="120"/>
      <c r="H17" s="120"/>
      <c r="I17" s="90"/>
    </row>
    <row r="18" spans="1:9" ht="21" hidden="1" customHeight="1" x14ac:dyDescent="0.25">
      <c r="A18" s="128"/>
      <c r="B18" s="121"/>
      <c r="C18" s="11" t="s">
        <v>80</v>
      </c>
      <c r="D18" s="121" t="s">
        <v>59</v>
      </c>
      <c r="E18" s="80" t="s">
        <v>16</v>
      </c>
      <c r="F18" s="80" t="e">
        <f>#REF!</f>
        <v>#REF!</v>
      </c>
      <c r="G18" s="81"/>
      <c r="H18" s="81"/>
      <c r="I18" s="90"/>
    </row>
    <row r="19" spans="1:9" ht="15" hidden="1" customHeight="1" x14ac:dyDescent="0.25">
      <c r="A19" s="128"/>
      <c r="B19" s="121"/>
      <c r="C19" s="11" t="s">
        <v>64</v>
      </c>
      <c r="D19" s="121"/>
      <c r="E19" s="80" t="s">
        <v>60</v>
      </c>
      <c r="F19" s="80">
        <v>100</v>
      </c>
      <c r="G19" s="81"/>
      <c r="H19" s="81"/>
      <c r="I19" s="90"/>
    </row>
    <row r="20" spans="1:9" ht="14.25" customHeight="1" x14ac:dyDescent="0.25">
      <c r="A20" s="128" t="s">
        <v>48</v>
      </c>
      <c r="B20" s="121" t="s">
        <v>68</v>
      </c>
      <c r="C20" s="119" t="s">
        <v>174</v>
      </c>
      <c r="D20" s="119"/>
      <c r="E20" s="119"/>
      <c r="F20" s="119"/>
      <c r="G20" s="119"/>
      <c r="H20" s="119"/>
      <c r="I20" s="119"/>
    </row>
    <row r="21" spans="1:9" ht="19.5" customHeight="1" x14ac:dyDescent="0.25">
      <c r="A21" s="128"/>
      <c r="B21" s="121"/>
      <c r="C21" s="120" t="s">
        <v>49</v>
      </c>
      <c r="D21" s="120"/>
      <c r="E21" s="120"/>
      <c r="F21" s="120"/>
      <c r="G21" s="120"/>
      <c r="H21" s="120"/>
      <c r="I21" s="120"/>
    </row>
    <row r="22" spans="1:9" ht="27" customHeight="1" x14ac:dyDescent="0.25">
      <c r="A22" s="128"/>
      <c r="B22" s="121"/>
      <c r="C22" s="11" t="s">
        <v>69</v>
      </c>
      <c r="D22" s="121" t="s">
        <v>99</v>
      </c>
      <c r="E22" s="80" t="s">
        <v>47</v>
      </c>
      <c r="F22" s="12"/>
      <c r="G22" s="12">
        <f>'Додаток 3'!M18</f>
        <v>250</v>
      </c>
      <c r="H22" s="14"/>
      <c r="I22" s="90"/>
    </row>
    <row r="23" spans="1:9" ht="16.5" hidden="1" customHeight="1" x14ac:dyDescent="0.25">
      <c r="A23" s="128"/>
      <c r="B23" s="121"/>
      <c r="C23" s="11" t="s">
        <v>51</v>
      </c>
      <c r="D23" s="121"/>
      <c r="E23" s="122"/>
      <c r="F23" s="122"/>
      <c r="G23" s="122"/>
      <c r="H23" s="122"/>
      <c r="I23" s="90"/>
    </row>
    <row r="24" spans="1:9" ht="18.75" hidden="1" customHeight="1" x14ac:dyDescent="0.25">
      <c r="A24" s="128"/>
      <c r="B24" s="121"/>
      <c r="C24" s="11" t="s">
        <v>52</v>
      </c>
      <c r="D24" s="121"/>
      <c r="E24" s="80" t="s">
        <v>47</v>
      </c>
      <c r="F24" s="12"/>
      <c r="G24" s="13"/>
      <c r="H24" s="13"/>
      <c r="I24" s="90"/>
    </row>
    <row r="25" spans="1:9" ht="18.75" hidden="1" customHeight="1" x14ac:dyDescent="0.25">
      <c r="A25" s="128"/>
      <c r="B25" s="121"/>
      <c r="C25" s="11" t="s">
        <v>53</v>
      </c>
      <c r="D25" s="121"/>
      <c r="E25" s="80" t="s">
        <v>47</v>
      </c>
      <c r="F25" s="13"/>
      <c r="G25" s="13"/>
      <c r="H25" s="13"/>
      <c r="I25" s="90"/>
    </row>
    <row r="26" spans="1:9" x14ac:dyDescent="0.25">
      <c r="A26" s="128"/>
      <c r="B26" s="121"/>
      <c r="C26" s="120" t="s">
        <v>54</v>
      </c>
      <c r="D26" s="120"/>
      <c r="E26" s="120"/>
      <c r="F26" s="120"/>
      <c r="G26" s="120"/>
      <c r="H26" s="120"/>
      <c r="I26" s="90"/>
    </row>
    <row r="27" spans="1:9" ht="30" x14ac:dyDescent="0.25">
      <c r="A27" s="128"/>
      <c r="B27" s="121"/>
      <c r="C27" s="11" t="s">
        <v>70</v>
      </c>
      <c r="D27" s="80" t="s">
        <v>57</v>
      </c>
      <c r="E27" s="80" t="s">
        <v>7</v>
      </c>
      <c r="F27" s="17"/>
      <c r="G27" s="17">
        <v>1</v>
      </c>
      <c r="H27" s="14"/>
      <c r="I27" s="90"/>
    </row>
    <row r="28" spans="1:9" x14ac:dyDescent="0.25">
      <c r="A28" s="128"/>
      <c r="B28" s="121"/>
      <c r="C28" s="120" t="s">
        <v>56</v>
      </c>
      <c r="D28" s="120"/>
      <c r="E28" s="120"/>
      <c r="F28" s="120"/>
      <c r="G28" s="120"/>
      <c r="H28" s="120"/>
      <c r="I28" s="90"/>
    </row>
    <row r="29" spans="1:9" ht="30" x14ac:dyDescent="0.25">
      <c r="A29" s="128"/>
      <c r="B29" s="121"/>
      <c r="C29" s="11" t="s">
        <v>71</v>
      </c>
      <c r="D29" s="80" t="s">
        <v>57</v>
      </c>
      <c r="E29" s="80" t="s">
        <v>78</v>
      </c>
      <c r="F29" s="12"/>
      <c r="G29" s="12">
        <f>G22/G27</f>
        <v>250</v>
      </c>
      <c r="H29" s="13"/>
      <c r="I29" s="90"/>
    </row>
    <row r="30" spans="1:9" x14ac:dyDescent="0.25">
      <c r="A30" s="128"/>
      <c r="B30" s="121"/>
      <c r="C30" s="120" t="s">
        <v>58</v>
      </c>
      <c r="D30" s="120"/>
      <c r="E30" s="120"/>
      <c r="F30" s="120"/>
      <c r="G30" s="120"/>
      <c r="H30" s="120"/>
      <c r="I30" s="90"/>
    </row>
    <row r="31" spans="1:9" ht="31.5" customHeight="1" x14ac:dyDescent="0.25">
      <c r="A31" s="128"/>
      <c r="B31" s="121"/>
      <c r="C31" s="11" t="s">
        <v>72</v>
      </c>
      <c r="D31" s="80" t="s">
        <v>59</v>
      </c>
      <c r="E31" s="80" t="s">
        <v>60</v>
      </c>
      <c r="F31" s="80"/>
      <c r="G31" s="80">
        <v>100</v>
      </c>
      <c r="H31" s="81"/>
      <c r="I31" s="90"/>
    </row>
    <row r="32" spans="1:9" ht="16.5" hidden="1" customHeight="1" x14ac:dyDescent="0.25">
      <c r="A32" s="115" t="s">
        <v>66</v>
      </c>
      <c r="B32" s="118" t="s">
        <v>68</v>
      </c>
      <c r="C32" s="119" t="s">
        <v>76</v>
      </c>
      <c r="D32" s="119"/>
      <c r="E32" s="119"/>
      <c r="F32" s="119"/>
      <c r="G32" s="119"/>
      <c r="H32" s="119"/>
      <c r="I32" s="119"/>
    </row>
    <row r="33" spans="1:9" hidden="1" x14ac:dyDescent="0.25">
      <c r="A33" s="128"/>
      <c r="B33" s="121"/>
      <c r="C33" s="120" t="s">
        <v>49</v>
      </c>
      <c r="D33" s="120"/>
      <c r="E33" s="120"/>
      <c r="F33" s="120"/>
      <c r="G33" s="120"/>
      <c r="H33" s="120"/>
      <c r="I33" s="120"/>
    </row>
    <row r="34" spans="1:9" ht="31.5" hidden="1" customHeight="1" x14ac:dyDescent="0.25">
      <c r="A34" s="128"/>
      <c r="B34" s="121"/>
      <c r="C34" s="11" t="s">
        <v>74</v>
      </c>
      <c r="D34" s="121" t="s">
        <v>99</v>
      </c>
      <c r="E34" s="80" t="s">
        <v>47</v>
      </c>
      <c r="F34" s="12"/>
      <c r="G34" s="12"/>
      <c r="H34" s="12"/>
      <c r="I34" s="12">
        <f>'Додаток 3'!O19</f>
        <v>0</v>
      </c>
    </row>
    <row r="35" spans="1:9" hidden="1" x14ac:dyDescent="0.25">
      <c r="A35" s="128"/>
      <c r="B35" s="121"/>
      <c r="C35" s="11" t="s">
        <v>51</v>
      </c>
      <c r="D35" s="121"/>
      <c r="E35" s="122"/>
      <c r="F35" s="122"/>
      <c r="G35" s="122"/>
      <c r="H35" s="122"/>
      <c r="I35" s="90"/>
    </row>
    <row r="36" spans="1:9" hidden="1" x14ac:dyDescent="0.25">
      <c r="A36" s="128"/>
      <c r="B36" s="121"/>
      <c r="C36" s="11" t="s">
        <v>52</v>
      </c>
      <c r="D36" s="121"/>
      <c r="E36" s="80" t="s">
        <v>47</v>
      </c>
      <c r="F36" s="12"/>
      <c r="G36" s="13"/>
      <c r="H36" s="13"/>
      <c r="I36" s="90"/>
    </row>
    <row r="37" spans="1:9" hidden="1" x14ac:dyDescent="0.25">
      <c r="A37" s="128"/>
      <c r="B37" s="121"/>
      <c r="C37" s="11" t="s">
        <v>53</v>
      </c>
      <c r="D37" s="121"/>
      <c r="E37" s="80" t="s">
        <v>47</v>
      </c>
      <c r="F37" s="13"/>
      <c r="G37" s="13"/>
      <c r="H37" s="13"/>
      <c r="I37" s="90"/>
    </row>
    <row r="38" spans="1:9" hidden="1" x14ac:dyDescent="0.25">
      <c r="A38" s="128"/>
      <c r="B38" s="121"/>
      <c r="C38" s="120" t="s">
        <v>54</v>
      </c>
      <c r="D38" s="120"/>
      <c r="E38" s="120"/>
      <c r="F38" s="120"/>
      <c r="G38" s="120"/>
      <c r="H38" s="120"/>
      <c r="I38" s="120"/>
    </row>
    <row r="39" spans="1:9" ht="30" hidden="1" x14ac:dyDescent="0.25">
      <c r="A39" s="128"/>
      <c r="B39" s="121"/>
      <c r="C39" s="11" t="s">
        <v>70</v>
      </c>
      <c r="D39" s="80" t="s">
        <v>57</v>
      </c>
      <c r="E39" s="80" t="s">
        <v>7</v>
      </c>
      <c r="F39" s="17"/>
      <c r="G39" s="17"/>
      <c r="H39" s="17"/>
      <c r="I39" s="17">
        <v>1</v>
      </c>
    </row>
    <row r="40" spans="1:9" hidden="1" x14ac:dyDescent="0.25">
      <c r="A40" s="128"/>
      <c r="B40" s="121"/>
      <c r="C40" s="120" t="s">
        <v>56</v>
      </c>
      <c r="D40" s="120"/>
      <c r="E40" s="120"/>
      <c r="F40" s="120"/>
      <c r="G40" s="120"/>
      <c r="H40" s="120"/>
      <c r="I40" s="120"/>
    </row>
    <row r="41" spans="1:9" ht="30" hidden="1" x14ac:dyDescent="0.25">
      <c r="A41" s="128"/>
      <c r="B41" s="121"/>
      <c r="C41" s="11" t="s">
        <v>75</v>
      </c>
      <c r="D41" s="80" t="s">
        <v>57</v>
      </c>
      <c r="E41" s="80" t="s">
        <v>78</v>
      </c>
      <c r="F41" s="12"/>
      <c r="G41" s="12"/>
      <c r="H41" s="12"/>
      <c r="I41" s="12">
        <f>I34/I39</f>
        <v>0</v>
      </c>
    </row>
    <row r="42" spans="1:9" hidden="1" x14ac:dyDescent="0.25">
      <c r="A42" s="128"/>
      <c r="B42" s="121"/>
      <c r="C42" s="120" t="s">
        <v>58</v>
      </c>
      <c r="D42" s="120"/>
      <c r="E42" s="120"/>
      <c r="F42" s="120"/>
      <c r="G42" s="120"/>
      <c r="H42" s="120"/>
      <c r="I42" s="120"/>
    </row>
    <row r="43" spans="1:9" ht="27.75" hidden="1" customHeight="1" x14ac:dyDescent="0.25">
      <c r="A43" s="128"/>
      <c r="B43" s="121"/>
      <c r="C43" s="11" t="s">
        <v>72</v>
      </c>
      <c r="D43" s="80" t="s">
        <v>59</v>
      </c>
      <c r="E43" s="80" t="s">
        <v>60</v>
      </c>
      <c r="F43" s="80"/>
      <c r="G43" s="80"/>
      <c r="H43" s="80"/>
      <c r="I43" s="80">
        <v>100</v>
      </c>
    </row>
    <row r="44" spans="1:9" ht="18.75" hidden="1" customHeight="1" x14ac:dyDescent="0.25">
      <c r="A44" s="113" t="s">
        <v>73</v>
      </c>
      <c r="B44" s="116" t="s">
        <v>68</v>
      </c>
      <c r="C44" s="119" t="s">
        <v>175</v>
      </c>
      <c r="D44" s="119"/>
      <c r="E44" s="119"/>
      <c r="F44" s="119"/>
      <c r="G44" s="119"/>
      <c r="H44" s="119"/>
      <c r="I44" s="119"/>
    </row>
    <row r="45" spans="1:9" hidden="1" x14ac:dyDescent="0.25">
      <c r="A45" s="114"/>
      <c r="B45" s="117"/>
      <c r="C45" s="120" t="s">
        <v>49</v>
      </c>
      <c r="D45" s="120"/>
      <c r="E45" s="120"/>
      <c r="F45" s="120"/>
      <c r="G45" s="120"/>
      <c r="H45" s="120"/>
      <c r="I45" s="120"/>
    </row>
    <row r="46" spans="1:9" ht="23.25" hidden="1" customHeight="1" x14ac:dyDescent="0.25">
      <c r="A46" s="114"/>
      <c r="B46" s="117"/>
      <c r="C46" s="11" t="s">
        <v>82</v>
      </c>
      <c r="D46" s="121" t="s">
        <v>50</v>
      </c>
      <c r="E46" s="80" t="s">
        <v>47</v>
      </c>
      <c r="F46" s="12"/>
      <c r="G46" s="12"/>
      <c r="H46" s="12">
        <f>'Додаток 3'!N20</f>
        <v>0</v>
      </c>
      <c r="I46" s="17"/>
    </row>
    <row r="47" spans="1:9" ht="15" hidden="1" customHeight="1" x14ac:dyDescent="0.25">
      <c r="A47" s="114"/>
      <c r="B47" s="117"/>
      <c r="C47" s="11" t="s">
        <v>51</v>
      </c>
      <c r="D47" s="121"/>
      <c r="E47" s="122"/>
      <c r="F47" s="122"/>
      <c r="G47" s="122"/>
      <c r="H47" s="122"/>
      <c r="I47" s="90"/>
    </row>
    <row r="48" spans="1:9" ht="15" hidden="1" customHeight="1" x14ac:dyDescent="0.25">
      <c r="A48" s="114"/>
      <c r="B48" s="117"/>
      <c r="C48" s="11" t="s">
        <v>52</v>
      </c>
      <c r="D48" s="121"/>
      <c r="E48" s="80" t="s">
        <v>47</v>
      </c>
      <c r="F48" s="12"/>
      <c r="G48" s="13"/>
      <c r="H48" s="13"/>
      <c r="I48" s="90"/>
    </row>
    <row r="49" spans="1:9" ht="15" hidden="1" customHeight="1" x14ac:dyDescent="0.25">
      <c r="A49" s="114"/>
      <c r="B49" s="117"/>
      <c r="C49" s="11" t="s">
        <v>53</v>
      </c>
      <c r="D49" s="121"/>
      <c r="E49" s="80" t="s">
        <v>47</v>
      </c>
      <c r="F49" s="13"/>
      <c r="G49" s="13"/>
      <c r="H49" s="13"/>
      <c r="I49" s="90"/>
    </row>
    <row r="50" spans="1:9" hidden="1" x14ac:dyDescent="0.25">
      <c r="A50" s="114"/>
      <c r="B50" s="117"/>
      <c r="C50" s="120" t="s">
        <v>54</v>
      </c>
      <c r="D50" s="120"/>
      <c r="E50" s="120"/>
      <c r="F50" s="120"/>
      <c r="G50" s="120"/>
      <c r="H50" s="120"/>
      <c r="I50" s="120"/>
    </row>
    <row r="51" spans="1:9" ht="30" hidden="1" x14ac:dyDescent="0.25">
      <c r="A51" s="114"/>
      <c r="B51" s="117"/>
      <c r="C51" s="11" t="s">
        <v>83</v>
      </c>
      <c r="D51" s="80" t="s">
        <v>55</v>
      </c>
      <c r="E51" s="80" t="s">
        <v>25</v>
      </c>
      <c r="F51" s="12"/>
      <c r="G51" s="17"/>
      <c r="H51" s="17">
        <v>1440</v>
      </c>
      <c r="I51" s="17"/>
    </row>
    <row r="52" spans="1:9" hidden="1" x14ac:dyDescent="0.25">
      <c r="A52" s="114"/>
      <c r="B52" s="117"/>
      <c r="C52" s="120" t="s">
        <v>56</v>
      </c>
      <c r="D52" s="120"/>
      <c r="E52" s="120"/>
      <c r="F52" s="120"/>
      <c r="G52" s="120"/>
      <c r="H52" s="120"/>
      <c r="I52" s="120"/>
    </row>
    <row r="53" spans="1:9" ht="30" hidden="1" x14ac:dyDescent="0.25">
      <c r="A53" s="114"/>
      <c r="B53" s="117"/>
      <c r="C53" s="11" t="s">
        <v>84</v>
      </c>
      <c r="D53" s="80" t="s">
        <v>57</v>
      </c>
      <c r="E53" s="80" t="s">
        <v>79</v>
      </c>
      <c r="F53" s="15"/>
      <c r="G53" s="12"/>
      <c r="H53" s="12">
        <f>H46/H51</f>
        <v>0</v>
      </c>
      <c r="I53" s="12"/>
    </row>
    <row r="54" spans="1:9" hidden="1" x14ac:dyDescent="0.25">
      <c r="A54" s="114"/>
      <c r="B54" s="117"/>
      <c r="C54" s="120" t="s">
        <v>58</v>
      </c>
      <c r="D54" s="120"/>
      <c r="E54" s="120"/>
      <c r="F54" s="120"/>
      <c r="G54" s="120"/>
      <c r="H54" s="120"/>
      <c r="I54" s="120"/>
    </row>
    <row r="55" spans="1:9" ht="20.25" hidden="1" customHeight="1" x14ac:dyDescent="0.25">
      <c r="A55" s="114"/>
      <c r="B55" s="117"/>
      <c r="C55" s="11" t="s">
        <v>80</v>
      </c>
      <c r="D55" s="121" t="s">
        <v>59</v>
      </c>
      <c r="E55" s="80" t="s">
        <v>15</v>
      </c>
      <c r="F55" s="80"/>
      <c r="G55" s="80"/>
      <c r="H55" s="80">
        <v>21</v>
      </c>
      <c r="I55" s="80"/>
    </row>
    <row r="56" spans="1:9" ht="20.25" hidden="1" customHeight="1" x14ac:dyDescent="0.25">
      <c r="A56" s="115"/>
      <c r="B56" s="118"/>
      <c r="C56" s="11" t="s">
        <v>64</v>
      </c>
      <c r="D56" s="121"/>
      <c r="E56" s="80" t="s">
        <v>60</v>
      </c>
      <c r="F56" s="80"/>
      <c r="G56" s="80"/>
      <c r="H56" s="80">
        <v>100</v>
      </c>
      <c r="I56" s="80"/>
    </row>
    <row r="57" spans="1:9" ht="29.25" customHeight="1" x14ac:dyDescent="0.25">
      <c r="A57" s="7" t="s">
        <v>40</v>
      </c>
      <c r="B57" s="7" t="s">
        <v>41</v>
      </c>
      <c r="C57" s="91" t="s">
        <v>42</v>
      </c>
      <c r="D57" s="133" t="s">
        <v>43</v>
      </c>
      <c r="E57" s="92" t="s">
        <v>14</v>
      </c>
      <c r="F57" s="93" t="s">
        <v>44</v>
      </c>
      <c r="G57" s="93" t="s">
        <v>45</v>
      </c>
      <c r="H57" s="93" t="s">
        <v>130</v>
      </c>
      <c r="I57" s="93" t="s">
        <v>161</v>
      </c>
    </row>
    <row r="58" spans="1:9" ht="12.75" customHeight="1" x14ac:dyDescent="0.25">
      <c r="A58" s="127" t="s">
        <v>46</v>
      </c>
      <c r="B58" s="134"/>
      <c r="C58" s="135"/>
      <c r="D58" s="126"/>
      <c r="E58" s="66" t="s">
        <v>47</v>
      </c>
      <c r="F58" s="67">
        <f>F62+F75+F87+F99</f>
        <v>564.01400000000001</v>
      </c>
      <c r="G58" s="67">
        <f>G62+G75+G87+G99</f>
        <v>0</v>
      </c>
      <c r="H58" s="67">
        <f>H62+H75+H87+H99</f>
        <v>0</v>
      </c>
      <c r="I58" s="67">
        <f>I62+I75+I87+I99</f>
        <v>0</v>
      </c>
    </row>
    <row r="59" spans="1:9" ht="10.5" customHeight="1" x14ac:dyDescent="0.25">
      <c r="A59" s="124" t="s">
        <v>85</v>
      </c>
      <c r="B59" s="124"/>
      <c r="C59" s="124"/>
      <c r="D59" s="124"/>
      <c r="E59" s="124"/>
      <c r="F59" s="124"/>
      <c r="G59" s="124"/>
      <c r="H59" s="124"/>
      <c r="I59" s="124"/>
    </row>
    <row r="60" spans="1:9" ht="27.75" hidden="1" customHeight="1" x14ac:dyDescent="0.25">
      <c r="A60" s="113" t="s">
        <v>93</v>
      </c>
      <c r="B60" s="116" t="s">
        <v>92</v>
      </c>
      <c r="C60" s="119" t="s">
        <v>179</v>
      </c>
      <c r="D60" s="119"/>
      <c r="E60" s="119"/>
      <c r="F60" s="119"/>
      <c r="G60" s="119"/>
      <c r="H60" s="119"/>
      <c r="I60" s="119"/>
    </row>
    <row r="61" spans="1:9" hidden="1" x14ac:dyDescent="0.25">
      <c r="A61" s="114"/>
      <c r="B61" s="117"/>
      <c r="C61" s="120" t="s">
        <v>49</v>
      </c>
      <c r="D61" s="120"/>
      <c r="E61" s="120"/>
      <c r="F61" s="120"/>
      <c r="G61" s="120"/>
      <c r="H61" s="120"/>
      <c r="I61" s="120"/>
    </row>
    <row r="62" spans="1:9" ht="45" hidden="1" x14ac:dyDescent="0.25">
      <c r="A62" s="114"/>
      <c r="B62" s="117"/>
      <c r="C62" s="11" t="s">
        <v>88</v>
      </c>
      <c r="D62" s="121" t="s">
        <v>50</v>
      </c>
      <c r="E62" s="80" t="s">
        <v>47</v>
      </c>
      <c r="F62" s="12"/>
      <c r="G62" s="13"/>
      <c r="H62" s="14"/>
      <c r="I62" s="12">
        <f>'Додаток 3'!O23</f>
        <v>0</v>
      </c>
    </row>
    <row r="63" spans="1:9" ht="15" hidden="1" customHeight="1" x14ac:dyDescent="0.25">
      <c r="A63" s="114"/>
      <c r="B63" s="117"/>
      <c r="C63" s="11" t="s">
        <v>51</v>
      </c>
      <c r="D63" s="121"/>
      <c r="E63" s="122"/>
      <c r="F63" s="122"/>
      <c r="G63" s="122"/>
      <c r="H63" s="122"/>
      <c r="I63" s="90"/>
    </row>
    <row r="64" spans="1:9" ht="15" hidden="1" customHeight="1" x14ac:dyDescent="0.25">
      <c r="A64" s="114"/>
      <c r="B64" s="117"/>
      <c r="C64" s="11" t="s">
        <v>52</v>
      </c>
      <c r="D64" s="121"/>
      <c r="E64" s="80" t="s">
        <v>47</v>
      </c>
      <c r="F64" s="12"/>
      <c r="G64" s="13"/>
      <c r="H64" s="13"/>
      <c r="I64" s="90"/>
    </row>
    <row r="65" spans="1:9" ht="15" hidden="1" customHeight="1" x14ac:dyDescent="0.25">
      <c r="A65" s="114"/>
      <c r="B65" s="117"/>
      <c r="C65" s="11" t="s">
        <v>53</v>
      </c>
      <c r="D65" s="121"/>
      <c r="E65" s="80" t="s">
        <v>47</v>
      </c>
      <c r="F65" s="13"/>
      <c r="G65" s="13"/>
      <c r="H65" s="13"/>
      <c r="I65" s="90"/>
    </row>
    <row r="66" spans="1:9" hidden="1" x14ac:dyDescent="0.25">
      <c r="A66" s="114"/>
      <c r="B66" s="117"/>
      <c r="C66" s="120" t="s">
        <v>54</v>
      </c>
      <c r="D66" s="120"/>
      <c r="E66" s="120"/>
      <c r="F66" s="120"/>
      <c r="G66" s="120"/>
      <c r="H66" s="120"/>
      <c r="I66" s="120"/>
    </row>
    <row r="67" spans="1:9" ht="30" hidden="1" x14ac:dyDescent="0.25">
      <c r="A67" s="114"/>
      <c r="B67" s="117"/>
      <c r="C67" s="11" t="s">
        <v>89</v>
      </c>
      <c r="D67" s="80" t="s">
        <v>100</v>
      </c>
      <c r="E67" s="80" t="s">
        <v>7</v>
      </c>
      <c r="F67" s="17"/>
      <c r="G67" s="14"/>
      <c r="H67" s="14"/>
      <c r="I67" s="17">
        <v>1</v>
      </c>
    </row>
    <row r="68" spans="1:9" hidden="1" x14ac:dyDescent="0.25">
      <c r="A68" s="114"/>
      <c r="B68" s="117"/>
      <c r="C68" s="120" t="s">
        <v>56</v>
      </c>
      <c r="D68" s="120"/>
      <c r="E68" s="120"/>
      <c r="F68" s="120"/>
      <c r="G68" s="120"/>
      <c r="H68" s="120"/>
      <c r="I68" s="120"/>
    </row>
    <row r="69" spans="1:9" ht="30" hidden="1" x14ac:dyDescent="0.25">
      <c r="A69" s="114"/>
      <c r="B69" s="117"/>
      <c r="C69" s="11" t="s">
        <v>90</v>
      </c>
      <c r="D69" s="80" t="s">
        <v>57</v>
      </c>
      <c r="E69" s="80" t="s">
        <v>94</v>
      </c>
      <c r="F69" s="12"/>
      <c r="G69" s="13"/>
      <c r="H69" s="13"/>
      <c r="I69" s="12">
        <f>I62/I67</f>
        <v>0</v>
      </c>
    </row>
    <row r="70" spans="1:9" hidden="1" x14ac:dyDescent="0.25">
      <c r="A70" s="114"/>
      <c r="B70" s="117"/>
      <c r="C70" s="120" t="s">
        <v>58</v>
      </c>
      <c r="D70" s="120"/>
      <c r="E70" s="120"/>
      <c r="F70" s="120"/>
      <c r="G70" s="120"/>
      <c r="H70" s="120"/>
      <c r="I70" s="120"/>
    </row>
    <row r="71" spans="1:9" ht="21.75" hidden="1" customHeight="1" x14ac:dyDescent="0.25">
      <c r="A71" s="114"/>
      <c r="B71" s="117"/>
      <c r="C71" s="11" t="s">
        <v>91</v>
      </c>
      <c r="D71" s="121" t="s">
        <v>59</v>
      </c>
      <c r="E71" s="80" t="e">
        <f>#REF!</f>
        <v>#REF!</v>
      </c>
      <c r="F71" s="80" t="e">
        <f>#REF!</f>
        <v>#REF!</v>
      </c>
      <c r="G71" s="81"/>
      <c r="H71" s="81"/>
      <c r="I71" s="90"/>
    </row>
    <row r="72" spans="1:9" ht="21.75" hidden="1" customHeight="1" x14ac:dyDescent="0.25">
      <c r="A72" s="115"/>
      <c r="B72" s="118"/>
      <c r="C72" s="11" t="s">
        <v>128</v>
      </c>
      <c r="D72" s="121"/>
      <c r="E72" s="80" t="s">
        <v>60</v>
      </c>
      <c r="F72" s="80"/>
      <c r="G72" s="81"/>
      <c r="H72" s="81"/>
      <c r="I72" s="80">
        <v>100</v>
      </c>
    </row>
    <row r="73" spans="1:9" ht="29.25" hidden="1" customHeight="1" x14ac:dyDescent="0.25">
      <c r="A73" s="128" t="s">
        <v>95</v>
      </c>
      <c r="B73" s="121" t="s">
        <v>97</v>
      </c>
      <c r="C73" s="119" t="s">
        <v>177</v>
      </c>
      <c r="D73" s="119"/>
      <c r="E73" s="119"/>
      <c r="F73" s="119"/>
      <c r="G73" s="119"/>
      <c r="H73" s="119"/>
      <c r="I73" s="119"/>
    </row>
    <row r="74" spans="1:9" hidden="1" x14ac:dyDescent="0.25">
      <c r="A74" s="128"/>
      <c r="B74" s="121"/>
      <c r="C74" s="120" t="s">
        <v>49</v>
      </c>
      <c r="D74" s="120"/>
      <c r="E74" s="120"/>
      <c r="F74" s="120"/>
      <c r="G74" s="120"/>
      <c r="H74" s="120"/>
      <c r="I74" s="120"/>
    </row>
    <row r="75" spans="1:9" ht="30" hidden="1" x14ac:dyDescent="0.25">
      <c r="A75" s="128"/>
      <c r="B75" s="121"/>
      <c r="C75" s="11" t="s">
        <v>102</v>
      </c>
      <c r="D75" s="121" t="s">
        <v>99</v>
      </c>
      <c r="E75" s="80" t="s">
        <v>47</v>
      </c>
      <c r="F75" s="12"/>
      <c r="G75" s="13"/>
      <c r="H75" s="12"/>
      <c r="I75" s="12">
        <f>'Додаток 3'!O24</f>
        <v>0</v>
      </c>
    </row>
    <row r="76" spans="1:9" hidden="1" x14ac:dyDescent="0.25">
      <c r="A76" s="128"/>
      <c r="B76" s="121"/>
      <c r="C76" s="11" t="s">
        <v>51</v>
      </c>
      <c r="D76" s="121"/>
      <c r="E76" s="122"/>
      <c r="F76" s="122"/>
      <c r="G76" s="122"/>
      <c r="H76" s="122"/>
      <c r="I76" s="90"/>
    </row>
    <row r="77" spans="1:9" hidden="1" x14ac:dyDescent="0.25">
      <c r="A77" s="128"/>
      <c r="B77" s="121"/>
      <c r="C77" s="11" t="s">
        <v>52</v>
      </c>
      <c r="D77" s="121"/>
      <c r="E77" s="80" t="s">
        <v>47</v>
      </c>
      <c r="F77" s="12"/>
      <c r="G77" s="13"/>
      <c r="H77" s="13"/>
      <c r="I77" s="90"/>
    </row>
    <row r="78" spans="1:9" hidden="1" x14ac:dyDescent="0.25">
      <c r="A78" s="128"/>
      <c r="B78" s="121"/>
      <c r="C78" s="11" t="s">
        <v>53</v>
      </c>
      <c r="D78" s="121"/>
      <c r="E78" s="80" t="s">
        <v>47</v>
      </c>
      <c r="F78" s="13"/>
      <c r="G78" s="13"/>
      <c r="H78" s="13"/>
      <c r="I78" s="90"/>
    </row>
    <row r="79" spans="1:9" hidden="1" x14ac:dyDescent="0.25">
      <c r="A79" s="128"/>
      <c r="B79" s="121"/>
      <c r="C79" s="120" t="s">
        <v>54</v>
      </c>
      <c r="D79" s="120"/>
      <c r="E79" s="120"/>
      <c r="F79" s="120"/>
      <c r="G79" s="120"/>
      <c r="H79" s="120"/>
      <c r="I79" s="120"/>
    </row>
    <row r="80" spans="1:9" ht="30" hidden="1" x14ac:dyDescent="0.25">
      <c r="A80" s="128"/>
      <c r="B80" s="121"/>
      <c r="C80" s="11" t="s">
        <v>70</v>
      </c>
      <c r="D80" s="80" t="s">
        <v>57</v>
      </c>
      <c r="E80" s="80" t="s">
        <v>7</v>
      </c>
      <c r="F80" s="17"/>
      <c r="G80" s="14"/>
      <c r="H80" s="17"/>
      <c r="I80" s="17">
        <v>1</v>
      </c>
    </row>
    <row r="81" spans="1:9" hidden="1" x14ac:dyDescent="0.25">
      <c r="A81" s="128"/>
      <c r="B81" s="121"/>
      <c r="C81" s="120" t="s">
        <v>56</v>
      </c>
      <c r="D81" s="120"/>
      <c r="E81" s="120"/>
      <c r="F81" s="120"/>
      <c r="G81" s="120"/>
      <c r="H81" s="120"/>
      <c r="I81" s="120"/>
    </row>
    <row r="82" spans="1:9" ht="30" hidden="1" x14ac:dyDescent="0.25">
      <c r="A82" s="128"/>
      <c r="B82" s="121"/>
      <c r="C82" s="11" t="s">
        <v>98</v>
      </c>
      <c r="D82" s="80" t="s">
        <v>57</v>
      </c>
      <c r="E82" s="80" t="s">
        <v>94</v>
      </c>
      <c r="F82" s="15"/>
      <c r="G82" s="13"/>
      <c r="H82" s="12"/>
      <c r="I82" s="12">
        <f>I75/I80</f>
        <v>0</v>
      </c>
    </row>
    <row r="83" spans="1:9" hidden="1" x14ac:dyDescent="0.25">
      <c r="A83" s="128"/>
      <c r="B83" s="121"/>
      <c r="C83" s="120" t="s">
        <v>58</v>
      </c>
      <c r="D83" s="120"/>
      <c r="E83" s="120"/>
      <c r="F83" s="120"/>
      <c r="G83" s="120"/>
      <c r="H83" s="120"/>
      <c r="I83" s="120"/>
    </row>
    <row r="84" spans="1:9" ht="21.75" hidden="1" customHeight="1" x14ac:dyDescent="0.25">
      <c r="A84" s="128"/>
      <c r="B84" s="121"/>
      <c r="C84" s="11" t="s">
        <v>72</v>
      </c>
      <c r="D84" s="80" t="s">
        <v>59</v>
      </c>
      <c r="E84" s="80" t="s">
        <v>60</v>
      </c>
      <c r="F84" s="80"/>
      <c r="G84" s="81"/>
      <c r="H84" s="80"/>
      <c r="I84" s="80">
        <v>100</v>
      </c>
    </row>
    <row r="85" spans="1:9" ht="28.5" hidden="1" customHeight="1" x14ac:dyDescent="0.25">
      <c r="A85" s="128" t="s">
        <v>96</v>
      </c>
      <c r="B85" s="121" t="s">
        <v>97</v>
      </c>
      <c r="C85" s="119" t="s">
        <v>178</v>
      </c>
      <c r="D85" s="119"/>
      <c r="E85" s="119"/>
      <c r="F85" s="119"/>
      <c r="G85" s="119"/>
      <c r="H85" s="119"/>
      <c r="I85" s="119"/>
    </row>
    <row r="86" spans="1:9" hidden="1" x14ac:dyDescent="0.25">
      <c r="A86" s="128"/>
      <c r="B86" s="121"/>
      <c r="C86" s="120" t="s">
        <v>49</v>
      </c>
      <c r="D86" s="120"/>
      <c r="E86" s="120"/>
      <c r="F86" s="120"/>
      <c r="G86" s="120"/>
      <c r="H86" s="120"/>
      <c r="I86" s="120"/>
    </row>
    <row r="87" spans="1:9" ht="30" hidden="1" x14ac:dyDescent="0.25">
      <c r="A87" s="128"/>
      <c r="B87" s="121"/>
      <c r="C87" s="11" t="s">
        <v>102</v>
      </c>
      <c r="D87" s="121" t="s">
        <v>99</v>
      </c>
      <c r="E87" s="80" t="s">
        <v>47</v>
      </c>
      <c r="F87" s="12"/>
      <c r="G87" s="13"/>
      <c r="H87" s="12"/>
      <c r="I87" s="12">
        <f>'Додаток 3'!O25</f>
        <v>0</v>
      </c>
    </row>
    <row r="88" spans="1:9" hidden="1" x14ac:dyDescent="0.25">
      <c r="A88" s="128"/>
      <c r="B88" s="121"/>
      <c r="C88" s="11" t="s">
        <v>51</v>
      </c>
      <c r="D88" s="121"/>
      <c r="E88" s="122"/>
      <c r="F88" s="122"/>
      <c r="G88" s="122"/>
      <c r="H88" s="122"/>
      <c r="I88" s="90"/>
    </row>
    <row r="89" spans="1:9" hidden="1" x14ac:dyDescent="0.25">
      <c r="A89" s="128"/>
      <c r="B89" s="121"/>
      <c r="C89" s="11" t="s">
        <v>52</v>
      </c>
      <c r="D89" s="121"/>
      <c r="E89" s="80" t="s">
        <v>47</v>
      </c>
      <c r="F89" s="12"/>
      <c r="G89" s="13"/>
      <c r="H89" s="13"/>
      <c r="I89" s="90"/>
    </row>
    <row r="90" spans="1:9" hidden="1" x14ac:dyDescent="0.25">
      <c r="A90" s="128"/>
      <c r="B90" s="121"/>
      <c r="C90" s="11" t="s">
        <v>53</v>
      </c>
      <c r="D90" s="121"/>
      <c r="E90" s="80" t="s">
        <v>47</v>
      </c>
      <c r="F90" s="13"/>
      <c r="G90" s="13"/>
      <c r="H90" s="13"/>
      <c r="I90" s="90"/>
    </row>
    <row r="91" spans="1:9" hidden="1" x14ac:dyDescent="0.25">
      <c r="A91" s="128"/>
      <c r="B91" s="121"/>
      <c r="C91" s="120" t="s">
        <v>54</v>
      </c>
      <c r="D91" s="120"/>
      <c r="E91" s="120"/>
      <c r="F91" s="120"/>
      <c r="G91" s="120"/>
      <c r="H91" s="120"/>
      <c r="I91" s="120"/>
    </row>
    <row r="92" spans="1:9" ht="30" hidden="1" x14ac:dyDescent="0.25">
      <c r="A92" s="128"/>
      <c r="B92" s="121"/>
      <c r="C92" s="11" t="s">
        <v>70</v>
      </c>
      <c r="D92" s="80" t="s">
        <v>57</v>
      </c>
      <c r="E92" s="80" t="s">
        <v>7</v>
      </c>
      <c r="F92" s="17"/>
      <c r="G92" s="14"/>
      <c r="H92" s="17"/>
      <c r="I92" s="17">
        <v>1</v>
      </c>
    </row>
    <row r="93" spans="1:9" hidden="1" x14ac:dyDescent="0.25">
      <c r="A93" s="128"/>
      <c r="B93" s="121"/>
      <c r="C93" s="120" t="s">
        <v>56</v>
      </c>
      <c r="D93" s="120"/>
      <c r="E93" s="120"/>
      <c r="F93" s="120"/>
      <c r="G93" s="120"/>
      <c r="H93" s="120"/>
      <c r="I93" s="120"/>
    </row>
    <row r="94" spans="1:9" ht="30" hidden="1" x14ac:dyDescent="0.25">
      <c r="A94" s="128"/>
      <c r="B94" s="121"/>
      <c r="C94" s="11" t="s">
        <v>98</v>
      </c>
      <c r="D94" s="80" t="s">
        <v>57</v>
      </c>
      <c r="E94" s="80" t="s">
        <v>101</v>
      </c>
      <c r="F94" s="15"/>
      <c r="G94" s="13"/>
      <c r="H94" s="12"/>
      <c r="I94" s="12">
        <f>I87/I92</f>
        <v>0</v>
      </c>
    </row>
    <row r="95" spans="1:9" hidden="1" x14ac:dyDescent="0.25">
      <c r="A95" s="128"/>
      <c r="B95" s="121"/>
      <c r="C95" s="120" t="s">
        <v>58</v>
      </c>
      <c r="D95" s="120"/>
      <c r="E95" s="120"/>
      <c r="F95" s="120"/>
      <c r="G95" s="120"/>
      <c r="H95" s="120"/>
      <c r="I95" s="120"/>
    </row>
    <row r="96" spans="1:9" ht="23.25" hidden="1" customHeight="1" x14ac:dyDescent="0.25">
      <c r="A96" s="128"/>
      <c r="B96" s="121"/>
      <c r="C96" s="11" t="s">
        <v>72</v>
      </c>
      <c r="D96" s="80" t="s">
        <v>59</v>
      </c>
      <c r="E96" s="80" t="s">
        <v>60</v>
      </c>
      <c r="F96" s="80"/>
      <c r="G96" s="81"/>
      <c r="H96" s="80"/>
      <c r="I96" s="80">
        <v>100</v>
      </c>
    </row>
    <row r="97" spans="1:9" ht="15" customHeight="1" x14ac:dyDescent="0.25">
      <c r="A97" s="113" t="s">
        <v>93</v>
      </c>
      <c r="B97" s="116" t="s">
        <v>92</v>
      </c>
      <c r="C97" s="119" t="s">
        <v>37</v>
      </c>
      <c r="D97" s="119"/>
      <c r="E97" s="119"/>
      <c r="F97" s="119"/>
      <c r="G97" s="119"/>
      <c r="H97" s="119"/>
      <c r="I97" s="119"/>
    </row>
    <row r="98" spans="1:9" x14ac:dyDescent="0.25">
      <c r="A98" s="114"/>
      <c r="B98" s="117"/>
      <c r="C98" s="120" t="s">
        <v>49</v>
      </c>
      <c r="D98" s="120"/>
      <c r="E98" s="120"/>
      <c r="F98" s="120"/>
      <c r="G98" s="120"/>
      <c r="H98" s="120"/>
      <c r="I98" s="120"/>
    </row>
    <row r="99" spans="1:9" ht="30" x14ac:dyDescent="0.25">
      <c r="A99" s="114"/>
      <c r="B99" s="117"/>
      <c r="C99" s="11" t="s">
        <v>103</v>
      </c>
      <c r="D99" s="121" t="s">
        <v>99</v>
      </c>
      <c r="E99" s="80" t="s">
        <v>47</v>
      </c>
      <c r="F99" s="12">
        <f>'Додаток 3'!L26</f>
        <v>564.01400000000001</v>
      </c>
      <c r="G99" s="13"/>
      <c r="H99" s="14"/>
      <c r="I99" s="14"/>
    </row>
    <row r="100" spans="1:9" ht="15" hidden="1" customHeight="1" x14ac:dyDescent="0.25">
      <c r="A100" s="114"/>
      <c r="B100" s="117"/>
      <c r="C100" s="11" t="s">
        <v>51</v>
      </c>
      <c r="D100" s="121"/>
      <c r="E100" s="122"/>
      <c r="F100" s="122"/>
      <c r="G100" s="122"/>
      <c r="H100" s="122"/>
      <c r="I100" s="90"/>
    </row>
    <row r="101" spans="1:9" ht="15" hidden="1" customHeight="1" x14ac:dyDescent="0.25">
      <c r="A101" s="114"/>
      <c r="B101" s="117"/>
      <c r="C101" s="11" t="s">
        <v>52</v>
      </c>
      <c r="D101" s="121"/>
      <c r="E101" s="80" t="s">
        <v>47</v>
      </c>
      <c r="F101" s="12"/>
      <c r="G101" s="13"/>
      <c r="H101" s="13"/>
      <c r="I101" s="90"/>
    </row>
    <row r="102" spans="1:9" ht="15" hidden="1" customHeight="1" x14ac:dyDescent="0.25">
      <c r="A102" s="114"/>
      <c r="B102" s="117"/>
      <c r="C102" s="11" t="s">
        <v>53</v>
      </c>
      <c r="D102" s="121"/>
      <c r="E102" s="80" t="s">
        <v>47</v>
      </c>
      <c r="F102" s="13"/>
      <c r="G102" s="13"/>
      <c r="H102" s="13"/>
      <c r="I102" s="90"/>
    </row>
    <row r="103" spans="1:9" x14ac:dyDescent="0.25">
      <c r="A103" s="114"/>
      <c r="B103" s="117"/>
      <c r="C103" s="120" t="s">
        <v>54</v>
      </c>
      <c r="D103" s="120"/>
      <c r="E103" s="120"/>
      <c r="F103" s="120"/>
      <c r="G103" s="120"/>
      <c r="H103" s="120"/>
      <c r="I103" s="120"/>
    </row>
    <row r="104" spans="1:9" ht="30" x14ac:dyDescent="0.25">
      <c r="A104" s="114"/>
      <c r="B104" s="117"/>
      <c r="C104" s="11" t="s">
        <v>104</v>
      </c>
      <c r="D104" s="80" t="s">
        <v>57</v>
      </c>
      <c r="E104" s="80" t="s">
        <v>7</v>
      </c>
      <c r="F104" s="17">
        <v>2</v>
      </c>
      <c r="G104" s="14"/>
      <c r="H104" s="14"/>
      <c r="I104" s="14"/>
    </row>
    <row r="105" spans="1:9" x14ac:dyDescent="0.25">
      <c r="A105" s="114"/>
      <c r="B105" s="117"/>
      <c r="C105" s="120" t="s">
        <v>56</v>
      </c>
      <c r="D105" s="120"/>
      <c r="E105" s="120"/>
      <c r="F105" s="120"/>
      <c r="G105" s="120"/>
      <c r="H105" s="120"/>
      <c r="I105" s="120"/>
    </row>
    <row r="106" spans="1:9" ht="22.5" customHeight="1" x14ac:dyDescent="0.25">
      <c r="A106" s="114"/>
      <c r="B106" s="117"/>
      <c r="C106" s="11" t="s">
        <v>105</v>
      </c>
      <c r="D106" s="80" t="s">
        <v>57</v>
      </c>
      <c r="E106" s="80" t="s">
        <v>77</v>
      </c>
      <c r="F106" s="12">
        <f>F99/F104</f>
        <v>282.00700000000001</v>
      </c>
      <c r="G106" s="13"/>
      <c r="H106" s="13"/>
      <c r="I106" s="13"/>
    </row>
    <row r="107" spans="1:9" x14ac:dyDescent="0.25">
      <c r="A107" s="114"/>
      <c r="B107" s="117"/>
      <c r="C107" s="120" t="s">
        <v>58</v>
      </c>
      <c r="D107" s="120"/>
      <c r="E107" s="120"/>
      <c r="F107" s="120"/>
      <c r="G107" s="120"/>
      <c r="H107" s="120"/>
      <c r="I107" s="120"/>
    </row>
    <row r="108" spans="1:9" ht="19.5" customHeight="1" x14ac:dyDescent="0.25">
      <c r="A108" s="114"/>
      <c r="B108" s="117"/>
      <c r="C108" s="11" t="s">
        <v>91</v>
      </c>
      <c r="D108" s="121" t="s">
        <v>59</v>
      </c>
      <c r="E108" s="80" t="s">
        <v>17</v>
      </c>
      <c r="F108" s="80">
        <v>43.8</v>
      </c>
      <c r="G108" s="81"/>
      <c r="H108" s="81"/>
      <c r="I108" s="81"/>
    </row>
    <row r="109" spans="1:9" ht="34.5" customHeight="1" x14ac:dyDescent="0.25">
      <c r="A109" s="115"/>
      <c r="B109" s="118"/>
      <c r="C109" s="11" t="s">
        <v>127</v>
      </c>
      <c r="D109" s="121"/>
      <c r="E109" s="80" t="s">
        <v>60</v>
      </c>
      <c r="F109" s="80">
        <v>100</v>
      </c>
      <c r="G109" s="81"/>
      <c r="H109" s="81"/>
      <c r="I109" s="81"/>
    </row>
    <row r="110" spans="1:9" ht="30" x14ac:dyDescent="0.25">
      <c r="A110" s="7" t="s">
        <v>40</v>
      </c>
      <c r="B110" s="7" t="s">
        <v>41</v>
      </c>
      <c r="C110" s="7" t="s">
        <v>42</v>
      </c>
      <c r="D110" s="125" t="s">
        <v>43</v>
      </c>
      <c r="E110" s="6" t="s">
        <v>14</v>
      </c>
      <c r="F110" s="9" t="s">
        <v>44</v>
      </c>
      <c r="G110" s="9" t="s">
        <v>45</v>
      </c>
      <c r="H110" s="9" t="s">
        <v>130</v>
      </c>
      <c r="I110" s="9" t="s">
        <v>161</v>
      </c>
    </row>
    <row r="111" spans="1:9" ht="19.5" customHeight="1" x14ac:dyDescent="0.25">
      <c r="A111" s="127" t="s">
        <v>46</v>
      </c>
      <c r="B111" s="127"/>
      <c r="C111" s="127"/>
      <c r="D111" s="126"/>
      <c r="E111" s="8" t="s">
        <v>47</v>
      </c>
      <c r="F111" s="10">
        <f>F115</f>
        <v>1123.6189999999999</v>
      </c>
      <c r="G111" s="10">
        <f>G115</f>
        <v>919.32399999999996</v>
      </c>
      <c r="H111" s="10">
        <f>H115</f>
        <v>732.6</v>
      </c>
      <c r="I111" s="10">
        <f>I115</f>
        <v>0</v>
      </c>
    </row>
    <row r="112" spans="1:9" ht="14.25" customHeight="1" x14ac:dyDescent="0.25">
      <c r="A112" s="124" t="s">
        <v>86</v>
      </c>
      <c r="B112" s="124"/>
      <c r="C112" s="124"/>
      <c r="D112" s="124"/>
      <c r="E112" s="124"/>
      <c r="F112" s="124"/>
      <c r="G112" s="124"/>
      <c r="H112" s="124"/>
      <c r="I112" s="124"/>
    </row>
    <row r="113" spans="1:9" ht="17.25" customHeight="1" x14ac:dyDescent="0.25">
      <c r="A113" s="128" t="s">
        <v>111</v>
      </c>
      <c r="B113" s="121" t="s">
        <v>106</v>
      </c>
      <c r="C113" s="119" t="s">
        <v>0</v>
      </c>
      <c r="D113" s="119"/>
      <c r="E113" s="119"/>
      <c r="F113" s="119"/>
      <c r="G113" s="119"/>
      <c r="H113" s="119"/>
      <c r="I113" s="119"/>
    </row>
    <row r="114" spans="1:9" x14ac:dyDescent="0.25">
      <c r="A114" s="128"/>
      <c r="B114" s="121"/>
      <c r="C114" s="120" t="s">
        <v>49</v>
      </c>
      <c r="D114" s="120"/>
      <c r="E114" s="120"/>
      <c r="F114" s="120"/>
      <c r="G114" s="120"/>
      <c r="H114" s="120"/>
      <c r="I114" s="120"/>
    </row>
    <row r="115" spans="1:9" ht="30" x14ac:dyDescent="0.25">
      <c r="A115" s="128"/>
      <c r="B115" s="121"/>
      <c r="C115" s="11" t="s">
        <v>107</v>
      </c>
      <c r="D115" s="121" t="s">
        <v>50</v>
      </c>
      <c r="E115" s="80" t="s">
        <v>47</v>
      </c>
      <c r="F115" s="12">
        <f>'Додаток 3'!L29</f>
        <v>1123.6189999999999</v>
      </c>
      <c r="G115" s="12">
        <v>919.32399999999996</v>
      </c>
      <c r="H115" s="12">
        <f>'Додаток 3'!N29</f>
        <v>732.6</v>
      </c>
      <c r="I115" s="12"/>
    </row>
    <row r="116" spans="1:9" ht="15" hidden="1" customHeight="1" x14ac:dyDescent="0.25">
      <c r="A116" s="128"/>
      <c r="B116" s="121"/>
      <c r="C116" s="11" t="s">
        <v>51</v>
      </c>
      <c r="D116" s="121"/>
      <c r="E116" s="122"/>
      <c r="F116" s="122"/>
      <c r="G116" s="122"/>
      <c r="H116" s="122"/>
      <c r="I116" s="90"/>
    </row>
    <row r="117" spans="1:9" ht="15" hidden="1" customHeight="1" x14ac:dyDescent="0.25">
      <c r="A117" s="128"/>
      <c r="B117" s="121"/>
      <c r="C117" s="11" t="s">
        <v>52</v>
      </c>
      <c r="D117" s="121"/>
      <c r="E117" s="80" t="s">
        <v>47</v>
      </c>
      <c r="F117" s="12"/>
      <c r="G117" s="13"/>
      <c r="H117" s="13"/>
      <c r="I117" s="90"/>
    </row>
    <row r="118" spans="1:9" ht="15" hidden="1" customHeight="1" x14ac:dyDescent="0.25">
      <c r="A118" s="128"/>
      <c r="B118" s="121"/>
      <c r="C118" s="11" t="s">
        <v>53</v>
      </c>
      <c r="D118" s="121"/>
      <c r="E118" s="80" t="s">
        <v>47</v>
      </c>
      <c r="F118" s="13"/>
      <c r="G118" s="13"/>
      <c r="H118" s="13"/>
      <c r="I118" s="90"/>
    </row>
    <row r="119" spans="1:9" x14ac:dyDescent="0.25">
      <c r="A119" s="128"/>
      <c r="B119" s="121"/>
      <c r="C119" s="120" t="s">
        <v>54</v>
      </c>
      <c r="D119" s="120"/>
      <c r="E119" s="120"/>
      <c r="F119" s="120"/>
      <c r="G119" s="120"/>
      <c r="H119" s="120"/>
      <c r="I119" s="120"/>
    </row>
    <row r="120" spans="1:9" ht="30" x14ac:dyDescent="0.25">
      <c r="A120" s="128"/>
      <c r="B120" s="121"/>
      <c r="C120" s="11" t="s">
        <v>108</v>
      </c>
      <c r="D120" s="80" t="s">
        <v>57</v>
      </c>
      <c r="E120" s="80" t="s">
        <v>7</v>
      </c>
      <c r="F120" s="17">
        <v>220</v>
      </c>
      <c r="G120" s="17">
        <v>180</v>
      </c>
      <c r="H120" s="17">
        <v>132</v>
      </c>
      <c r="I120" s="14"/>
    </row>
    <row r="121" spans="1:9" x14ac:dyDescent="0.25">
      <c r="A121" s="128"/>
      <c r="B121" s="121"/>
      <c r="C121" s="120" t="s">
        <v>56</v>
      </c>
      <c r="D121" s="120"/>
      <c r="E121" s="120"/>
      <c r="F121" s="120"/>
      <c r="G121" s="120"/>
      <c r="H121" s="120"/>
      <c r="I121" s="120"/>
    </row>
    <row r="122" spans="1:9" ht="30" x14ac:dyDescent="0.25">
      <c r="A122" s="128"/>
      <c r="B122" s="121"/>
      <c r="C122" s="11" t="s">
        <v>109</v>
      </c>
      <c r="D122" s="80" t="s">
        <v>57</v>
      </c>
      <c r="E122" s="80" t="s">
        <v>77</v>
      </c>
      <c r="F122" s="15">
        <f>F115/F120</f>
        <v>5.1073590909090907</v>
      </c>
      <c r="G122" s="15">
        <f>G115/G120</f>
        <v>5.1073555555555554</v>
      </c>
      <c r="H122" s="15">
        <f>H115/H120</f>
        <v>5.55</v>
      </c>
      <c r="I122" s="13"/>
    </row>
    <row r="123" spans="1:9" x14ac:dyDescent="0.25">
      <c r="A123" s="128"/>
      <c r="B123" s="121"/>
      <c r="C123" s="120" t="s">
        <v>58</v>
      </c>
      <c r="D123" s="120"/>
      <c r="E123" s="120"/>
      <c r="F123" s="120"/>
      <c r="G123" s="120"/>
      <c r="H123" s="120"/>
      <c r="I123" s="120"/>
    </row>
    <row r="124" spans="1:9" ht="25.5" customHeight="1" x14ac:dyDescent="0.25">
      <c r="A124" s="128"/>
      <c r="B124" s="121"/>
      <c r="C124" s="11" t="s">
        <v>110</v>
      </c>
      <c r="D124" s="121" t="s">
        <v>59</v>
      </c>
      <c r="E124" s="80" t="s">
        <v>112</v>
      </c>
      <c r="F124" s="80">
        <v>80300</v>
      </c>
      <c r="G124" s="80">
        <v>65700</v>
      </c>
      <c r="H124" s="80">
        <v>57816</v>
      </c>
      <c r="I124" s="81"/>
    </row>
    <row r="125" spans="1:9" ht="28.5" customHeight="1" x14ac:dyDescent="0.25">
      <c r="A125" s="128"/>
      <c r="B125" s="121"/>
      <c r="C125" s="11" t="s">
        <v>129</v>
      </c>
      <c r="D125" s="121"/>
      <c r="E125" s="80" t="s">
        <v>60</v>
      </c>
      <c r="F125" s="80">
        <v>100</v>
      </c>
      <c r="G125" s="80">
        <v>100</v>
      </c>
      <c r="H125" s="80">
        <v>100</v>
      </c>
      <c r="I125" s="81"/>
    </row>
    <row r="126" spans="1:9" ht="30" x14ac:dyDescent="0.25">
      <c r="A126" s="7" t="s">
        <v>40</v>
      </c>
      <c r="B126" s="7" t="s">
        <v>41</v>
      </c>
      <c r="C126" s="7" t="s">
        <v>42</v>
      </c>
      <c r="D126" s="129" t="s">
        <v>43</v>
      </c>
      <c r="E126" s="6" t="s">
        <v>14</v>
      </c>
      <c r="F126" s="9" t="s">
        <v>44</v>
      </c>
      <c r="G126" s="9" t="s">
        <v>45</v>
      </c>
      <c r="H126" s="9" t="s">
        <v>130</v>
      </c>
      <c r="I126" s="9" t="s">
        <v>161</v>
      </c>
    </row>
    <row r="127" spans="1:9" ht="15.75" customHeight="1" x14ac:dyDescent="0.25">
      <c r="A127" s="127" t="s">
        <v>46</v>
      </c>
      <c r="B127" s="127"/>
      <c r="C127" s="127"/>
      <c r="D127" s="129"/>
      <c r="E127" s="65" t="s">
        <v>47</v>
      </c>
      <c r="F127" s="10">
        <f>F131+F158+F172+F210+F145+F186+F195</f>
        <v>7530.5150000000003</v>
      </c>
      <c r="G127" s="10">
        <f>G224+G236+G253+G210+G145+G195</f>
        <v>3750</v>
      </c>
      <c r="H127" s="10">
        <f>H224+H236+H253+H131+H158+H267</f>
        <v>2726.9490000000001</v>
      </c>
      <c r="I127" s="10">
        <f>I131+I158+I172+I210+I145+I224+I236+I253+I267</f>
        <v>49082.828000000009</v>
      </c>
    </row>
    <row r="128" spans="1:9" ht="13.5" customHeight="1" x14ac:dyDescent="0.25">
      <c r="A128" s="124" t="s">
        <v>87</v>
      </c>
      <c r="B128" s="124"/>
      <c r="C128" s="124"/>
      <c r="D128" s="124"/>
      <c r="E128" s="124"/>
      <c r="F128" s="124"/>
      <c r="G128" s="124"/>
      <c r="H128" s="124"/>
      <c r="I128" s="124"/>
    </row>
    <row r="129" spans="1:9" ht="22.5" customHeight="1" x14ac:dyDescent="0.25">
      <c r="A129" s="128" t="s">
        <v>113</v>
      </c>
      <c r="B129" s="121" t="s">
        <v>117</v>
      </c>
      <c r="C129" s="119" t="s">
        <v>143</v>
      </c>
      <c r="D129" s="119"/>
      <c r="E129" s="119"/>
      <c r="F129" s="119"/>
      <c r="G129" s="119"/>
      <c r="H129" s="119"/>
      <c r="I129" s="119"/>
    </row>
    <row r="130" spans="1:9" x14ac:dyDescent="0.25">
      <c r="A130" s="128"/>
      <c r="B130" s="121"/>
      <c r="C130" s="120" t="s">
        <v>49</v>
      </c>
      <c r="D130" s="120"/>
      <c r="E130" s="120"/>
      <c r="F130" s="120"/>
      <c r="G130" s="120"/>
      <c r="H130" s="120"/>
      <c r="I130" s="120"/>
    </row>
    <row r="131" spans="1:9" ht="33" customHeight="1" x14ac:dyDescent="0.25">
      <c r="A131" s="128"/>
      <c r="B131" s="121"/>
      <c r="C131" s="11" t="s">
        <v>118</v>
      </c>
      <c r="D131" s="121" t="s">
        <v>50</v>
      </c>
      <c r="E131" s="80" t="s">
        <v>47</v>
      </c>
      <c r="F131" s="12"/>
      <c r="G131" s="12"/>
      <c r="H131" s="12"/>
      <c r="I131" s="12">
        <f>'Додаток 3'!O32</f>
        <v>14850.2</v>
      </c>
    </row>
    <row r="132" spans="1:9" hidden="1" x14ac:dyDescent="0.25">
      <c r="A132" s="128"/>
      <c r="B132" s="121"/>
      <c r="C132" s="11" t="s">
        <v>132</v>
      </c>
      <c r="D132" s="121"/>
      <c r="E132" s="122"/>
      <c r="F132" s="122"/>
      <c r="G132" s="122"/>
      <c r="H132" s="122"/>
      <c r="I132" s="90"/>
    </row>
    <row r="133" spans="1:9" hidden="1" x14ac:dyDescent="0.25">
      <c r="A133" s="128"/>
      <c r="B133" s="121"/>
      <c r="C133" s="11" t="s">
        <v>123</v>
      </c>
      <c r="D133" s="121"/>
      <c r="E133" s="81" t="s">
        <v>47</v>
      </c>
      <c r="F133" s="13" t="e">
        <f>#REF!</f>
        <v>#REF!</v>
      </c>
      <c r="G133" s="81"/>
      <c r="H133" s="81"/>
      <c r="I133" s="90"/>
    </row>
    <row r="134" spans="1:9" hidden="1" x14ac:dyDescent="0.25">
      <c r="A134" s="128"/>
      <c r="B134" s="121"/>
      <c r="C134" s="11" t="s">
        <v>52</v>
      </c>
      <c r="D134" s="121"/>
      <c r="E134" s="80" t="s">
        <v>47</v>
      </c>
      <c r="F134" s="12" t="e">
        <f>#REF!</f>
        <v>#REF!</v>
      </c>
      <c r="G134" s="13"/>
      <c r="H134" s="13"/>
      <c r="I134" s="90"/>
    </row>
    <row r="135" spans="1:9" hidden="1" x14ac:dyDescent="0.25">
      <c r="A135" s="128"/>
      <c r="B135" s="121"/>
      <c r="C135" s="11" t="s">
        <v>53</v>
      </c>
      <c r="D135" s="121"/>
      <c r="E135" s="80" t="s">
        <v>47</v>
      </c>
      <c r="F135" s="13" t="e">
        <f>#REF!</f>
        <v>#REF!</v>
      </c>
      <c r="G135" s="13"/>
      <c r="H135" s="13"/>
      <c r="I135" s="90"/>
    </row>
    <row r="136" spans="1:9" x14ac:dyDescent="0.25">
      <c r="A136" s="128"/>
      <c r="B136" s="121"/>
      <c r="C136" s="120" t="s">
        <v>54</v>
      </c>
      <c r="D136" s="120"/>
      <c r="E136" s="120"/>
      <c r="F136" s="120"/>
      <c r="G136" s="120"/>
      <c r="H136" s="120"/>
      <c r="I136" s="120"/>
    </row>
    <row r="137" spans="1:9" ht="30" x14ac:dyDescent="0.25">
      <c r="A137" s="128"/>
      <c r="B137" s="121"/>
      <c r="C137" s="11" t="s">
        <v>119</v>
      </c>
      <c r="D137" s="80" t="s">
        <v>55</v>
      </c>
      <c r="E137" s="80" t="s">
        <v>25</v>
      </c>
      <c r="F137" s="16"/>
      <c r="G137" s="17"/>
      <c r="H137" s="16"/>
      <c r="I137" s="12">
        <v>5243.2</v>
      </c>
    </row>
    <row r="138" spans="1:9" x14ac:dyDescent="0.25">
      <c r="A138" s="128"/>
      <c r="B138" s="121"/>
      <c r="C138" s="120" t="s">
        <v>56</v>
      </c>
      <c r="D138" s="120"/>
      <c r="E138" s="120"/>
      <c r="F138" s="120"/>
      <c r="G138" s="120"/>
      <c r="H138" s="120"/>
      <c r="I138" s="120"/>
    </row>
    <row r="139" spans="1:9" ht="30" x14ac:dyDescent="0.25">
      <c r="A139" s="128"/>
      <c r="B139" s="121"/>
      <c r="C139" s="11" t="s">
        <v>120</v>
      </c>
      <c r="D139" s="80" t="s">
        <v>57</v>
      </c>
      <c r="E139" s="80" t="s">
        <v>79</v>
      </c>
      <c r="F139" s="12"/>
      <c r="G139" s="12"/>
      <c r="H139" s="12"/>
      <c r="I139" s="12">
        <f>I131/I137</f>
        <v>2.8322779981690571</v>
      </c>
    </row>
    <row r="140" spans="1:9" x14ac:dyDescent="0.25">
      <c r="A140" s="128"/>
      <c r="B140" s="121"/>
      <c r="C140" s="120" t="s">
        <v>58</v>
      </c>
      <c r="D140" s="120"/>
      <c r="E140" s="120"/>
      <c r="F140" s="120"/>
      <c r="G140" s="120"/>
      <c r="H140" s="120"/>
      <c r="I140" s="120"/>
    </row>
    <row r="141" spans="1:9" x14ac:dyDescent="0.25">
      <c r="A141" s="128"/>
      <c r="B141" s="121"/>
      <c r="C141" s="11" t="s">
        <v>80</v>
      </c>
      <c r="D141" s="121" t="s">
        <v>59</v>
      </c>
      <c r="E141" s="80" t="s">
        <v>15</v>
      </c>
      <c r="F141" s="15"/>
      <c r="G141" s="80"/>
      <c r="H141" s="80"/>
      <c r="I141" s="80">
        <v>131.08000000000001</v>
      </c>
    </row>
    <row r="142" spans="1:9" x14ac:dyDescent="0.25">
      <c r="A142" s="128"/>
      <c r="B142" s="121"/>
      <c r="C142" s="11" t="s">
        <v>64</v>
      </c>
      <c r="D142" s="121"/>
      <c r="E142" s="80" t="s">
        <v>60</v>
      </c>
      <c r="F142" s="80"/>
      <c r="G142" s="80"/>
      <c r="H142" s="80"/>
      <c r="I142" s="80">
        <v>100</v>
      </c>
    </row>
    <row r="143" spans="1:9" ht="27.75" customHeight="1" x14ac:dyDescent="0.25">
      <c r="A143" s="128" t="s">
        <v>114</v>
      </c>
      <c r="B143" s="121" t="s">
        <v>153</v>
      </c>
      <c r="C143" s="119" t="s">
        <v>151</v>
      </c>
      <c r="D143" s="119"/>
      <c r="E143" s="119"/>
      <c r="F143" s="119"/>
      <c r="G143" s="119"/>
      <c r="H143" s="119"/>
      <c r="I143" s="119"/>
    </row>
    <row r="144" spans="1:9" x14ac:dyDescent="0.25">
      <c r="A144" s="128"/>
      <c r="B144" s="121"/>
      <c r="C144" s="120" t="s">
        <v>49</v>
      </c>
      <c r="D144" s="120"/>
      <c r="E144" s="120"/>
      <c r="F144" s="120"/>
      <c r="G144" s="120"/>
      <c r="H144" s="120"/>
      <c r="I144" s="120"/>
    </row>
    <row r="145" spans="1:9" ht="25.5" customHeight="1" x14ac:dyDescent="0.25">
      <c r="A145" s="128"/>
      <c r="B145" s="121"/>
      <c r="C145" s="11" t="s">
        <v>136</v>
      </c>
      <c r="D145" s="121" t="s">
        <v>99</v>
      </c>
      <c r="E145" s="80" t="s">
        <v>47</v>
      </c>
      <c r="F145" s="12"/>
      <c r="G145" s="12"/>
      <c r="H145" s="17"/>
      <c r="I145" s="12">
        <f>'Додаток 3'!O36</f>
        <v>400</v>
      </c>
    </row>
    <row r="146" spans="1:9" hidden="1" x14ac:dyDescent="0.25">
      <c r="A146" s="128"/>
      <c r="B146" s="121"/>
      <c r="C146" s="11" t="s">
        <v>132</v>
      </c>
      <c r="D146" s="121"/>
      <c r="E146" s="122"/>
      <c r="F146" s="122"/>
      <c r="G146" s="122"/>
      <c r="H146" s="122"/>
      <c r="I146" s="90"/>
    </row>
    <row r="147" spans="1:9" hidden="1" x14ac:dyDescent="0.25">
      <c r="A147" s="128"/>
      <c r="B147" s="121"/>
      <c r="C147" s="11" t="s">
        <v>123</v>
      </c>
      <c r="D147" s="121"/>
      <c r="E147" s="81" t="s">
        <v>47</v>
      </c>
      <c r="F147" s="13"/>
      <c r="G147" s="81"/>
      <c r="H147" s="81"/>
      <c r="I147" s="90"/>
    </row>
    <row r="148" spans="1:9" hidden="1" x14ac:dyDescent="0.25">
      <c r="A148" s="128"/>
      <c r="B148" s="121"/>
      <c r="C148" s="11" t="s">
        <v>52</v>
      </c>
      <c r="D148" s="121"/>
      <c r="E148" s="80" t="s">
        <v>47</v>
      </c>
      <c r="F148" s="12" t="e">
        <f>#REF!</f>
        <v>#REF!</v>
      </c>
      <c r="G148" s="13"/>
      <c r="H148" s="13"/>
      <c r="I148" s="90"/>
    </row>
    <row r="149" spans="1:9" hidden="1" x14ac:dyDescent="0.25">
      <c r="A149" s="128"/>
      <c r="B149" s="121"/>
      <c r="C149" s="11" t="s">
        <v>53</v>
      </c>
      <c r="D149" s="121"/>
      <c r="E149" s="80" t="s">
        <v>47</v>
      </c>
      <c r="F149" s="13" t="e">
        <f>#REF!</f>
        <v>#REF!</v>
      </c>
      <c r="G149" s="13"/>
      <c r="H149" s="13"/>
      <c r="I149" s="90"/>
    </row>
    <row r="150" spans="1:9" x14ac:dyDescent="0.25">
      <c r="A150" s="128"/>
      <c r="B150" s="121"/>
      <c r="C150" s="120" t="s">
        <v>54</v>
      </c>
      <c r="D150" s="120"/>
      <c r="E150" s="120"/>
      <c r="F150" s="120"/>
      <c r="G150" s="120"/>
      <c r="H150" s="120"/>
      <c r="I150" s="120"/>
    </row>
    <row r="151" spans="1:9" ht="30" x14ac:dyDescent="0.25">
      <c r="A151" s="128"/>
      <c r="B151" s="121"/>
      <c r="C151" s="11" t="s">
        <v>137</v>
      </c>
      <c r="D151" s="80" t="s">
        <v>57</v>
      </c>
      <c r="E151" s="80" t="s">
        <v>7</v>
      </c>
      <c r="F151" s="17"/>
      <c r="G151" s="17"/>
      <c r="H151" s="17"/>
      <c r="I151" s="17">
        <v>1</v>
      </c>
    </row>
    <row r="152" spans="1:9" x14ac:dyDescent="0.25">
      <c r="A152" s="128"/>
      <c r="B152" s="121"/>
      <c r="C152" s="120" t="s">
        <v>56</v>
      </c>
      <c r="D152" s="120"/>
      <c r="E152" s="120"/>
      <c r="F152" s="120"/>
      <c r="G152" s="120"/>
      <c r="H152" s="120"/>
      <c r="I152" s="120"/>
    </row>
    <row r="153" spans="1:9" ht="30" x14ac:dyDescent="0.25">
      <c r="A153" s="128"/>
      <c r="B153" s="121"/>
      <c r="C153" s="11" t="s">
        <v>138</v>
      </c>
      <c r="D153" s="80" t="s">
        <v>57</v>
      </c>
      <c r="E153" s="80" t="s">
        <v>94</v>
      </c>
      <c r="F153" s="12"/>
      <c r="G153" s="12"/>
      <c r="H153" s="12"/>
      <c r="I153" s="12">
        <f>I145/I151</f>
        <v>400</v>
      </c>
    </row>
    <row r="154" spans="1:9" x14ac:dyDescent="0.25">
      <c r="A154" s="128"/>
      <c r="B154" s="121"/>
      <c r="C154" s="120" t="s">
        <v>58</v>
      </c>
      <c r="D154" s="120"/>
      <c r="E154" s="120"/>
      <c r="F154" s="120"/>
      <c r="G154" s="120"/>
      <c r="H154" s="120"/>
      <c r="I154" s="120"/>
    </row>
    <row r="155" spans="1:9" ht="21.75" customHeight="1" x14ac:dyDescent="0.25">
      <c r="A155" s="128"/>
      <c r="B155" s="121"/>
      <c r="C155" s="11" t="s">
        <v>139</v>
      </c>
      <c r="D155" s="80" t="s">
        <v>59</v>
      </c>
      <c r="E155" s="80" t="s">
        <v>60</v>
      </c>
      <c r="F155" s="80"/>
      <c r="G155" s="80"/>
      <c r="H155" s="80"/>
      <c r="I155" s="80">
        <v>100</v>
      </c>
    </row>
    <row r="156" spans="1:9" ht="41.25" customHeight="1" x14ac:dyDescent="0.25">
      <c r="A156" s="113" t="s">
        <v>115</v>
      </c>
      <c r="B156" s="121" t="s">
        <v>117</v>
      </c>
      <c r="C156" s="119" t="s">
        <v>145</v>
      </c>
      <c r="D156" s="119"/>
      <c r="E156" s="119"/>
      <c r="F156" s="119"/>
      <c r="G156" s="119"/>
      <c r="H156" s="119"/>
      <c r="I156" s="119"/>
    </row>
    <row r="157" spans="1:9" x14ac:dyDescent="0.25">
      <c r="A157" s="114"/>
      <c r="B157" s="121"/>
      <c r="C157" s="120" t="s">
        <v>49</v>
      </c>
      <c r="D157" s="120"/>
      <c r="E157" s="120"/>
      <c r="F157" s="120"/>
      <c r="G157" s="120"/>
      <c r="H157" s="120"/>
      <c r="I157" s="120"/>
    </row>
    <row r="158" spans="1:9" ht="24.75" customHeight="1" x14ac:dyDescent="0.25">
      <c r="A158" s="114"/>
      <c r="B158" s="121"/>
      <c r="C158" s="11" t="s">
        <v>136</v>
      </c>
      <c r="D158" s="121" t="s">
        <v>99</v>
      </c>
      <c r="E158" s="80" t="s">
        <v>47</v>
      </c>
      <c r="F158" s="12"/>
      <c r="G158" s="12"/>
      <c r="H158" s="12"/>
      <c r="I158" s="12">
        <f>'Додаток 3'!O37</f>
        <v>400</v>
      </c>
    </row>
    <row r="159" spans="1:9" hidden="1" x14ac:dyDescent="0.25">
      <c r="A159" s="114"/>
      <c r="B159" s="121"/>
      <c r="C159" s="11" t="s">
        <v>132</v>
      </c>
      <c r="D159" s="121"/>
      <c r="E159" s="122"/>
      <c r="F159" s="122"/>
      <c r="G159" s="122"/>
      <c r="H159" s="122"/>
      <c r="I159" s="90"/>
    </row>
    <row r="160" spans="1:9" hidden="1" x14ac:dyDescent="0.25">
      <c r="A160" s="114"/>
      <c r="B160" s="121"/>
      <c r="C160" s="11" t="s">
        <v>123</v>
      </c>
      <c r="D160" s="121"/>
      <c r="E160" s="81" t="s">
        <v>47</v>
      </c>
      <c r="F160" s="13" t="e">
        <f>#REF!</f>
        <v>#REF!</v>
      </c>
      <c r="G160" s="81"/>
      <c r="H160" s="81"/>
      <c r="I160" s="90"/>
    </row>
    <row r="161" spans="1:9" hidden="1" x14ac:dyDescent="0.25">
      <c r="A161" s="114"/>
      <c r="B161" s="121"/>
      <c r="C161" s="11" t="s">
        <v>52</v>
      </c>
      <c r="D161" s="121"/>
      <c r="E161" s="80" t="s">
        <v>47</v>
      </c>
      <c r="F161" s="12" t="e">
        <f>#REF!</f>
        <v>#REF!</v>
      </c>
      <c r="G161" s="13"/>
      <c r="H161" s="13"/>
      <c r="I161" s="90"/>
    </row>
    <row r="162" spans="1:9" ht="2.25" hidden="1" customHeight="1" x14ac:dyDescent="0.25">
      <c r="A162" s="114"/>
      <c r="B162" s="121"/>
      <c r="C162" s="11" t="s">
        <v>53</v>
      </c>
      <c r="D162" s="121"/>
      <c r="E162" s="80" t="s">
        <v>47</v>
      </c>
      <c r="F162" s="13" t="e">
        <f>#REF!</f>
        <v>#REF!</v>
      </c>
      <c r="G162" s="13"/>
      <c r="H162" s="13"/>
      <c r="I162" s="90"/>
    </row>
    <row r="163" spans="1:9" x14ac:dyDescent="0.25">
      <c r="A163" s="114"/>
      <c r="B163" s="121"/>
      <c r="C163" s="120" t="s">
        <v>54</v>
      </c>
      <c r="D163" s="120"/>
      <c r="E163" s="120"/>
      <c r="F163" s="120"/>
      <c r="G163" s="120"/>
      <c r="H163" s="120"/>
      <c r="I163" s="120"/>
    </row>
    <row r="164" spans="1:9" ht="30" x14ac:dyDescent="0.25">
      <c r="A164" s="114"/>
      <c r="B164" s="121"/>
      <c r="C164" s="11" t="s">
        <v>137</v>
      </c>
      <c r="D164" s="80" t="s">
        <v>57</v>
      </c>
      <c r="E164" s="80" t="s">
        <v>7</v>
      </c>
      <c r="F164" s="17"/>
      <c r="G164" s="17"/>
      <c r="H164" s="17"/>
      <c r="I164" s="17">
        <v>1</v>
      </c>
    </row>
    <row r="165" spans="1:9" x14ac:dyDescent="0.25">
      <c r="A165" s="114"/>
      <c r="B165" s="121"/>
      <c r="C165" s="120" t="s">
        <v>56</v>
      </c>
      <c r="D165" s="120"/>
      <c r="E165" s="120"/>
      <c r="F165" s="120"/>
      <c r="G165" s="120"/>
      <c r="H165" s="120"/>
      <c r="I165" s="120"/>
    </row>
    <row r="166" spans="1:9" ht="30" x14ac:dyDescent="0.25">
      <c r="A166" s="114"/>
      <c r="B166" s="121"/>
      <c r="C166" s="11" t="s">
        <v>138</v>
      </c>
      <c r="D166" s="80" t="s">
        <v>57</v>
      </c>
      <c r="E166" s="80" t="s">
        <v>94</v>
      </c>
      <c r="F166" s="12"/>
      <c r="G166" s="12"/>
      <c r="H166" s="12"/>
      <c r="I166" s="12">
        <f>I158/I164</f>
        <v>400</v>
      </c>
    </row>
    <row r="167" spans="1:9" x14ac:dyDescent="0.25">
      <c r="A167" s="114"/>
      <c r="B167" s="121"/>
      <c r="C167" s="120" t="s">
        <v>58</v>
      </c>
      <c r="D167" s="120"/>
      <c r="E167" s="120"/>
      <c r="F167" s="120"/>
      <c r="G167" s="120"/>
      <c r="H167" s="120"/>
      <c r="I167" s="120"/>
    </row>
    <row r="168" spans="1:9" ht="15.75" hidden="1" customHeight="1" x14ac:dyDescent="0.25">
      <c r="A168" s="114"/>
      <c r="B168" s="121"/>
      <c r="C168" s="11" t="s">
        <v>80</v>
      </c>
      <c r="D168" s="121" t="s">
        <v>59</v>
      </c>
      <c r="E168" s="80" t="s">
        <v>15</v>
      </c>
      <c r="F168" s="80">
        <v>63.38</v>
      </c>
      <c r="G168" s="80"/>
      <c r="H168" s="80"/>
      <c r="I168" s="90"/>
    </row>
    <row r="169" spans="1:9" ht="24.75" customHeight="1" x14ac:dyDescent="0.25">
      <c r="A169" s="115"/>
      <c r="B169" s="121"/>
      <c r="C169" s="11" t="s">
        <v>139</v>
      </c>
      <c r="D169" s="121"/>
      <c r="E169" s="80" t="s">
        <v>60</v>
      </c>
      <c r="F169" s="80"/>
      <c r="G169" s="80"/>
      <c r="H169" s="80"/>
      <c r="I169" s="80">
        <v>100</v>
      </c>
    </row>
    <row r="170" spans="1:9" ht="31.5" customHeight="1" x14ac:dyDescent="0.25">
      <c r="A170" s="113" t="s">
        <v>134</v>
      </c>
      <c r="B170" s="121" t="s">
        <v>153</v>
      </c>
      <c r="C170" s="119" t="s">
        <v>146</v>
      </c>
      <c r="D170" s="119"/>
      <c r="E170" s="119"/>
      <c r="F170" s="119"/>
      <c r="G170" s="119"/>
      <c r="H170" s="119"/>
      <c r="I170" s="119"/>
    </row>
    <row r="171" spans="1:9" x14ac:dyDescent="0.25">
      <c r="A171" s="114"/>
      <c r="B171" s="121"/>
      <c r="C171" s="120" t="s">
        <v>49</v>
      </c>
      <c r="D171" s="120"/>
      <c r="E171" s="120"/>
      <c r="F171" s="120"/>
      <c r="G171" s="120"/>
      <c r="H171" s="120"/>
      <c r="I171" s="120"/>
    </row>
    <row r="172" spans="1:9" ht="30" x14ac:dyDescent="0.25">
      <c r="A172" s="114"/>
      <c r="B172" s="121"/>
      <c r="C172" s="11" t="s">
        <v>121</v>
      </c>
      <c r="D172" s="121" t="s">
        <v>50</v>
      </c>
      <c r="E172" s="80" t="s">
        <v>47</v>
      </c>
      <c r="F172" s="12">
        <f>'Додаток 3'!L41</f>
        <v>7530.5150000000003</v>
      </c>
      <c r="G172" s="12"/>
      <c r="H172" s="17"/>
      <c r="I172" s="17"/>
    </row>
    <row r="173" spans="1:9" ht="18.75" customHeight="1" x14ac:dyDescent="0.25">
      <c r="A173" s="114"/>
      <c r="B173" s="121"/>
      <c r="C173" s="11" t="s">
        <v>132</v>
      </c>
      <c r="D173" s="121"/>
      <c r="E173" s="122"/>
      <c r="F173" s="122"/>
      <c r="G173" s="122"/>
      <c r="H173" s="122"/>
      <c r="I173" s="122"/>
    </row>
    <row r="174" spans="1:9" ht="18.75" customHeight="1" x14ac:dyDescent="0.25">
      <c r="A174" s="114"/>
      <c r="B174" s="121"/>
      <c r="C174" s="11" t="s">
        <v>141</v>
      </c>
      <c r="D174" s="121"/>
      <c r="E174" s="81" t="s">
        <v>47</v>
      </c>
      <c r="F174" s="13">
        <f>'Додаток 3'!L42</f>
        <v>310</v>
      </c>
      <c r="G174" s="81"/>
      <c r="H174" s="81"/>
      <c r="I174" s="81"/>
    </row>
    <row r="175" spans="1:9" hidden="1" x14ac:dyDescent="0.25">
      <c r="A175" s="114"/>
      <c r="B175" s="121"/>
      <c r="C175" s="11" t="s">
        <v>52</v>
      </c>
      <c r="D175" s="121"/>
      <c r="E175" s="80" t="s">
        <v>47</v>
      </c>
      <c r="F175" s="12" t="e">
        <f>#REF!</f>
        <v>#REF!</v>
      </c>
      <c r="G175" s="13"/>
      <c r="H175" s="13"/>
      <c r="I175" s="90"/>
    </row>
    <row r="176" spans="1:9" hidden="1" x14ac:dyDescent="0.25">
      <c r="A176" s="114"/>
      <c r="B176" s="121"/>
      <c r="C176" s="11" t="s">
        <v>53</v>
      </c>
      <c r="D176" s="121"/>
      <c r="E176" s="80" t="s">
        <v>47</v>
      </c>
      <c r="F176" s="13" t="e">
        <f>#REF!</f>
        <v>#REF!</v>
      </c>
      <c r="G176" s="13"/>
      <c r="H176" s="13"/>
      <c r="I176" s="90"/>
    </row>
    <row r="177" spans="1:12" x14ac:dyDescent="0.25">
      <c r="A177" s="114"/>
      <c r="B177" s="121"/>
      <c r="C177" s="120" t="s">
        <v>54</v>
      </c>
      <c r="D177" s="120"/>
      <c r="E177" s="120"/>
      <c r="F177" s="120"/>
      <c r="G177" s="120"/>
      <c r="H177" s="120"/>
      <c r="I177" s="120"/>
    </row>
    <row r="178" spans="1:12" ht="30" x14ac:dyDescent="0.25">
      <c r="A178" s="114"/>
      <c r="B178" s="121"/>
      <c r="C178" s="11" t="s">
        <v>83</v>
      </c>
      <c r="D178" s="80" t="s">
        <v>55</v>
      </c>
      <c r="E178" s="80" t="s">
        <v>25</v>
      </c>
      <c r="F178" s="17">
        <v>2123</v>
      </c>
      <c r="G178" s="17"/>
      <c r="H178" s="17"/>
      <c r="I178" s="17"/>
    </row>
    <row r="179" spans="1:12" x14ac:dyDescent="0.25">
      <c r="A179" s="114"/>
      <c r="B179" s="121"/>
      <c r="C179" s="120" t="s">
        <v>56</v>
      </c>
      <c r="D179" s="120"/>
      <c r="E179" s="120"/>
      <c r="F179" s="120"/>
      <c r="G179" s="120"/>
      <c r="H179" s="120"/>
      <c r="I179" s="120"/>
      <c r="L179" s="37"/>
    </row>
    <row r="180" spans="1:12" ht="30" x14ac:dyDescent="0.25">
      <c r="A180" s="114"/>
      <c r="B180" s="121"/>
      <c r="C180" s="11" t="s">
        <v>122</v>
      </c>
      <c r="D180" s="80" t="s">
        <v>57</v>
      </c>
      <c r="E180" s="80" t="s">
        <v>79</v>
      </c>
      <c r="F180" s="12">
        <f>F172/F178</f>
        <v>3.5471102213848331</v>
      </c>
      <c r="G180" s="12"/>
      <c r="H180" s="12"/>
      <c r="I180" s="12"/>
    </row>
    <row r="181" spans="1:12" x14ac:dyDescent="0.25">
      <c r="A181" s="114"/>
      <c r="B181" s="121"/>
      <c r="C181" s="120" t="s">
        <v>58</v>
      </c>
      <c r="D181" s="120"/>
      <c r="E181" s="120"/>
      <c r="F181" s="120"/>
      <c r="G181" s="120"/>
      <c r="H181" s="120"/>
      <c r="I181" s="120"/>
    </row>
    <row r="182" spans="1:12" x14ac:dyDescent="0.25">
      <c r="A182" s="114"/>
      <c r="B182" s="121"/>
      <c r="C182" s="11" t="s">
        <v>80</v>
      </c>
      <c r="D182" s="121" t="s">
        <v>59</v>
      </c>
      <c r="E182" s="80" t="s">
        <v>15</v>
      </c>
      <c r="F182" s="15">
        <v>53.08</v>
      </c>
      <c r="G182" s="80"/>
      <c r="H182" s="80"/>
      <c r="I182" s="80"/>
    </row>
    <row r="183" spans="1:12" x14ac:dyDescent="0.25">
      <c r="A183" s="115"/>
      <c r="B183" s="121"/>
      <c r="C183" s="11" t="s">
        <v>64</v>
      </c>
      <c r="D183" s="121"/>
      <c r="E183" s="80" t="s">
        <v>60</v>
      </c>
      <c r="F183" s="80">
        <v>100</v>
      </c>
      <c r="G183" s="80"/>
      <c r="H183" s="80"/>
      <c r="I183" s="80"/>
    </row>
    <row r="184" spans="1:12" ht="32.25" hidden="1" customHeight="1" x14ac:dyDescent="0.25">
      <c r="A184" s="113" t="s">
        <v>150</v>
      </c>
      <c r="B184" s="116" t="s">
        <v>153</v>
      </c>
      <c r="C184" s="119" t="s">
        <v>169</v>
      </c>
      <c r="D184" s="119"/>
      <c r="E184" s="119"/>
      <c r="F184" s="119"/>
      <c r="G184" s="119"/>
      <c r="H184" s="119"/>
      <c r="I184" s="119"/>
    </row>
    <row r="185" spans="1:12" hidden="1" x14ac:dyDescent="0.25">
      <c r="A185" s="114"/>
      <c r="B185" s="117"/>
      <c r="C185" s="98" t="s">
        <v>49</v>
      </c>
      <c r="D185" s="80"/>
      <c r="E185" s="80"/>
      <c r="F185" s="80"/>
      <c r="G185" s="80"/>
      <c r="H185" s="80"/>
      <c r="I185" s="80"/>
    </row>
    <row r="186" spans="1:12" ht="30" hidden="1" x14ac:dyDescent="0.25">
      <c r="A186" s="114"/>
      <c r="B186" s="117"/>
      <c r="C186" s="11" t="s">
        <v>171</v>
      </c>
      <c r="D186" s="80" t="s">
        <v>50</v>
      </c>
      <c r="E186" s="80" t="s">
        <v>47</v>
      </c>
      <c r="F186" s="12">
        <f>'Додаток 3'!L45</f>
        <v>0</v>
      </c>
      <c r="G186" s="80"/>
      <c r="H186" s="80"/>
      <c r="I186" s="80"/>
    </row>
    <row r="187" spans="1:12" hidden="1" x14ac:dyDescent="0.25">
      <c r="A187" s="114"/>
      <c r="B187" s="117"/>
      <c r="C187" s="98" t="s">
        <v>54</v>
      </c>
      <c r="D187" s="80"/>
      <c r="E187" s="80"/>
      <c r="F187" s="80"/>
      <c r="G187" s="80"/>
      <c r="H187" s="80"/>
      <c r="I187" s="80"/>
    </row>
    <row r="188" spans="1:12" ht="30" hidden="1" x14ac:dyDescent="0.25">
      <c r="A188" s="114"/>
      <c r="B188" s="117"/>
      <c r="C188" s="11" t="s">
        <v>172</v>
      </c>
      <c r="D188" s="80" t="s">
        <v>57</v>
      </c>
      <c r="E188" s="80" t="s">
        <v>7</v>
      </c>
      <c r="F188" s="80">
        <v>1</v>
      </c>
      <c r="G188" s="80"/>
      <c r="H188" s="80"/>
      <c r="I188" s="80"/>
    </row>
    <row r="189" spans="1:12" hidden="1" x14ac:dyDescent="0.25">
      <c r="A189" s="114"/>
      <c r="B189" s="117"/>
      <c r="C189" s="98" t="s">
        <v>56</v>
      </c>
      <c r="D189" s="80"/>
      <c r="E189" s="80"/>
      <c r="F189" s="80"/>
      <c r="G189" s="80"/>
      <c r="H189" s="80"/>
      <c r="I189" s="80"/>
    </row>
    <row r="190" spans="1:12" ht="30" hidden="1" x14ac:dyDescent="0.25">
      <c r="A190" s="114"/>
      <c r="B190" s="117"/>
      <c r="C190" s="11" t="s">
        <v>173</v>
      </c>
      <c r="D190" s="80" t="s">
        <v>57</v>
      </c>
      <c r="E190" s="80" t="s">
        <v>94</v>
      </c>
      <c r="F190" s="12">
        <f>F186/F188</f>
        <v>0</v>
      </c>
      <c r="G190" s="80"/>
      <c r="H190" s="80"/>
      <c r="I190" s="80"/>
    </row>
    <row r="191" spans="1:12" hidden="1" x14ac:dyDescent="0.25">
      <c r="A191" s="114"/>
      <c r="B191" s="117"/>
      <c r="C191" s="98" t="s">
        <v>58</v>
      </c>
      <c r="D191" s="80"/>
      <c r="E191" s="80"/>
      <c r="F191" s="80"/>
      <c r="G191" s="80"/>
      <c r="H191" s="80"/>
      <c r="I191" s="80"/>
    </row>
    <row r="192" spans="1:12" ht="29.25" hidden="1" customHeight="1" x14ac:dyDescent="0.25">
      <c r="A192" s="115"/>
      <c r="B192" s="118"/>
      <c r="C192" s="11" t="s">
        <v>64</v>
      </c>
      <c r="D192" s="80" t="s">
        <v>59</v>
      </c>
      <c r="E192" s="80" t="s">
        <v>60</v>
      </c>
      <c r="F192" s="80">
        <v>100</v>
      </c>
      <c r="G192" s="80"/>
      <c r="H192" s="80"/>
      <c r="I192" s="80"/>
    </row>
    <row r="193" spans="1:9" ht="30" customHeight="1" x14ac:dyDescent="0.25">
      <c r="A193" s="128" t="s">
        <v>150</v>
      </c>
      <c r="B193" s="121" t="s">
        <v>153</v>
      </c>
      <c r="C193" s="119" t="s">
        <v>168</v>
      </c>
      <c r="D193" s="119"/>
      <c r="E193" s="119"/>
      <c r="F193" s="119"/>
      <c r="G193" s="119"/>
      <c r="H193" s="119"/>
      <c r="I193" s="119"/>
    </row>
    <row r="194" spans="1:9" x14ac:dyDescent="0.25">
      <c r="A194" s="128"/>
      <c r="B194" s="121"/>
      <c r="C194" s="120" t="s">
        <v>49</v>
      </c>
      <c r="D194" s="120"/>
      <c r="E194" s="120"/>
      <c r="F194" s="120"/>
      <c r="G194" s="120"/>
      <c r="H194" s="120"/>
      <c r="I194" s="120"/>
    </row>
    <row r="195" spans="1:9" x14ac:dyDescent="0.25">
      <c r="A195" s="128"/>
      <c r="B195" s="121"/>
      <c r="C195" s="11" t="s">
        <v>136</v>
      </c>
      <c r="D195" s="121" t="s">
        <v>99</v>
      </c>
      <c r="E195" s="80" t="s">
        <v>47</v>
      </c>
      <c r="F195" s="12"/>
      <c r="G195" s="12">
        <f>'Додаток 3'!M46</f>
        <v>250</v>
      </c>
      <c r="H195" s="17"/>
      <c r="I195" s="17"/>
    </row>
    <row r="196" spans="1:9" hidden="1" x14ac:dyDescent="0.25">
      <c r="A196" s="128"/>
      <c r="B196" s="121"/>
      <c r="C196" s="11" t="s">
        <v>132</v>
      </c>
      <c r="D196" s="121"/>
      <c r="E196" s="122"/>
      <c r="F196" s="122"/>
      <c r="G196" s="122"/>
      <c r="H196" s="122"/>
      <c r="I196" s="90"/>
    </row>
    <row r="197" spans="1:9" hidden="1" x14ac:dyDescent="0.25">
      <c r="A197" s="128"/>
      <c r="B197" s="121"/>
      <c r="C197" s="11" t="s">
        <v>123</v>
      </c>
      <c r="D197" s="121"/>
      <c r="E197" s="81" t="s">
        <v>47</v>
      </c>
      <c r="F197" s="13"/>
      <c r="G197" s="81"/>
      <c r="H197" s="81"/>
      <c r="I197" s="90"/>
    </row>
    <row r="198" spans="1:9" hidden="1" x14ac:dyDescent="0.25">
      <c r="A198" s="128"/>
      <c r="B198" s="121"/>
      <c r="C198" s="11" t="s">
        <v>52</v>
      </c>
      <c r="D198" s="121"/>
      <c r="E198" s="80" t="s">
        <v>47</v>
      </c>
      <c r="F198" s="12" t="e">
        <f>#REF!</f>
        <v>#REF!</v>
      </c>
      <c r="G198" s="13"/>
      <c r="H198" s="13"/>
      <c r="I198" s="90"/>
    </row>
    <row r="199" spans="1:9" hidden="1" x14ac:dyDescent="0.25">
      <c r="A199" s="128"/>
      <c r="B199" s="121"/>
      <c r="C199" s="11" t="s">
        <v>53</v>
      </c>
      <c r="D199" s="121"/>
      <c r="E199" s="80" t="s">
        <v>47</v>
      </c>
      <c r="F199" s="13" t="e">
        <f>#REF!</f>
        <v>#REF!</v>
      </c>
      <c r="G199" s="13"/>
      <c r="H199" s="13"/>
      <c r="I199" s="90"/>
    </row>
    <row r="200" spans="1:9" x14ac:dyDescent="0.25">
      <c r="A200" s="128"/>
      <c r="B200" s="121"/>
      <c r="C200" s="120" t="s">
        <v>54</v>
      </c>
      <c r="D200" s="120"/>
      <c r="E200" s="120"/>
      <c r="F200" s="120"/>
      <c r="G200" s="120"/>
      <c r="H200" s="120"/>
      <c r="I200" s="120"/>
    </row>
    <row r="201" spans="1:9" ht="30" x14ac:dyDescent="0.25">
      <c r="A201" s="128"/>
      <c r="B201" s="121"/>
      <c r="C201" s="11" t="s">
        <v>137</v>
      </c>
      <c r="D201" s="80" t="s">
        <v>57</v>
      </c>
      <c r="E201" s="80" t="s">
        <v>7</v>
      </c>
      <c r="F201" s="17"/>
      <c r="G201" s="17">
        <v>1</v>
      </c>
      <c r="H201" s="17"/>
      <c r="I201" s="17"/>
    </row>
    <row r="202" spans="1:9" x14ac:dyDescent="0.25">
      <c r="A202" s="128"/>
      <c r="B202" s="121"/>
      <c r="C202" s="120" t="s">
        <v>56</v>
      </c>
      <c r="D202" s="120"/>
      <c r="E202" s="120"/>
      <c r="F202" s="120"/>
      <c r="G202" s="120"/>
      <c r="H202" s="120"/>
      <c r="I202" s="120"/>
    </row>
    <row r="203" spans="1:9" ht="30" x14ac:dyDescent="0.25">
      <c r="A203" s="128"/>
      <c r="B203" s="121"/>
      <c r="C203" s="11" t="s">
        <v>138</v>
      </c>
      <c r="D203" s="80" t="s">
        <v>57</v>
      </c>
      <c r="E203" s="80" t="s">
        <v>94</v>
      </c>
      <c r="F203" s="12"/>
      <c r="G203" s="12">
        <f>G195/G201</f>
        <v>250</v>
      </c>
      <c r="H203" s="12"/>
      <c r="I203" s="12"/>
    </row>
    <row r="204" spans="1:9" x14ac:dyDescent="0.25">
      <c r="A204" s="128"/>
      <c r="B204" s="121"/>
      <c r="C204" s="120" t="s">
        <v>58</v>
      </c>
      <c r="D204" s="120"/>
      <c r="E204" s="120"/>
      <c r="F204" s="120"/>
      <c r="G204" s="120"/>
      <c r="H204" s="120"/>
      <c r="I204" s="120"/>
    </row>
    <row r="205" spans="1:9" ht="21.75" customHeight="1" x14ac:dyDescent="0.25">
      <c r="A205" s="128"/>
      <c r="B205" s="121"/>
      <c r="C205" s="11" t="s">
        <v>139</v>
      </c>
      <c r="D205" s="80" t="s">
        <v>59</v>
      </c>
      <c r="E205" s="80" t="s">
        <v>60</v>
      </c>
      <c r="F205" s="80"/>
      <c r="G205" s="80">
        <v>100</v>
      </c>
      <c r="H205" s="80"/>
      <c r="I205" s="80"/>
    </row>
    <row r="206" spans="1:9" hidden="1" x14ac:dyDescent="0.25">
      <c r="A206" s="96"/>
      <c r="B206" s="80"/>
      <c r="C206" s="11"/>
      <c r="D206" s="80"/>
      <c r="E206" s="80"/>
      <c r="F206" s="80"/>
      <c r="G206" s="80"/>
      <c r="H206" s="80"/>
      <c r="I206" s="80"/>
    </row>
    <row r="207" spans="1:9" hidden="1" x14ac:dyDescent="0.25">
      <c r="A207" s="96"/>
      <c r="B207" s="80"/>
      <c r="C207" s="11"/>
      <c r="D207" s="80"/>
      <c r="E207" s="80"/>
      <c r="F207" s="80"/>
      <c r="G207" s="80"/>
      <c r="H207" s="80"/>
      <c r="I207" s="80"/>
    </row>
    <row r="208" spans="1:9" ht="31.5" customHeight="1" x14ac:dyDescent="0.25">
      <c r="A208" s="113" t="s">
        <v>158</v>
      </c>
      <c r="B208" s="121" t="s">
        <v>140</v>
      </c>
      <c r="C208" s="119" t="s">
        <v>165</v>
      </c>
      <c r="D208" s="119"/>
      <c r="E208" s="119"/>
      <c r="F208" s="119"/>
      <c r="G208" s="119"/>
      <c r="H208" s="119"/>
      <c r="I208" s="119"/>
    </row>
    <row r="209" spans="1:9" x14ac:dyDescent="0.25">
      <c r="A209" s="114"/>
      <c r="B209" s="121"/>
      <c r="C209" s="120" t="s">
        <v>49</v>
      </c>
      <c r="D209" s="120"/>
      <c r="E209" s="120"/>
      <c r="F209" s="120"/>
      <c r="G209" s="120"/>
      <c r="H209" s="120"/>
      <c r="I209" s="90"/>
    </row>
    <row r="210" spans="1:9" ht="21.75" customHeight="1" x14ac:dyDescent="0.25">
      <c r="A210" s="114"/>
      <c r="B210" s="121"/>
      <c r="C210" s="11" t="s">
        <v>135</v>
      </c>
      <c r="D210" s="121" t="s">
        <v>50</v>
      </c>
      <c r="E210" s="80" t="s">
        <v>47</v>
      </c>
      <c r="F210" s="12"/>
      <c r="G210" s="12">
        <f>'Додаток 3'!M47</f>
        <v>3500</v>
      </c>
      <c r="H210" s="17"/>
      <c r="I210" s="90"/>
    </row>
    <row r="211" spans="1:9" ht="15.75" hidden="1" customHeight="1" x14ac:dyDescent="0.25">
      <c r="A211" s="114"/>
      <c r="B211" s="121"/>
      <c r="C211" s="11" t="s">
        <v>51</v>
      </c>
      <c r="D211" s="121"/>
      <c r="E211" s="122"/>
      <c r="F211" s="122"/>
      <c r="G211" s="122"/>
      <c r="H211" s="122"/>
      <c r="I211" s="90"/>
    </row>
    <row r="212" spans="1:9" ht="21" hidden="1" customHeight="1" x14ac:dyDescent="0.25">
      <c r="A212" s="114"/>
      <c r="B212" s="121"/>
      <c r="C212" s="11" t="s">
        <v>154</v>
      </c>
      <c r="D212" s="121"/>
      <c r="E212" s="81" t="s">
        <v>47</v>
      </c>
      <c r="F212" s="13" t="e">
        <f>#REF!</f>
        <v>#REF!</v>
      </c>
      <c r="G212" s="81"/>
      <c r="H212" s="81"/>
      <c r="I212" s="90"/>
    </row>
    <row r="213" spans="1:9" ht="18" hidden="1" customHeight="1" x14ac:dyDescent="0.25">
      <c r="A213" s="114"/>
      <c r="B213" s="121"/>
      <c r="C213" s="11"/>
      <c r="D213" s="121"/>
      <c r="E213" s="80" t="s">
        <v>47</v>
      </c>
      <c r="F213" s="12" t="e">
        <f>#REF!</f>
        <v>#REF!</v>
      </c>
      <c r="G213" s="13"/>
      <c r="H213" s="13"/>
      <c r="I213" s="90"/>
    </row>
    <row r="214" spans="1:9" ht="23.25" hidden="1" customHeight="1" x14ac:dyDescent="0.25">
      <c r="A214" s="114"/>
      <c r="B214" s="121"/>
      <c r="C214" s="11"/>
      <c r="D214" s="121"/>
      <c r="E214" s="80" t="s">
        <v>47</v>
      </c>
      <c r="F214" s="13" t="e">
        <f>#REF!</f>
        <v>#REF!</v>
      </c>
      <c r="G214" s="13"/>
      <c r="H214" s="13"/>
      <c r="I214" s="90"/>
    </row>
    <row r="215" spans="1:9" x14ac:dyDescent="0.25">
      <c r="A215" s="114"/>
      <c r="B215" s="121"/>
      <c r="C215" s="120" t="s">
        <v>54</v>
      </c>
      <c r="D215" s="120"/>
      <c r="E215" s="120"/>
      <c r="F215" s="120"/>
      <c r="G215" s="120"/>
      <c r="H215" s="120"/>
      <c r="I215" s="90"/>
    </row>
    <row r="216" spans="1:9" ht="30" x14ac:dyDescent="0.25">
      <c r="A216" s="114"/>
      <c r="B216" s="121"/>
      <c r="C216" s="11" t="s">
        <v>119</v>
      </c>
      <c r="D216" s="80" t="s">
        <v>55</v>
      </c>
      <c r="E216" s="80" t="s">
        <v>25</v>
      </c>
      <c r="F216" s="17"/>
      <c r="G216" s="17">
        <v>1275</v>
      </c>
      <c r="H216" s="17"/>
      <c r="I216" s="90"/>
    </row>
    <row r="217" spans="1:9" x14ac:dyDescent="0.25">
      <c r="A217" s="114"/>
      <c r="B217" s="121"/>
      <c r="C217" s="120" t="s">
        <v>56</v>
      </c>
      <c r="D217" s="120"/>
      <c r="E217" s="120"/>
      <c r="F217" s="120"/>
      <c r="G217" s="120"/>
      <c r="H217" s="120"/>
      <c r="I217" s="90"/>
    </row>
    <row r="218" spans="1:9" ht="30" x14ac:dyDescent="0.25">
      <c r="A218" s="114"/>
      <c r="B218" s="121"/>
      <c r="C218" s="11" t="s">
        <v>122</v>
      </c>
      <c r="D218" s="80" t="s">
        <v>57</v>
      </c>
      <c r="E218" s="80" t="s">
        <v>79</v>
      </c>
      <c r="F218" s="12"/>
      <c r="G218" s="12">
        <f>G210/G216</f>
        <v>2.7450980392156863</v>
      </c>
      <c r="H218" s="12"/>
      <c r="I218" s="90"/>
    </row>
    <row r="219" spans="1:9" x14ac:dyDescent="0.25">
      <c r="A219" s="114"/>
      <c r="B219" s="121"/>
      <c r="C219" s="120" t="s">
        <v>58</v>
      </c>
      <c r="D219" s="120"/>
      <c r="E219" s="120"/>
      <c r="F219" s="120"/>
      <c r="G219" s="120"/>
      <c r="H219" s="120"/>
      <c r="I219" s="90"/>
    </row>
    <row r="220" spans="1:9" ht="19.5" customHeight="1" x14ac:dyDescent="0.25">
      <c r="A220" s="114"/>
      <c r="B220" s="121"/>
      <c r="C220" s="11" t="s">
        <v>80</v>
      </c>
      <c r="D220" s="121" t="s">
        <v>59</v>
      </c>
      <c r="E220" s="80" t="s">
        <v>15</v>
      </c>
      <c r="F220" s="90"/>
      <c r="G220" s="15">
        <v>31.15</v>
      </c>
      <c r="H220" s="80"/>
      <c r="I220" s="90"/>
    </row>
    <row r="221" spans="1:9" ht="22.5" customHeight="1" x14ac:dyDescent="0.25">
      <c r="A221" s="115"/>
      <c r="B221" s="121"/>
      <c r="C221" s="11" t="s">
        <v>64</v>
      </c>
      <c r="D221" s="121"/>
      <c r="E221" s="80" t="s">
        <v>60</v>
      </c>
      <c r="F221" s="90"/>
      <c r="G221" s="80">
        <v>100</v>
      </c>
      <c r="H221" s="80"/>
      <c r="I221" s="90"/>
    </row>
    <row r="222" spans="1:9" ht="46.5" customHeight="1" x14ac:dyDescent="0.25">
      <c r="A222" s="113" t="s">
        <v>159</v>
      </c>
      <c r="B222" s="121" t="s">
        <v>116</v>
      </c>
      <c r="C222" s="119" t="s">
        <v>156</v>
      </c>
      <c r="D222" s="119"/>
      <c r="E222" s="119"/>
      <c r="F222" s="119"/>
      <c r="G222" s="119"/>
      <c r="H222" s="119"/>
      <c r="I222" s="119"/>
    </row>
    <row r="223" spans="1:9" x14ac:dyDescent="0.25">
      <c r="A223" s="114"/>
      <c r="B223" s="121"/>
      <c r="C223" s="120" t="s">
        <v>49</v>
      </c>
      <c r="D223" s="120"/>
      <c r="E223" s="120"/>
      <c r="F223" s="120"/>
      <c r="G223" s="120"/>
      <c r="H223" s="120"/>
      <c r="I223" s="120"/>
    </row>
    <row r="224" spans="1:9" ht="12.75" customHeight="1" x14ac:dyDescent="0.25">
      <c r="A224" s="114"/>
      <c r="B224" s="121"/>
      <c r="C224" s="11" t="s">
        <v>135</v>
      </c>
      <c r="D224" s="121" t="s">
        <v>50</v>
      </c>
      <c r="E224" s="80" t="s">
        <v>47</v>
      </c>
      <c r="F224" s="12"/>
      <c r="G224" s="12"/>
      <c r="H224" s="17"/>
      <c r="I224" s="12">
        <f>'Додаток 3'!O49</f>
        <v>6425.5</v>
      </c>
    </row>
    <row r="225" spans="1:9" x14ac:dyDescent="0.25">
      <c r="A225" s="114"/>
      <c r="B225" s="121"/>
      <c r="C225" s="11" t="s">
        <v>51</v>
      </c>
      <c r="D225" s="121"/>
      <c r="E225" s="94"/>
      <c r="F225" s="94"/>
      <c r="G225" s="94"/>
      <c r="H225" s="94"/>
      <c r="I225" s="90"/>
    </row>
    <row r="226" spans="1:9" ht="22.5" customHeight="1" x14ac:dyDescent="0.25">
      <c r="A226" s="114"/>
      <c r="B226" s="121"/>
      <c r="C226" s="11" t="s">
        <v>141</v>
      </c>
      <c r="D226" s="121"/>
      <c r="E226" s="81" t="s">
        <v>47</v>
      </c>
      <c r="F226" s="13"/>
      <c r="G226" s="81"/>
      <c r="H226" s="81"/>
      <c r="I226" s="12">
        <f>'Додаток 3'!O50</f>
        <v>550</v>
      </c>
    </row>
    <row r="227" spans="1:9" x14ac:dyDescent="0.25">
      <c r="A227" s="114"/>
      <c r="B227" s="121"/>
      <c r="C227" s="120" t="s">
        <v>54</v>
      </c>
      <c r="D227" s="120"/>
      <c r="E227" s="120"/>
      <c r="F227" s="120"/>
      <c r="G227" s="120"/>
      <c r="H227" s="120"/>
      <c r="I227" s="120"/>
    </row>
    <row r="228" spans="1:9" ht="30" x14ac:dyDescent="0.25">
      <c r="A228" s="114"/>
      <c r="B228" s="121"/>
      <c r="C228" s="11" t="s">
        <v>119</v>
      </c>
      <c r="D228" s="80" t="s">
        <v>55</v>
      </c>
      <c r="E228" s="80" t="s">
        <v>25</v>
      </c>
      <c r="F228" s="17"/>
      <c r="G228" s="17"/>
      <c r="H228" s="17"/>
      <c r="I228" s="17">
        <v>1573</v>
      </c>
    </row>
    <row r="229" spans="1:9" x14ac:dyDescent="0.25">
      <c r="A229" s="114"/>
      <c r="B229" s="121"/>
      <c r="C229" s="120" t="s">
        <v>56</v>
      </c>
      <c r="D229" s="120"/>
      <c r="E229" s="120"/>
      <c r="F229" s="120"/>
      <c r="G229" s="120"/>
      <c r="H229" s="120"/>
      <c r="I229" s="120"/>
    </row>
    <row r="230" spans="1:9" ht="30" x14ac:dyDescent="0.25">
      <c r="A230" s="114"/>
      <c r="B230" s="121"/>
      <c r="C230" s="11" t="s">
        <v>122</v>
      </c>
      <c r="D230" s="80" t="s">
        <v>57</v>
      </c>
      <c r="E230" s="80" t="s">
        <v>79</v>
      </c>
      <c r="F230" s="12"/>
      <c r="G230" s="12"/>
      <c r="H230" s="12"/>
      <c r="I230" s="12">
        <f>I224/I228</f>
        <v>4.0848696757787666</v>
      </c>
    </row>
    <row r="231" spans="1:9" x14ac:dyDescent="0.25">
      <c r="A231" s="114"/>
      <c r="B231" s="121"/>
      <c r="C231" s="120" t="s">
        <v>58</v>
      </c>
      <c r="D231" s="120"/>
      <c r="E231" s="120"/>
      <c r="F231" s="120"/>
      <c r="G231" s="120"/>
      <c r="H231" s="120"/>
      <c r="I231" s="120"/>
    </row>
    <row r="232" spans="1:9" x14ac:dyDescent="0.25">
      <c r="A232" s="114"/>
      <c r="B232" s="121"/>
      <c r="C232" s="11" t="s">
        <v>80</v>
      </c>
      <c r="D232" s="121" t="s">
        <v>59</v>
      </c>
      <c r="E232" s="80" t="s">
        <v>15</v>
      </c>
      <c r="F232" s="15"/>
      <c r="G232" s="12"/>
      <c r="H232" s="80"/>
      <c r="I232" s="80">
        <v>38.552999999999997</v>
      </c>
    </row>
    <row r="233" spans="1:9" x14ac:dyDescent="0.25">
      <c r="A233" s="115"/>
      <c r="B233" s="121"/>
      <c r="C233" s="11" t="s">
        <v>64</v>
      </c>
      <c r="D233" s="121"/>
      <c r="E233" s="80" t="s">
        <v>60</v>
      </c>
      <c r="F233" s="80"/>
      <c r="G233" s="80"/>
      <c r="H233" s="80"/>
      <c r="I233" s="80">
        <v>100</v>
      </c>
    </row>
    <row r="234" spans="1:9" ht="45" customHeight="1" x14ac:dyDescent="0.25">
      <c r="A234" s="113" t="s">
        <v>160</v>
      </c>
      <c r="B234" s="116" t="s">
        <v>117</v>
      </c>
      <c r="C234" s="119" t="s">
        <v>157</v>
      </c>
      <c r="D234" s="119"/>
      <c r="E234" s="119"/>
      <c r="F234" s="119"/>
      <c r="G234" s="119"/>
      <c r="H234" s="119"/>
      <c r="I234" s="119"/>
    </row>
    <row r="235" spans="1:9" x14ac:dyDescent="0.25">
      <c r="A235" s="114"/>
      <c r="B235" s="117"/>
      <c r="C235" s="120" t="s">
        <v>49</v>
      </c>
      <c r="D235" s="120"/>
      <c r="E235" s="120"/>
      <c r="F235" s="120"/>
      <c r="G235" s="120"/>
      <c r="H235" s="120"/>
      <c r="I235" s="120"/>
    </row>
    <row r="236" spans="1:9" x14ac:dyDescent="0.25">
      <c r="A236" s="114"/>
      <c r="B236" s="117"/>
      <c r="C236" s="11" t="s">
        <v>135</v>
      </c>
      <c r="D236" s="121" t="s">
        <v>50</v>
      </c>
      <c r="E236" s="80" t="s">
        <v>47</v>
      </c>
      <c r="F236" s="12"/>
      <c r="G236" s="12"/>
      <c r="H236" s="12"/>
      <c r="I236" s="12">
        <f>'Додаток 3'!O51</f>
        <v>22975.65</v>
      </c>
    </row>
    <row r="237" spans="1:9" x14ac:dyDescent="0.25">
      <c r="A237" s="114"/>
      <c r="B237" s="117"/>
      <c r="C237" s="11" t="s">
        <v>51</v>
      </c>
      <c r="D237" s="121"/>
      <c r="E237" s="122"/>
      <c r="F237" s="122"/>
      <c r="G237" s="122"/>
      <c r="H237" s="122"/>
      <c r="I237" s="94"/>
    </row>
    <row r="238" spans="1:9" x14ac:dyDescent="0.25">
      <c r="A238" s="114"/>
      <c r="B238" s="117"/>
      <c r="C238" s="11" t="s">
        <v>141</v>
      </c>
      <c r="D238" s="121"/>
      <c r="E238" s="81" t="s">
        <v>47</v>
      </c>
      <c r="F238" s="13"/>
      <c r="G238" s="13"/>
      <c r="H238" s="81"/>
      <c r="I238" s="13">
        <f>'Додаток 3'!O52</f>
        <v>900</v>
      </c>
    </row>
    <row r="239" spans="1:9" hidden="1" x14ac:dyDescent="0.25">
      <c r="A239" s="114"/>
      <c r="B239" s="117"/>
      <c r="C239" s="11"/>
      <c r="D239" s="121"/>
      <c r="E239" s="80" t="s">
        <v>47</v>
      </c>
      <c r="F239" s="12" t="e">
        <f>#REF!</f>
        <v>#REF!</v>
      </c>
      <c r="G239" s="13"/>
      <c r="H239" s="13"/>
      <c r="I239" s="90"/>
    </row>
    <row r="240" spans="1:9" hidden="1" x14ac:dyDescent="0.25">
      <c r="A240" s="114"/>
      <c r="B240" s="117"/>
      <c r="C240" s="11"/>
      <c r="D240" s="121"/>
      <c r="E240" s="80" t="s">
        <v>47</v>
      </c>
      <c r="F240" s="13" t="e">
        <f>#REF!</f>
        <v>#REF!</v>
      </c>
      <c r="G240" s="13"/>
      <c r="H240" s="13"/>
      <c r="I240" s="90"/>
    </row>
    <row r="241" spans="1:9" x14ac:dyDescent="0.25">
      <c r="A241" s="114"/>
      <c r="B241" s="117"/>
      <c r="C241" s="120" t="s">
        <v>54</v>
      </c>
      <c r="D241" s="120"/>
      <c r="E241" s="120"/>
      <c r="F241" s="120"/>
      <c r="G241" s="120"/>
      <c r="H241" s="120"/>
      <c r="I241" s="120"/>
    </row>
    <row r="242" spans="1:9" ht="27.75" customHeight="1" x14ac:dyDescent="0.25">
      <c r="A242" s="114"/>
      <c r="B242" s="117"/>
      <c r="C242" s="20" t="s">
        <v>137</v>
      </c>
      <c r="D242" s="19" t="s">
        <v>57</v>
      </c>
      <c r="E242" s="80" t="s">
        <v>7</v>
      </c>
      <c r="F242" s="82"/>
      <c r="G242" s="80"/>
      <c r="H242" s="82"/>
      <c r="I242" s="80">
        <v>1</v>
      </c>
    </row>
    <row r="243" spans="1:9" ht="30" customHeight="1" x14ac:dyDescent="0.25">
      <c r="A243" s="114"/>
      <c r="B243" s="117"/>
      <c r="C243" s="11" t="s">
        <v>119</v>
      </c>
      <c r="D243" s="80" t="s">
        <v>55</v>
      </c>
      <c r="E243" s="80" t="s">
        <v>25</v>
      </c>
      <c r="F243" s="17"/>
      <c r="G243" s="17"/>
      <c r="H243" s="17"/>
      <c r="I243" s="17">
        <v>3940</v>
      </c>
    </row>
    <row r="244" spans="1:9" x14ac:dyDescent="0.25">
      <c r="A244" s="114"/>
      <c r="B244" s="117"/>
      <c r="C244" s="120" t="s">
        <v>56</v>
      </c>
      <c r="D244" s="120"/>
      <c r="E244" s="120"/>
      <c r="F244" s="120"/>
      <c r="G244" s="120"/>
      <c r="H244" s="120"/>
      <c r="I244" s="120"/>
    </row>
    <row r="245" spans="1:9" ht="30.75" customHeight="1" x14ac:dyDescent="0.25">
      <c r="A245" s="114"/>
      <c r="B245" s="117"/>
      <c r="C245" s="18" t="s">
        <v>138</v>
      </c>
      <c r="D245" s="19" t="s">
        <v>57</v>
      </c>
      <c r="E245" s="80" t="s">
        <v>94</v>
      </c>
      <c r="F245" s="82"/>
      <c r="G245" s="12"/>
      <c r="H245" s="82"/>
      <c r="I245" s="82"/>
    </row>
    <row r="246" spans="1:9" ht="30" x14ac:dyDescent="0.25">
      <c r="A246" s="114"/>
      <c r="B246" s="117"/>
      <c r="C246" s="11" t="s">
        <v>122</v>
      </c>
      <c r="D246" s="80" t="s">
        <v>57</v>
      </c>
      <c r="E246" s="80" t="s">
        <v>79</v>
      </c>
      <c r="F246" s="12"/>
      <c r="G246" s="12"/>
      <c r="H246" s="12"/>
      <c r="I246" s="12">
        <f>I236/I243</f>
        <v>5.8313832487309645</v>
      </c>
    </row>
    <row r="247" spans="1:9" x14ac:dyDescent="0.25">
      <c r="A247" s="114"/>
      <c r="B247" s="117"/>
      <c r="C247" s="120" t="s">
        <v>58</v>
      </c>
      <c r="D247" s="120"/>
      <c r="E247" s="120"/>
      <c r="F247" s="120"/>
      <c r="G247" s="120"/>
      <c r="H247" s="120"/>
      <c r="I247" s="120"/>
    </row>
    <row r="248" spans="1:9" x14ac:dyDescent="0.25">
      <c r="A248" s="114"/>
      <c r="B248" s="117"/>
      <c r="C248" s="18" t="s">
        <v>139</v>
      </c>
      <c r="D248" s="116" t="s">
        <v>59</v>
      </c>
      <c r="E248" s="19" t="s">
        <v>60</v>
      </c>
      <c r="F248" s="82"/>
      <c r="G248" s="19"/>
      <c r="H248" s="82"/>
      <c r="I248" s="19">
        <v>100</v>
      </c>
    </row>
    <row r="249" spans="1:9" x14ac:dyDescent="0.25">
      <c r="A249" s="114"/>
      <c r="B249" s="117"/>
      <c r="C249" s="11" t="s">
        <v>80</v>
      </c>
      <c r="D249" s="117"/>
      <c r="E249" s="80" t="s">
        <v>15</v>
      </c>
      <c r="F249" s="15"/>
      <c r="G249" s="80"/>
      <c r="H249" s="80"/>
      <c r="I249" s="80">
        <v>137.85400000000001</v>
      </c>
    </row>
    <row r="250" spans="1:9" x14ac:dyDescent="0.25">
      <c r="A250" s="115"/>
      <c r="B250" s="118"/>
      <c r="C250" s="11" t="s">
        <v>64</v>
      </c>
      <c r="D250" s="118"/>
      <c r="E250" s="80" t="s">
        <v>60</v>
      </c>
      <c r="F250" s="80"/>
      <c r="G250" s="80"/>
      <c r="H250" s="80"/>
      <c r="I250" s="80">
        <v>100</v>
      </c>
    </row>
    <row r="251" spans="1:9" ht="43.5" customHeight="1" x14ac:dyDescent="0.25">
      <c r="A251" s="113" t="s">
        <v>166</v>
      </c>
      <c r="B251" s="116" t="s">
        <v>116</v>
      </c>
      <c r="C251" s="119" t="s">
        <v>167</v>
      </c>
      <c r="D251" s="119"/>
      <c r="E251" s="119"/>
      <c r="F251" s="119"/>
      <c r="G251" s="119"/>
      <c r="H251" s="119"/>
      <c r="I251" s="119"/>
    </row>
    <row r="252" spans="1:9" x14ac:dyDescent="0.25">
      <c r="A252" s="114"/>
      <c r="B252" s="117"/>
      <c r="C252" s="120" t="s">
        <v>49</v>
      </c>
      <c r="D252" s="120"/>
      <c r="E252" s="120"/>
      <c r="F252" s="120"/>
      <c r="G252" s="120"/>
      <c r="H252" s="120"/>
      <c r="I252" s="120"/>
    </row>
    <row r="253" spans="1:9" x14ac:dyDescent="0.25">
      <c r="A253" s="114"/>
      <c r="B253" s="117"/>
      <c r="C253" s="11" t="s">
        <v>136</v>
      </c>
      <c r="D253" s="121" t="s">
        <v>99</v>
      </c>
      <c r="E253" s="80" t="s">
        <v>47</v>
      </c>
      <c r="F253" s="12"/>
      <c r="G253" s="12"/>
      <c r="H253" s="17"/>
      <c r="I253" s="12">
        <f>'Додаток 3'!O53</f>
        <v>700</v>
      </c>
    </row>
    <row r="254" spans="1:9" ht="15" hidden="1" customHeight="1" x14ac:dyDescent="0.25">
      <c r="A254" s="114"/>
      <c r="B254" s="117"/>
      <c r="C254" s="11" t="s">
        <v>132</v>
      </c>
      <c r="D254" s="121"/>
      <c r="E254" s="122"/>
      <c r="F254" s="122"/>
      <c r="G254" s="122"/>
      <c r="H254" s="122"/>
      <c r="I254" s="90"/>
    </row>
    <row r="255" spans="1:9" ht="15" hidden="1" customHeight="1" x14ac:dyDescent="0.25">
      <c r="A255" s="114"/>
      <c r="B255" s="117"/>
      <c r="C255" s="11" t="s">
        <v>123</v>
      </c>
      <c r="D255" s="121"/>
      <c r="E255" s="81" t="s">
        <v>47</v>
      </c>
      <c r="F255" s="13" t="e">
        <f>#REF!</f>
        <v>#REF!</v>
      </c>
      <c r="G255" s="81"/>
      <c r="H255" s="81"/>
      <c r="I255" s="90"/>
    </row>
    <row r="256" spans="1:9" ht="15" hidden="1" customHeight="1" x14ac:dyDescent="0.25">
      <c r="A256" s="114"/>
      <c r="B256" s="117"/>
      <c r="C256" s="11" t="s">
        <v>52</v>
      </c>
      <c r="D256" s="121"/>
      <c r="E256" s="80" t="s">
        <v>47</v>
      </c>
      <c r="F256" s="12" t="e">
        <f>#REF!</f>
        <v>#REF!</v>
      </c>
      <c r="G256" s="13"/>
      <c r="H256" s="13"/>
      <c r="I256" s="90"/>
    </row>
    <row r="257" spans="1:11" ht="15" hidden="1" customHeight="1" x14ac:dyDescent="0.25">
      <c r="A257" s="114"/>
      <c r="B257" s="117"/>
      <c r="C257" s="11" t="s">
        <v>53</v>
      </c>
      <c r="D257" s="121"/>
      <c r="E257" s="80" t="s">
        <v>47</v>
      </c>
      <c r="F257" s="13" t="e">
        <f>#REF!</f>
        <v>#REF!</v>
      </c>
      <c r="G257" s="13"/>
      <c r="H257" s="13"/>
      <c r="I257" s="90"/>
    </row>
    <row r="258" spans="1:11" x14ac:dyDescent="0.25">
      <c r="A258" s="114"/>
      <c r="B258" s="117"/>
      <c r="C258" s="120" t="s">
        <v>54</v>
      </c>
      <c r="D258" s="120"/>
      <c r="E258" s="120"/>
      <c r="F258" s="120"/>
      <c r="G258" s="120"/>
      <c r="H258" s="120"/>
      <c r="I258" s="120"/>
    </row>
    <row r="259" spans="1:11" ht="30" x14ac:dyDescent="0.25">
      <c r="A259" s="114"/>
      <c r="B259" s="117"/>
      <c r="C259" s="11" t="s">
        <v>137</v>
      </c>
      <c r="D259" s="80" t="s">
        <v>57</v>
      </c>
      <c r="E259" s="80" t="s">
        <v>7</v>
      </c>
      <c r="F259" s="17"/>
      <c r="G259" s="17"/>
      <c r="H259" s="17"/>
      <c r="I259" s="17">
        <v>1</v>
      </c>
    </row>
    <row r="260" spans="1:11" x14ac:dyDescent="0.25">
      <c r="A260" s="114"/>
      <c r="B260" s="117"/>
      <c r="C260" s="120" t="s">
        <v>56</v>
      </c>
      <c r="D260" s="120"/>
      <c r="E260" s="120"/>
      <c r="F260" s="120"/>
      <c r="G260" s="120"/>
      <c r="H260" s="120"/>
      <c r="I260" s="120"/>
    </row>
    <row r="261" spans="1:11" ht="30" x14ac:dyDescent="0.25">
      <c r="A261" s="114"/>
      <c r="B261" s="117"/>
      <c r="C261" s="11" t="s">
        <v>138</v>
      </c>
      <c r="D261" s="80" t="s">
        <v>57</v>
      </c>
      <c r="E261" s="80" t="s">
        <v>94</v>
      </c>
      <c r="F261" s="12"/>
      <c r="G261" s="12"/>
      <c r="H261" s="12"/>
      <c r="I261" s="12">
        <f>I253/I259</f>
        <v>700</v>
      </c>
    </row>
    <row r="262" spans="1:11" x14ac:dyDescent="0.25">
      <c r="A262" s="114"/>
      <c r="B262" s="117"/>
      <c r="C262" s="120" t="s">
        <v>58</v>
      </c>
      <c r="D262" s="120"/>
      <c r="E262" s="120"/>
      <c r="F262" s="120"/>
      <c r="G262" s="120"/>
      <c r="H262" s="120"/>
      <c r="I262" s="120"/>
    </row>
    <row r="263" spans="1:11" hidden="1" x14ac:dyDescent="0.25">
      <c r="A263" s="114"/>
      <c r="B263" s="117"/>
      <c r="C263" s="11" t="s">
        <v>80</v>
      </c>
      <c r="D263" s="121" t="s">
        <v>59</v>
      </c>
      <c r="E263" s="80" t="s">
        <v>15</v>
      </c>
      <c r="F263" s="80">
        <v>63.38</v>
      </c>
      <c r="G263" s="80"/>
      <c r="H263" s="80"/>
      <c r="I263" s="90"/>
    </row>
    <row r="264" spans="1:11" ht="21.75" customHeight="1" x14ac:dyDescent="0.25">
      <c r="A264" s="115"/>
      <c r="B264" s="118"/>
      <c r="C264" s="11" t="s">
        <v>139</v>
      </c>
      <c r="D264" s="121"/>
      <c r="E264" s="80" t="s">
        <v>60</v>
      </c>
      <c r="F264" s="80"/>
      <c r="G264" s="80"/>
      <c r="H264" s="80"/>
      <c r="I264" s="80">
        <v>100</v>
      </c>
    </row>
    <row r="265" spans="1:11" ht="30.75" customHeight="1" x14ac:dyDescent="0.25">
      <c r="A265" s="113" t="s">
        <v>190</v>
      </c>
      <c r="B265" s="116" t="s">
        <v>116</v>
      </c>
      <c r="C265" s="119" t="s">
        <v>194</v>
      </c>
      <c r="D265" s="119"/>
      <c r="E265" s="119"/>
      <c r="F265" s="119"/>
      <c r="G265" s="119"/>
      <c r="H265" s="119"/>
      <c r="I265" s="119"/>
    </row>
    <row r="266" spans="1:11" x14ac:dyDescent="0.25">
      <c r="A266" s="114"/>
      <c r="B266" s="117"/>
      <c r="C266" s="120" t="s">
        <v>49</v>
      </c>
      <c r="D266" s="120"/>
      <c r="E266" s="120"/>
      <c r="F266" s="120"/>
      <c r="G266" s="120"/>
      <c r="H266" s="120"/>
      <c r="I266" s="120"/>
    </row>
    <row r="267" spans="1:11" x14ac:dyDescent="0.25">
      <c r="A267" s="114"/>
      <c r="B267" s="117"/>
      <c r="C267" s="11" t="s">
        <v>186</v>
      </c>
      <c r="D267" s="121" t="s">
        <v>50</v>
      </c>
      <c r="E267" s="80" t="s">
        <v>47</v>
      </c>
      <c r="F267" s="12"/>
      <c r="G267" s="12"/>
      <c r="H267" s="12">
        <f>'Додаток 3'!N54</f>
        <v>2726.9490000000001</v>
      </c>
      <c r="I267" s="12">
        <f>'Додаток 3'!O54</f>
        <v>3331.4780000000001</v>
      </c>
    </row>
    <row r="268" spans="1:11" hidden="1" x14ac:dyDescent="0.25">
      <c r="A268" s="114"/>
      <c r="B268" s="117"/>
      <c r="C268" s="11" t="s">
        <v>51</v>
      </c>
      <c r="D268" s="121"/>
      <c r="E268" s="122"/>
      <c r="F268" s="122"/>
      <c r="G268" s="122"/>
      <c r="H268" s="122"/>
      <c r="I268" s="94"/>
    </row>
    <row r="269" spans="1:11" ht="18.75" customHeight="1" x14ac:dyDescent="0.25">
      <c r="A269" s="114"/>
      <c r="B269" s="117"/>
      <c r="C269" s="11" t="s">
        <v>123</v>
      </c>
      <c r="D269" s="121"/>
      <c r="E269" s="81" t="s">
        <v>47</v>
      </c>
      <c r="F269" s="13"/>
      <c r="G269" s="13"/>
      <c r="H269" s="13">
        <f>'Додаток 3'!N55</f>
        <v>178.96</v>
      </c>
      <c r="I269" s="13"/>
    </row>
    <row r="270" spans="1:11" x14ac:dyDescent="0.25">
      <c r="A270" s="114"/>
      <c r="B270" s="117"/>
      <c r="C270" s="120" t="s">
        <v>54</v>
      </c>
      <c r="D270" s="120"/>
      <c r="E270" s="120"/>
      <c r="F270" s="120"/>
      <c r="G270" s="120"/>
      <c r="H270" s="120"/>
      <c r="I270" s="120"/>
    </row>
    <row r="271" spans="1:11" ht="19.5" customHeight="1" x14ac:dyDescent="0.25">
      <c r="A271" s="114"/>
      <c r="B271" s="117"/>
      <c r="C271" s="20" t="s">
        <v>195</v>
      </c>
      <c r="D271" s="19" t="s">
        <v>57</v>
      </c>
      <c r="E271" s="80" t="s">
        <v>7</v>
      </c>
      <c r="F271" s="82"/>
      <c r="G271" s="80"/>
      <c r="H271" s="80">
        <v>1</v>
      </c>
      <c r="I271" s="80"/>
    </row>
    <row r="272" spans="1:11" ht="30" x14ac:dyDescent="0.25">
      <c r="A272" s="114"/>
      <c r="B272" s="117"/>
      <c r="C272" s="11" t="s">
        <v>187</v>
      </c>
      <c r="D272" s="80" t="s">
        <v>55</v>
      </c>
      <c r="E272" s="80" t="s">
        <v>25</v>
      </c>
      <c r="F272" s="17"/>
      <c r="G272" s="17"/>
      <c r="H272" s="15">
        <f>H267/K275</f>
        <v>447.96590315605033</v>
      </c>
      <c r="I272" s="15">
        <f>I267/K275</f>
        <v>547.27409684394979</v>
      </c>
      <c r="K272">
        <v>995.24</v>
      </c>
    </row>
    <row r="273" spans="1:13" x14ac:dyDescent="0.25">
      <c r="A273" s="114"/>
      <c r="B273" s="117"/>
      <c r="C273" s="120" t="s">
        <v>56</v>
      </c>
      <c r="D273" s="120"/>
      <c r="E273" s="120"/>
      <c r="F273" s="120"/>
      <c r="G273" s="120"/>
      <c r="H273" s="120"/>
      <c r="I273" s="120"/>
    </row>
    <row r="274" spans="1:13" ht="30" customHeight="1" x14ac:dyDescent="0.25">
      <c r="A274" s="114"/>
      <c r="B274" s="117"/>
      <c r="C274" s="20" t="s">
        <v>196</v>
      </c>
      <c r="D274" s="19" t="s">
        <v>57</v>
      </c>
      <c r="E274" s="80" t="s">
        <v>94</v>
      </c>
      <c r="F274" s="82"/>
      <c r="G274" s="12"/>
      <c r="H274" s="12">
        <f>H269/H271</f>
        <v>178.96</v>
      </c>
      <c r="I274" s="82"/>
      <c r="K274" s="37">
        <f>H267+I267</f>
        <v>6058.4269999999997</v>
      </c>
    </row>
    <row r="275" spans="1:13" ht="30" x14ac:dyDescent="0.25">
      <c r="A275" s="114"/>
      <c r="B275" s="117"/>
      <c r="C275" s="11" t="s">
        <v>188</v>
      </c>
      <c r="D275" s="80" t="s">
        <v>57</v>
      </c>
      <c r="E275" s="80" t="s">
        <v>79</v>
      </c>
      <c r="F275" s="12"/>
      <c r="G275" s="12"/>
      <c r="H275" s="12">
        <f>H267/H272</f>
        <v>6.0874030384630835</v>
      </c>
      <c r="I275" s="12">
        <f>I267/I272</f>
        <v>6.0874030384630844</v>
      </c>
      <c r="K275">
        <f>K274/K272</f>
        <v>6.0874030384630835</v>
      </c>
    </row>
    <row r="276" spans="1:13" x14ac:dyDescent="0.25">
      <c r="A276" s="114"/>
      <c r="B276" s="117"/>
      <c r="C276" s="120" t="s">
        <v>58</v>
      </c>
      <c r="D276" s="120"/>
      <c r="E276" s="120"/>
      <c r="F276" s="120"/>
      <c r="G276" s="120"/>
      <c r="H276" s="120"/>
      <c r="I276" s="120"/>
    </row>
    <row r="277" spans="1:13" hidden="1" x14ac:dyDescent="0.25">
      <c r="A277" s="114"/>
      <c r="B277" s="117"/>
      <c r="C277" s="18" t="s">
        <v>189</v>
      </c>
      <c r="D277" s="116" t="s">
        <v>59</v>
      </c>
      <c r="E277" s="19" t="s">
        <v>60</v>
      </c>
      <c r="F277" s="82"/>
      <c r="G277" s="19"/>
      <c r="H277" s="19">
        <v>100</v>
      </c>
      <c r="I277" s="19"/>
    </row>
    <row r="278" spans="1:13" x14ac:dyDescent="0.25">
      <c r="A278" s="114"/>
      <c r="B278" s="117"/>
      <c r="C278" s="11" t="s">
        <v>80</v>
      </c>
      <c r="D278" s="117"/>
      <c r="E278" s="80" t="s">
        <v>15</v>
      </c>
      <c r="F278" s="15"/>
      <c r="G278" s="80"/>
      <c r="H278" s="80">
        <v>25.14</v>
      </c>
      <c r="I278" s="80">
        <v>30.73</v>
      </c>
      <c r="M278">
        <v>55.87</v>
      </c>
    </row>
    <row r="279" spans="1:13" x14ac:dyDescent="0.25">
      <c r="A279" s="115"/>
      <c r="B279" s="118"/>
      <c r="C279" s="11" t="s">
        <v>64</v>
      </c>
      <c r="D279" s="118"/>
      <c r="E279" s="80" t="s">
        <v>60</v>
      </c>
      <c r="F279" s="80"/>
      <c r="G279" s="80"/>
      <c r="H279" s="80">
        <v>100</v>
      </c>
      <c r="I279" s="80">
        <v>100</v>
      </c>
    </row>
  </sheetData>
  <mergeCells count="200">
    <mergeCell ref="C177:I177"/>
    <mergeCell ref="A193:A205"/>
    <mergeCell ref="B193:B205"/>
    <mergeCell ref="C193:I193"/>
    <mergeCell ref="C194:I194"/>
    <mergeCell ref="D195:D199"/>
    <mergeCell ref="E196:H196"/>
    <mergeCell ref="C200:I200"/>
    <mergeCell ref="C202:I202"/>
    <mergeCell ref="C204:I204"/>
    <mergeCell ref="A184:A192"/>
    <mergeCell ref="B184:B192"/>
    <mergeCell ref="C184:I184"/>
    <mergeCell ref="C105:I105"/>
    <mergeCell ref="A208:A221"/>
    <mergeCell ref="B208:B221"/>
    <mergeCell ref="C209:H209"/>
    <mergeCell ref="D210:D214"/>
    <mergeCell ref="E211:H211"/>
    <mergeCell ref="C215:H215"/>
    <mergeCell ref="C217:H217"/>
    <mergeCell ref="C219:H219"/>
    <mergeCell ref="D220:D221"/>
    <mergeCell ref="A129:A142"/>
    <mergeCell ref="B129:B142"/>
    <mergeCell ref="D131:D135"/>
    <mergeCell ref="E132:H132"/>
    <mergeCell ref="D141:D142"/>
    <mergeCell ref="D182:D183"/>
    <mergeCell ref="D168:D169"/>
    <mergeCell ref="A170:A183"/>
    <mergeCell ref="B170:B183"/>
    <mergeCell ref="D172:D176"/>
    <mergeCell ref="A156:A169"/>
    <mergeCell ref="B156:B169"/>
    <mergeCell ref="D158:D162"/>
    <mergeCell ref="E173:I173"/>
    <mergeCell ref="C45:I45"/>
    <mergeCell ref="C50:I50"/>
    <mergeCell ref="C52:I52"/>
    <mergeCell ref="C54:I54"/>
    <mergeCell ref="A44:A56"/>
    <mergeCell ref="B44:B56"/>
    <mergeCell ref="D55:D56"/>
    <mergeCell ref="D99:D102"/>
    <mergeCell ref="E100:H100"/>
    <mergeCell ref="A85:A96"/>
    <mergeCell ref="B85:B96"/>
    <mergeCell ref="A73:A84"/>
    <mergeCell ref="B73:B84"/>
    <mergeCell ref="A97:A109"/>
    <mergeCell ref="B97:B109"/>
    <mergeCell ref="D108:D109"/>
    <mergeCell ref="D71:D72"/>
    <mergeCell ref="D75:D78"/>
    <mergeCell ref="E76:H76"/>
    <mergeCell ref="C107:I107"/>
    <mergeCell ref="D57:D58"/>
    <mergeCell ref="A58:C58"/>
    <mergeCell ref="C98:I98"/>
    <mergeCell ref="C103:I103"/>
    <mergeCell ref="A2:I3"/>
    <mergeCell ref="A32:A43"/>
    <mergeCell ref="B32:B43"/>
    <mergeCell ref="D34:D37"/>
    <mergeCell ref="E35:H35"/>
    <mergeCell ref="C15:H15"/>
    <mergeCell ref="C17:H17"/>
    <mergeCell ref="B7:B19"/>
    <mergeCell ref="A7:A19"/>
    <mergeCell ref="D18:D19"/>
    <mergeCell ref="C32:I32"/>
    <mergeCell ref="C33:I33"/>
    <mergeCell ref="C38:I38"/>
    <mergeCell ref="C40:I40"/>
    <mergeCell ref="C42:I42"/>
    <mergeCell ref="D4:D5"/>
    <mergeCell ref="A20:A31"/>
    <mergeCell ref="B20:B31"/>
    <mergeCell ref="D22:D25"/>
    <mergeCell ref="E23:H23"/>
    <mergeCell ref="C26:H26"/>
    <mergeCell ref="A5:C5"/>
    <mergeCell ref="C7:H7"/>
    <mergeCell ref="C8:H8"/>
    <mergeCell ref="D9:D12"/>
    <mergeCell ref="E10:H10"/>
    <mergeCell ref="C13:H13"/>
    <mergeCell ref="A6:I6"/>
    <mergeCell ref="C20:I20"/>
    <mergeCell ref="C21:I21"/>
    <mergeCell ref="A222:A233"/>
    <mergeCell ref="B222:B233"/>
    <mergeCell ref="D224:D226"/>
    <mergeCell ref="D232:D233"/>
    <mergeCell ref="B143:B155"/>
    <mergeCell ref="A143:A155"/>
    <mergeCell ref="D145:D149"/>
    <mergeCell ref="E146:H146"/>
    <mergeCell ref="C143:I143"/>
    <mergeCell ref="C144:I144"/>
    <mergeCell ref="C150:I150"/>
    <mergeCell ref="C152:I152"/>
    <mergeCell ref="C154:I154"/>
    <mergeCell ref="D46:D49"/>
    <mergeCell ref="E47:H47"/>
    <mergeCell ref="C28:H28"/>
    <mergeCell ref="C30:H30"/>
    <mergeCell ref="C44:I44"/>
    <mergeCell ref="A234:A250"/>
    <mergeCell ref="B234:B250"/>
    <mergeCell ref="D236:D240"/>
    <mergeCell ref="E237:H237"/>
    <mergeCell ref="C235:I235"/>
    <mergeCell ref="C241:I241"/>
    <mergeCell ref="C244:I244"/>
    <mergeCell ref="C247:I247"/>
    <mergeCell ref="D248:D250"/>
    <mergeCell ref="C234:I234"/>
    <mergeCell ref="A251:A264"/>
    <mergeCell ref="B251:B264"/>
    <mergeCell ref="D253:D257"/>
    <mergeCell ref="E254:H254"/>
    <mergeCell ref="D263:D264"/>
    <mergeCell ref="C251:I251"/>
    <mergeCell ref="C252:I252"/>
    <mergeCell ref="C258:I258"/>
    <mergeCell ref="C260:I260"/>
    <mergeCell ref="C262:I262"/>
    <mergeCell ref="A59:I59"/>
    <mergeCell ref="C60:I60"/>
    <mergeCell ref="C61:I61"/>
    <mergeCell ref="C66:I66"/>
    <mergeCell ref="C68:I68"/>
    <mergeCell ref="C70:I70"/>
    <mergeCell ref="C73:I73"/>
    <mergeCell ref="C74:I74"/>
    <mergeCell ref="C79:I79"/>
    <mergeCell ref="D62:D65"/>
    <mergeCell ref="E63:H63"/>
    <mergeCell ref="A60:A72"/>
    <mergeCell ref="B60:B72"/>
    <mergeCell ref="C81:I81"/>
    <mergeCell ref="C83:I83"/>
    <mergeCell ref="C156:I156"/>
    <mergeCell ref="C157:I157"/>
    <mergeCell ref="C163:I163"/>
    <mergeCell ref="C165:I165"/>
    <mergeCell ref="C167:I167"/>
    <mergeCell ref="C170:I170"/>
    <mergeCell ref="C171:I171"/>
    <mergeCell ref="E159:H159"/>
    <mergeCell ref="D115:D118"/>
    <mergeCell ref="E116:H116"/>
    <mergeCell ref="D87:D90"/>
    <mergeCell ref="E88:H88"/>
    <mergeCell ref="D110:D111"/>
    <mergeCell ref="A111:C111"/>
    <mergeCell ref="A113:A125"/>
    <mergeCell ref="B113:B125"/>
    <mergeCell ref="D126:D127"/>
    <mergeCell ref="A127:C127"/>
    <mergeCell ref="D124:D125"/>
    <mergeCell ref="A112:I112"/>
    <mergeCell ref="C113:I113"/>
    <mergeCell ref="C114:I114"/>
    <mergeCell ref="G1:I1"/>
    <mergeCell ref="C179:I179"/>
    <mergeCell ref="C181:I181"/>
    <mergeCell ref="C208:I208"/>
    <mergeCell ref="C222:I222"/>
    <mergeCell ref="C223:I223"/>
    <mergeCell ref="C227:I227"/>
    <mergeCell ref="C229:I229"/>
    <mergeCell ref="C231:I231"/>
    <mergeCell ref="C119:I119"/>
    <mergeCell ref="C121:I121"/>
    <mergeCell ref="C123:I123"/>
    <mergeCell ref="A128:I128"/>
    <mergeCell ref="C129:I129"/>
    <mergeCell ref="C130:I130"/>
    <mergeCell ref="C136:I136"/>
    <mergeCell ref="C138:I138"/>
    <mergeCell ref="C140:I140"/>
    <mergeCell ref="C85:I85"/>
    <mergeCell ref="C86:I86"/>
    <mergeCell ref="C91:I91"/>
    <mergeCell ref="C93:I93"/>
    <mergeCell ref="C95:I95"/>
    <mergeCell ref="C97:I97"/>
    <mergeCell ref="A265:A279"/>
    <mergeCell ref="B265:B279"/>
    <mergeCell ref="C265:I265"/>
    <mergeCell ref="C266:I266"/>
    <mergeCell ref="D267:D269"/>
    <mergeCell ref="E268:H268"/>
    <mergeCell ref="C270:I270"/>
    <mergeCell ref="C273:I273"/>
    <mergeCell ref="C276:I276"/>
    <mergeCell ref="D277:D279"/>
  </mergeCells>
  <phoneticPr fontId="12" type="noConversion"/>
  <pageMargins left="0.70866141732283461" right="0.70866141732283461" top="0.74803149606299213" bottom="0.74803149606299213" header="0.31496062992125984" footer="0.31496062992125984"/>
  <pageSetup paperSize="9" scale="77" fitToHeight="0" orientation="landscape" r:id="rId1"/>
  <rowBreaks count="4" manualBreakCount="4">
    <brk id="114" max="8" man="1"/>
    <brk id="155" max="8" man="1"/>
    <brk id="207" max="8" man="1"/>
    <brk id="24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A58EA-1D1A-427B-9F6C-D1C62A3C120A}">
  <dimension ref="A1:O4"/>
  <sheetViews>
    <sheetView view="pageBreakPreview" zoomScale="60" zoomScaleNormal="100" workbookViewId="0">
      <selection activeCell="B7" sqref="B7"/>
    </sheetView>
  </sheetViews>
  <sheetFormatPr defaultRowHeight="15" x14ac:dyDescent="0.25"/>
  <cols>
    <col min="1" max="1" width="2.140625" customWidth="1"/>
    <col min="2" max="2" width="32.85546875" customWidth="1"/>
    <col min="4" max="4" width="5.42578125" customWidth="1"/>
    <col min="5" max="5" width="7.28515625" customWidth="1"/>
    <col min="6" max="6" width="7.5703125" customWidth="1"/>
    <col min="7" max="7" width="9.28515625" customWidth="1"/>
    <col min="9" max="9" width="7.42578125" customWidth="1"/>
    <col min="11" max="11" width="10.28515625" customWidth="1"/>
    <col min="12" max="12" width="5.28515625" customWidth="1"/>
    <col min="13" max="13" width="5" customWidth="1"/>
    <col min="14" max="14" width="10" customWidth="1"/>
    <col min="15" max="15" width="10.140625" customWidth="1"/>
  </cols>
  <sheetData>
    <row r="1" spans="1:15" ht="24" customHeight="1" x14ac:dyDescent="0.25">
      <c r="A1" s="138" t="s">
        <v>193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</row>
    <row r="2" spans="1:15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5" ht="115.5" customHeight="1" x14ac:dyDescent="0.25">
      <c r="A3" s="136">
        <v>1</v>
      </c>
      <c r="B3" s="32" t="s">
        <v>191</v>
      </c>
      <c r="C3" s="137" t="s">
        <v>192</v>
      </c>
      <c r="D3" s="31" t="s">
        <v>25</v>
      </c>
      <c r="E3" s="31">
        <v>995.24</v>
      </c>
      <c r="F3" s="12">
        <v>55.87</v>
      </c>
      <c r="G3" s="73">
        <v>37.914000000000001</v>
      </c>
      <c r="H3" s="71" t="s">
        <v>15</v>
      </c>
      <c r="I3" s="136" t="s">
        <v>13</v>
      </c>
      <c r="J3" s="136" t="s">
        <v>18</v>
      </c>
      <c r="K3" s="29">
        <f>L3+M3+N3+O3</f>
        <v>6058.4269999999997</v>
      </c>
      <c r="L3" s="29"/>
      <c r="M3" s="29"/>
      <c r="N3" s="29">
        <f>'Додаток 3'!N54</f>
        <v>2726.9490000000001</v>
      </c>
      <c r="O3" s="29">
        <f>'Додаток 3'!O54</f>
        <v>3331.4780000000001</v>
      </c>
    </row>
    <row r="4" spans="1:15" ht="53.25" customHeight="1" x14ac:dyDescent="0.25">
      <c r="A4" s="136"/>
      <c r="B4" s="32" t="s">
        <v>123</v>
      </c>
      <c r="C4" s="137"/>
      <c r="D4" s="31" t="s">
        <v>7</v>
      </c>
      <c r="E4" s="31" t="s">
        <v>11</v>
      </c>
      <c r="F4" s="12" t="s">
        <v>11</v>
      </c>
      <c r="G4" s="73" t="s">
        <v>11</v>
      </c>
      <c r="H4" s="71" t="s">
        <v>11</v>
      </c>
      <c r="I4" s="136"/>
      <c r="J4" s="136"/>
      <c r="K4" s="29">
        <f>L4+M4+N4+O4</f>
        <v>181.142</v>
      </c>
      <c r="L4" s="29"/>
      <c r="M4" s="29"/>
      <c r="N4" s="30">
        <v>181.142</v>
      </c>
      <c r="O4" s="29"/>
    </row>
  </sheetData>
  <mergeCells count="5">
    <mergeCell ref="A3:A4"/>
    <mergeCell ref="C3:C4"/>
    <mergeCell ref="I3:I4"/>
    <mergeCell ref="J3:J4"/>
    <mergeCell ref="A1:O1"/>
  </mergeCells>
  <pageMargins left="0.31496062992125984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A4AE-933B-47A8-94E0-D625EC9D4E56}">
  <dimension ref="A1:T78"/>
  <sheetViews>
    <sheetView tabSelected="1" view="pageBreakPreview" topLeftCell="A52" zoomScale="60" zoomScaleNormal="100" workbookViewId="0">
      <selection activeCell="A61" sqref="A61:N61"/>
    </sheetView>
  </sheetViews>
  <sheetFormatPr defaultRowHeight="15" x14ac:dyDescent="0.25"/>
  <cols>
    <col min="1" max="1" width="3.5703125" bestFit="1" customWidth="1"/>
    <col min="2" max="2" width="39.140625" customWidth="1"/>
    <col min="3" max="3" width="12" customWidth="1"/>
    <col min="4" max="4" width="7.7109375" customWidth="1"/>
    <col min="5" max="5" width="7.28515625" customWidth="1"/>
    <col min="6" max="6" width="8" customWidth="1"/>
    <col min="7" max="7" width="11.7109375" customWidth="1"/>
    <col min="8" max="8" width="9.42578125" customWidth="1"/>
    <col min="9" max="9" width="11.42578125" customWidth="1"/>
    <col min="10" max="10" width="10.5703125" customWidth="1"/>
    <col min="11" max="11" width="10.7109375" customWidth="1"/>
    <col min="12" max="12" width="10.5703125" customWidth="1"/>
    <col min="13" max="13" width="11.140625" customWidth="1"/>
    <col min="14" max="14" width="10.140625" customWidth="1"/>
    <col min="15" max="15" width="10.7109375" customWidth="1"/>
    <col min="16" max="16" width="11.42578125" customWidth="1"/>
    <col min="17" max="17" width="10.7109375" bestFit="1" customWidth="1"/>
    <col min="18" max="20" width="9.5703125" bestFit="1" customWidth="1"/>
  </cols>
  <sheetData>
    <row r="1" spans="1:15" x14ac:dyDescent="0.25">
      <c r="A1" t="s">
        <v>163</v>
      </c>
      <c r="E1" s="156"/>
      <c r="F1" s="156"/>
      <c r="G1" s="156"/>
      <c r="H1" s="156"/>
      <c r="I1" s="156"/>
      <c r="J1" s="156"/>
      <c r="K1" s="146"/>
      <c r="L1" s="146"/>
      <c r="M1" s="146"/>
      <c r="N1" s="146"/>
      <c r="O1" s="146"/>
    </row>
    <row r="2" spans="1:15" hidden="1" x14ac:dyDescent="0.25">
      <c r="A2" s="21"/>
      <c r="B2" s="22"/>
      <c r="C2" s="21"/>
      <c r="D2" s="21"/>
      <c r="E2" s="145"/>
      <c r="F2" s="145"/>
      <c r="G2" s="145"/>
      <c r="H2" s="145"/>
      <c r="I2" s="145"/>
      <c r="J2" s="145"/>
      <c r="K2" s="146" t="s">
        <v>1</v>
      </c>
      <c r="L2" s="146"/>
      <c r="M2" s="146"/>
      <c r="N2" s="146"/>
    </row>
    <row r="3" spans="1:15" hidden="1" x14ac:dyDescent="0.25">
      <c r="A3" s="21"/>
      <c r="B3" s="21"/>
      <c r="C3" s="21"/>
      <c r="D3" s="21"/>
      <c r="E3" s="155"/>
      <c r="F3" s="155"/>
      <c r="G3" s="155"/>
      <c r="H3" s="155"/>
      <c r="I3" s="155"/>
      <c r="J3" s="155"/>
      <c r="K3" s="146" t="s">
        <v>8</v>
      </c>
      <c r="L3" s="146"/>
      <c r="M3" s="146"/>
      <c r="N3" s="146"/>
    </row>
    <row r="4" spans="1:15" hidden="1" x14ac:dyDescent="0.25">
      <c r="A4" s="21"/>
      <c r="B4" s="21"/>
      <c r="C4" s="21"/>
      <c r="D4" s="21"/>
      <c r="E4" s="144" t="s">
        <v>12</v>
      </c>
      <c r="F4" s="144"/>
      <c r="G4" s="144"/>
      <c r="H4" s="144"/>
      <c r="I4" s="144"/>
      <c r="J4" s="144"/>
      <c r="K4" s="144"/>
      <c r="L4" s="144"/>
      <c r="M4" s="144"/>
      <c r="N4" s="144"/>
    </row>
    <row r="5" spans="1:15" hidden="1" x14ac:dyDescent="0.25">
      <c r="A5" s="21"/>
      <c r="B5" s="21"/>
      <c r="C5" s="21"/>
      <c r="D5" s="21"/>
      <c r="E5" s="145"/>
      <c r="F5" s="145"/>
      <c r="G5" s="145"/>
      <c r="H5" s="145"/>
      <c r="I5" s="145"/>
      <c r="J5" s="145"/>
      <c r="K5" s="146" t="s">
        <v>2</v>
      </c>
      <c r="L5" s="146"/>
      <c r="M5" s="146"/>
      <c r="N5" s="146"/>
    </row>
    <row r="6" spans="1:15" ht="8.25" hidden="1" customHeight="1" x14ac:dyDescent="0.25">
      <c r="A6" s="21"/>
      <c r="B6" s="21"/>
      <c r="C6" s="21"/>
      <c r="D6" s="21"/>
      <c r="E6" s="21"/>
      <c r="F6" s="21"/>
      <c r="G6" s="21"/>
      <c r="H6" s="21"/>
      <c r="I6" s="23"/>
      <c r="J6" s="23"/>
    </row>
    <row r="7" spans="1:15" ht="12" customHeight="1" x14ac:dyDescent="0.25">
      <c r="A7" s="147" t="s">
        <v>3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</row>
    <row r="8" spans="1:15" ht="15.75" customHeight="1" x14ac:dyDescent="0.25">
      <c r="A8" s="147" t="s">
        <v>162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</row>
    <row r="9" spans="1:15" ht="9.75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</row>
    <row r="10" spans="1:15" ht="18" customHeight="1" x14ac:dyDescent="0.25">
      <c r="A10" s="140" t="s">
        <v>4</v>
      </c>
      <c r="B10" s="140" t="s">
        <v>5</v>
      </c>
      <c r="C10" s="140" t="s">
        <v>125</v>
      </c>
      <c r="D10" s="140" t="s">
        <v>19</v>
      </c>
      <c r="E10" s="140" t="s">
        <v>26</v>
      </c>
      <c r="F10" s="140" t="s">
        <v>6</v>
      </c>
      <c r="G10" s="140" t="s">
        <v>126</v>
      </c>
      <c r="H10" s="140" t="s">
        <v>14</v>
      </c>
      <c r="I10" s="140" t="s">
        <v>124</v>
      </c>
      <c r="J10" s="140" t="s">
        <v>36</v>
      </c>
      <c r="K10" s="143" t="s">
        <v>27</v>
      </c>
      <c r="L10" s="143"/>
      <c r="M10" s="143"/>
      <c r="N10" s="143"/>
      <c r="O10" s="143"/>
    </row>
    <row r="11" spans="1:15" ht="17.25" customHeight="1" x14ac:dyDescent="0.25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48" t="s">
        <v>29</v>
      </c>
      <c r="L11" s="150" t="s">
        <v>28</v>
      </c>
      <c r="M11" s="151"/>
      <c r="N11" s="151"/>
      <c r="O11" s="152"/>
    </row>
    <row r="12" spans="1:15" ht="39.75" customHeight="1" x14ac:dyDescent="0.25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49"/>
      <c r="L12" s="25">
        <v>2021</v>
      </c>
      <c r="M12" s="25">
        <v>2022</v>
      </c>
      <c r="N12" s="25">
        <v>2023</v>
      </c>
      <c r="O12" s="25">
        <v>2024</v>
      </c>
    </row>
    <row r="13" spans="1:15" ht="13.5" customHeight="1" x14ac:dyDescent="0.25">
      <c r="A13" s="139" t="s">
        <v>34</v>
      </c>
      <c r="B13" s="139"/>
      <c r="C13" s="139"/>
      <c r="D13" s="139"/>
      <c r="E13" s="139"/>
      <c r="F13" s="139"/>
      <c r="G13" s="139"/>
      <c r="H13" s="139"/>
      <c r="I13" s="139"/>
      <c r="J13" s="27" t="s">
        <v>30</v>
      </c>
      <c r="K13" s="28">
        <f>K14+K15+K16</f>
        <v>66679.849000000017</v>
      </c>
      <c r="L13" s="28">
        <f>L14+L15+L16</f>
        <v>9218.148000000001</v>
      </c>
      <c r="M13" s="28">
        <f>M14+M15+M16</f>
        <v>4919.3240000000005</v>
      </c>
      <c r="N13" s="28">
        <f>N14+N15+N16</f>
        <v>3459.549</v>
      </c>
      <c r="O13" s="28">
        <f>O14+O15+O16</f>
        <v>49082.828000000009</v>
      </c>
    </row>
    <row r="14" spans="1:15" ht="24.75" hidden="1" customHeight="1" x14ac:dyDescent="0.25">
      <c r="A14" s="139"/>
      <c r="B14" s="139"/>
      <c r="C14" s="139"/>
      <c r="D14" s="139"/>
      <c r="E14" s="139"/>
      <c r="F14" s="139"/>
      <c r="G14" s="139"/>
      <c r="H14" s="139"/>
      <c r="I14" s="139"/>
      <c r="J14" s="27" t="s">
        <v>31</v>
      </c>
      <c r="K14" s="28">
        <f>L14+M14+N14</f>
        <v>0</v>
      </c>
      <c r="L14" s="28"/>
      <c r="M14" s="28"/>
      <c r="N14" s="28"/>
      <c r="O14" s="26"/>
    </row>
    <row r="15" spans="1:15" ht="27.75" customHeight="1" x14ac:dyDescent="0.25">
      <c r="A15" s="139"/>
      <c r="B15" s="139"/>
      <c r="C15" s="139"/>
      <c r="D15" s="139"/>
      <c r="E15" s="139"/>
      <c r="F15" s="139"/>
      <c r="G15" s="139"/>
      <c r="H15" s="139"/>
      <c r="I15" s="139"/>
      <c r="J15" s="27" t="s">
        <v>32</v>
      </c>
      <c r="K15" s="28">
        <f>L15+M15+N15+O15</f>
        <v>66679.849000000017</v>
      </c>
      <c r="L15" s="28">
        <f>L21+L27+L30+L56</f>
        <v>9218.148000000001</v>
      </c>
      <c r="M15" s="28">
        <f>M21+M27+M30+M56</f>
        <v>4919.3240000000005</v>
      </c>
      <c r="N15" s="28">
        <f>N21+N27+N30+N56</f>
        <v>3459.549</v>
      </c>
      <c r="O15" s="28">
        <f>O21+O27+O30+O56</f>
        <v>49082.828000000009</v>
      </c>
    </row>
    <row r="16" spans="1:15" ht="27.75" hidden="1" customHeight="1" x14ac:dyDescent="0.25">
      <c r="A16" s="140"/>
      <c r="B16" s="140"/>
      <c r="C16" s="140"/>
      <c r="D16" s="140"/>
      <c r="E16" s="140"/>
      <c r="F16" s="140"/>
      <c r="G16" s="140"/>
      <c r="H16" s="140"/>
      <c r="I16" s="140"/>
      <c r="J16" s="79" t="s">
        <v>33</v>
      </c>
      <c r="K16" s="83">
        <f>L16+M16+N16</f>
        <v>0</v>
      </c>
      <c r="L16" s="83"/>
      <c r="M16" s="83"/>
      <c r="N16" s="83"/>
      <c r="O16" s="26"/>
    </row>
    <row r="17" spans="1:20" ht="19.5" customHeight="1" x14ac:dyDescent="0.25">
      <c r="A17" s="141" t="s">
        <v>61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</row>
    <row r="18" spans="1:20" ht="58.5" customHeight="1" x14ac:dyDescent="0.25">
      <c r="A18" s="76">
        <v>1</v>
      </c>
      <c r="B18" s="84" t="s">
        <v>174</v>
      </c>
      <c r="C18" s="76" t="s">
        <v>20</v>
      </c>
      <c r="D18" s="76" t="s">
        <v>7</v>
      </c>
      <c r="E18" s="76">
        <v>1</v>
      </c>
      <c r="F18" s="85" t="s">
        <v>11</v>
      </c>
      <c r="G18" s="76" t="s">
        <v>11</v>
      </c>
      <c r="H18" s="76" t="s">
        <v>11</v>
      </c>
      <c r="I18" s="76" t="s">
        <v>13</v>
      </c>
      <c r="J18" s="76" t="s">
        <v>18</v>
      </c>
      <c r="K18" s="86">
        <f>L18+M18+N18</f>
        <v>250</v>
      </c>
      <c r="L18" s="86"/>
      <c r="M18" s="86">
        <v>250</v>
      </c>
      <c r="N18" s="38"/>
      <c r="O18" s="87"/>
      <c r="T18" s="37"/>
    </row>
    <row r="19" spans="1:20" ht="45.75" hidden="1" customHeight="1" x14ac:dyDescent="0.25">
      <c r="A19" s="104">
        <v>2</v>
      </c>
      <c r="B19" s="105" t="s">
        <v>76</v>
      </c>
      <c r="C19" s="104" t="s">
        <v>20</v>
      </c>
      <c r="D19" s="104" t="s">
        <v>7</v>
      </c>
      <c r="E19" s="104">
        <v>1</v>
      </c>
      <c r="F19" s="106" t="s">
        <v>11</v>
      </c>
      <c r="G19" s="104" t="s">
        <v>11</v>
      </c>
      <c r="H19" s="104" t="s">
        <v>11</v>
      </c>
      <c r="I19" s="104" t="s">
        <v>13</v>
      </c>
      <c r="J19" s="104" t="s">
        <v>18</v>
      </c>
      <c r="K19" s="101">
        <f>O19</f>
        <v>0</v>
      </c>
      <c r="L19" s="101"/>
      <c r="M19" s="101"/>
      <c r="N19" s="101"/>
      <c r="O19" s="101">
        <v>0</v>
      </c>
      <c r="R19" s="37"/>
    </row>
    <row r="20" spans="1:20" ht="57.75" hidden="1" customHeight="1" x14ac:dyDescent="0.25">
      <c r="A20" s="31">
        <v>3</v>
      </c>
      <c r="B20" s="32" t="s">
        <v>175</v>
      </c>
      <c r="C20" s="31" t="s">
        <v>20</v>
      </c>
      <c r="D20" s="31" t="s">
        <v>25</v>
      </c>
      <c r="E20" s="31">
        <v>1440</v>
      </c>
      <c r="F20" s="34">
        <v>42</v>
      </c>
      <c r="G20" s="31">
        <v>21</v>
      </c>
      <c r="H20" s="31" t="s">
        <v>15</v>
      </c>
      <c r="I20" s="31" t="s">
        <v>13</v>
      </c>
      <c r="J20" s="31" t="s">
        <v>18</v>
      </c>
      <c r="K20" s="35">
        <f>L20+M20+N20</f>
        <v>0</v>
      </c>
      <c r="L20" s="35"/>
      <c r="M20" s="35"/>
      <c r="N20" s="35"/>
      <c r="O20" s="88"/>
    </row>
    <row r="21" spans="1:20" ht="18" customHeight="1" x14ac:dyDescent="0.25">
      <c r="A21" s="61"/>
      <c r="B21" s="62" t="s">
        <v>9</v>
      </c>
      <c r="C21" s="63"/>
      <c r="D21" s="63"/>
      <c r="E21" s="63"/>
      <c r="F21" s="63"/>
      <c r="G21" s="63"/>
      <c r="H21" s="63"/>
      <c r="I21" s="63"/>
      <c r="J21" s="64"/>
      <c r="K21" s="36">
        <f>L21+M21+N21+O21</f>
        <v>250</v>
      </c>
      <c r="L21" s="36">
        <f>L18+L19+L20</f>
        <v>0</v>
      </c>
      <c r="M21" s="36">
        <f>M20+M18+M19</f>
        <v>250</v>
      </c>
      <c r="N21" s="36">
        <f>N18+N19+N20</f>
        <v>0</v>
      </c>
      <c r="O21" s="36">
        <f>SUM(O18:O20)</f>
        <v>0</v>
      </c>
    </row>
    <row r="22" spans="1:20" ht="19.5" customHeight="1" x14ac:dyDescent="0.25">
      <c r="A22" s="142" t="s">
        <v>85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Q22" s="37"/>
      <c r="S22" s="37"/>
    </row>
    <row r="23" spans="1:20" ht="60.75" hidden="1" customHeight="1" x14ac:dyDescent="0.25">
      <c r="A23" s="97">
        <v>1</v>
      </c>
      <c r="B23" s="39" t="s">
        <v>176</v>
      </c>
      <c r="C23" s="40" t="s">
        <v>35</v>
      </c>
      <c r="D23" s="40" t="s">
        <v>7</v>
      </c>
      <c r="E23" s="40">
        <v>1</v>
      </c>
      <c r="F23" s="89">
        <v>92</v>
      </c>
      <c r="G23" s="40">
        <v>20000</v>
      </c>
      <c r="H23" s="40" t="s">
        <v>170</v>
      </c>
      <c r="I23" s="40" t="s">
        <v>13</v>
      </c>
      <c r="J23" s="40" t="s">
        <v>18</v>
      </c>
      <c r="K23" s="86">
        <f>L23+M23+N23+O23</f>
        <v>0</v>
      </c>
      <c r="L23" s="86"/>
      <c r="M23" s="86"/>
      <c r="N23" s="38"/>
      <c r="O23" s="29">
        <v>0</v>
      </c>
      <c r="P23" t="s">
        <v>181</v>
      </c>
      <c r="Q23" s="37"/>
    </row>
    <row r="24" spans="1:20" ht="81.75" hidden="1" customHeight="1" x14ac:dyDescent="0.25">
      <c r="A24" s="107">
        <v>1</v>
      </c>
      <c r="B24" s="108" t="s">
        <v>177</v>
      </c>
      <c r="C24" s="109" t="s">
        <v>35</v>
      </c>
      <c r="D24" s="109" t="s">
        <v>7</v>
      </c>
      <c r="E24" s="109">
        <v>1</v>
      </c>
      <c r="F24" s="110" t="s">
        <v>11</v>
      </c>
      <c r="G24" s="109" t="s">
        <v>11</v>
      </c>
      <c r="H24" s="109" t="s">
        <v>11</v>
      </c>
      <c r="I24" s="109" t="s">
        <v>13</v>
      </c>
      <c r="J24" s="111" t="s">
        <v>18</v>
      </c>
      <c r="K24" s="112">
        <f>L24+M24+N24+O24</f>
        <v>0</v>
      </c>
      <c r="L24" s="101"/>
      <c r="M24" s="101"/>
      <c r="N24" s="101"/>
      <c r="O24" s="101">
        <v>0</v>
      </c>
    </row>
    <row r="25" spans="1:20" ht="70.5" hidden="1" customHeight="1" x14ac:dyDescent="0.25">
      <c r="A25" s="107">
        <v>2</v>
      </c>
      <c r="B25" s="108" t="s">
        <v>178</v>
      </c>
      <c r="C25" s="109" t="s">
        <v>35</v>
      </c>
      <c r="D25" s="109" t="s">
        <v>7</v>
      </c>
      <c r="E25" s="109">
        <v>1</v>
      </c>
      <c r="F25" s="110" t="s">
        <v>11</v>
      </c>
      <c r="G25" s="109" t="s">
        <v>11</v>
      </c>
      <c r="H25" s="109" t="s">
        <v>11</v>
      </c>
      <c r="I25" s="109" t="s">
        <v>13</v>
      </c>
      <c r="J25" s="111" t="s">
        <v>18</v>
      </c>
      <c r="K25" s="112">
        <f>L25+M25+N25+O25</f>
        <v>0</v>
      </c>
      <c r="L25" s="101"/>
      <c r="M25" s="101"/>
      <c r="N25" s="101"/>
      <c r="O25" s="101">
        <v>0</v>
      </c>
    </row>
    <row r="26" spans="1:20" ht="57.75" customHeight="1" x14ac:dyDescent="0.25">
      <c r="A26" s="41">
        <v>1</v>
      </c>
      <c r="B26" s="42" t="s">
        <v>37</v>
      </c>
      <c r="C26" s="43" t="s">
        <v>35</v>
      </c>
      <c r="D26" s="43" t="s">
        <v>7</v>
      </c>
      <c r="E26" s="43">
        <v>2</v>
      </c>
      <c r="F26" s="44">
        <v>116.68300000000001</v>
      </c>
      <c r="G26" s="46">
        <v>43.8</v>
      </c>
      <c r="H26" s="43" t="s">
        <v>17</v>
      </c>
      <c r="I26" s="43" t="s">
        <v>131</v>
      </c>
      <c r="J26" s="45" t="s">
        <v>38</v>
      </c>
      <c r="K26" s="86">
        <f>L26+M26+N26+O26</f>
        <v>564.01400000000001</v>
      </c>
      <c r="L26" s="29">
        <v>564.01400000000001</v>
      </c>
      <c r="M26" s="29"/>
      <c r="N26" s="30"/>
      <c r="O26" s="88"/>
    </row>
    <row r="27" spans="1:20" ht="15" customHeight="1" x14ac:dyDescent="0.25">
      <c r="A27" s="47"/>
      <c r="B27" s="48" t="s">
        <v>9</v>
      </c>
      <c r="C27" s="49"/>
      <c r="D27" s="49"/>
      <c r="E27" s="49"/>
      <c r="F27" s="50"/>
      <c r="G27" s="49"/>
      <c r="H27" s="49"/>
      <c r="I27" s="49"/>
      <c r="J27" s="51"/>
      <c r="K27" s="36">
        <f>L27+M27+N27+O27</f>
        <v>564.01400000000001</v>
      </c>
      <c r="L27" s="36">
        <f>L23+L24+L25+L26</f>
        <v>564.01400000000001</v>
      </c>
      <c r="M27" s="36">
        <f>M23+M24+M25+M26</f>
        <v>0</v>
      </c>
      <c r="N27" s="36">
        <f>N23+N24+N25+N26</f>
        <v>0</v>
      </c>
      <c r="O27" s="36">
        <f>SUM(O23:O26)</f>
        <v>0</v>
      </c>
    </row>
    <row r="28" spans="1:20" ht="19.5" customHeight="1" x14ac:dyDescent="0.25">
      <c r="A28" s="157" t="s">
        <v>86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</row>
    <row r="29" spans="1:20" ht="45.75" customHeight="1" x14ac:dyDescent="0.25">
      <c r="A29" s="31">
        <v>1</v>
      </c>
      <c r="B29" s="32" t="s">
        <v>0</v>
      </c>
      <c r="C29" s="31" t="s">
        <v>21</v>
      </c>
      <c r="D29" s="31" t="s">
        <v>7</v>
      </c>
      <c r="E29" s="31" t="s">
        <v>183</v>
      </c>
      <c r="F29" s="35" t="s">
        <v>184</v>
      </c>
      <c r="G29" s="102" t="s">
        <v>185</v>
      </c>
      <c r="H29" s="102" t="s">
        <v>17</v>
      </c>
      <c r="I29" s="31" t="s">
        <v>23</v>
      </c>
      <c r="J29" s="31" t="s">
        <v>18</v>
      </c>
      <c r="K29" s="29">
        <f>L29+M29+N29</f>
        <v>2775.5429999999997</v>
      </c>
      <c r="L29" s="29">
        <v>1123.6189999999999</v>
      </c>
      <c r="M29" s="29">
        <v>919.32399999999996</v>
      </c>
      <c r="N29" s="103">
        <v>732.6</v>
      </c>
      <c r="O29" s="103"/>
    </row>
    <row r="30" spans="1:20" ht="18" customHeight="1" x14ac:dyDescent="0.25">
      <c r="A30" s="47"/>
      <c r="B30" s="48" t="s">
        <v>9</v>
      </c>
      <c r="C30" s="49"/>
      <c r="D30" s="49"/>
      <c r="E30" s="49"/>
      <c r="F30" s="50"/>
      <c r="G30" s="49"/>
      <c r="H30" s="49"/>
      <c r="I30" s="49"/>
      <c r="J30" s="51"/>
      <c r="K30" s="36">
        <f>K29</f>
        <v>2775.5429999999997</v>
      </c>
      <c r="L30" s="36">
        <f>L29</f>
        <v>1123.6189999999999</v>
      </c>
      <c r="M30" s="36">
        <f>M29</f>
        <v>919.32399999999996</v>
      </c>
      <c r="N30" s="36">
        <f>N29</f>
        <v>732.6</v>
      </c>
      <c r="O30" s="36">
        <f>O29</f>
        <v>0</v>
      </c>
    </row>
    <row r="31" spans="1:20" ht="18.75" customHeight="1" x14ac:dyDescent="0.25">
      <c r="A31" s="157" t="s">
        <v>87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9"/>
    </row>
    <row r="32" spans="1:20" ht="76.5" customHeight="1" x14ac:dyDescent="0.25">
      <c r="A32" s="136">
        <v>1</v>
      </c>
      <c r="B32" s="32" t="s">
        <v>143</v>
      </c>
      <c r="C32" s="136" t="s">
        <v>149</v>
      </c>
      <c r="D32" s="31" t="s">
        <v>25</v>
      </c>
      <c r="E32" s="60">
        <v>5243.2</v>
      </c>
      <c r="F32" s="163">
        <v>195.834</v>
      </c>
      <c r="G32" s="169">
        <v>131.08000000000001</v>
      </c>
      <c r="H32" s="166" t="s">
        <v>15</v>
      </c>
      <c r="I32" s="160" t="s">
        <v>13</v>
      </c>
      <c r="J32" s="160" t="s">
        <v>18</v>
      </c>
      <c r="K32" s="29">
        <f>O32</f>
        <v>14850.2</v>
      </c>
      <c r="L32" s="29"/>
      <c r="M32" s="30"/>
      <c r="N32" s="29"/>
      <c r="O32" s="29">
        <v>14850.2</v>
      </c>
      <c r="P32" s="68"/>
    </row>
    <row r="33" spans="1:17" ht="24" hidden="1" customHeight="1" x14ac:dyDescent="0.25">
      <c r="A33" s="136"/>
      <c r="B33" s="32" t="s">
        <v>123</v>
      </c>
      <c r="C33" s="136"/>
      <c r="D33" s="31" t="s">
        <v>7</v>
      </c>
      <c r="E33" s="53">
        <v>1</v>
      </c>
      <c r="F33" s="164"/>
      <c r="G33" s="170"/>
      <c r="H33" s="167"/>
      <c r="I33" s="161"/>
      <c r="J33" s="161"/>
      <c r="K33" s="29">
        <f>L33</f>
        <v>550</v>
      </c>
      <c r="L33" s="29">
        <v>550</v>
      </c>
      <c r="M33" s="30"/>
      <c r="N33" s="29"/>
      <c r="O33" s="33"/>
    </row>
    <row r="34" spans="1:17" ht="19.5" hidden="1" customHeight="1" x14ac:dyDescent="0.25">
      <c r="A34" s="136"/>
      <c r="B34" s="32" t="s">
        <v>22</v>
      </c>
      <c r="C34" s="136"/>
      <c r="D34" s="31" t="s">
        <v>7</v>
      </c>
      <c r="E34" s="31">
        <v>1</v>
      </c>
      <c r="F34" s="164"/>
      <c r="G34" s="170"/>
      <c r="H34" s="167"/>
      <c r="I34" s="161"/>
      <c r="J34" s="161"/>
      <c r="K34" s="29">
        <f>L34</f>
        <v>167.31299999999999</v>
      </c>
      <c r="L34" s="29">
        <v>167.31299999999999</v>
      </c>
      <c r="M34" s="30"/>
      <c r="N34" s="29"/>
      <c r="O34" s="33"/>
    </row>
    <row r="35" spans="1:17" ht="11.25" hidden="1" customHeight="1" x14ac:dyDescent="0.25">
      <c r="A35" s="136"/>
      <c r="B35" s="32" t="s">
        <v>24</v>
      </c>
      <c r="C35" s="136"/>
      <c r="D35" s="31" t="s">
        <v>7</v>
      </c>
      <c r="E35" s="31">
        <v>1</v>
      </c>
      <c r="F35" s="165"/>
      <c r="G35" s="171"/>
      <c r="H35" s="168"/>
      <c r="I35" s="162"/>
      <c r="J35" s="162"/>
      <c r="K35" s="29">
        <f>L35</f>
        <v>44.616999999999997</v>
      </c>
      <c r="L35" s="29">
        <v>44.616999999999997</v>
      </c>
      <c r="M35" s="30"/>
      <c r="N35" s="29"/>
      <c r="O35" s="33"/>
    </row>
    <row r="36" spans="1:17" ht="95.25" customHeight="1" x14ac:dyDescent="0.25">
      <c r="A36" s="31">
        <v>2</v>
      </c>
      <c r="B36" s="32" t="s">
        <v>151</v>
      </c>
      <c r="C36" s="31" t="s">
        <v>152</v>
      </c>
      <c r="D36" s="31" t="s">
        <v>7</v>
      </c>
      <c r="E36" s="31">
        <v>1</v>
      </c>
      <c r="F36" s="12" t="s">
        <v>11</v>
      </c>
      <c r="G36" s="15" t="s">
        <v>11</v>
      </c>
      <c r="H36" s="71" t="s">
        <v>11</v>
      </c>
      <c r="I36" s="31" t="s">
        <v>13</v>
      </c>
      <c r="J36" s="31" t="s">
        <v>18</v>
      </c>
      <c r="K36" s="29">
        <f>O36</f>
        <v>400</v>
      </c>
      <c r="L36" s="29"/>
      <c r="M36" s="29"/>
      <c r="N36" s="29"/>
      <c r="O36" s="29">
        <v>400</v>
      </c>
    </row>
    <row r="37" spans="1:17" ht="133.5" customHeight="1" x14ac:dyDescent="0.25">
      <c r="A37" s="160">
        <v>3</v>
      </c>
      <c r="B37" s="32" t="s">
        <v>145</v>
      </c>
      <c r="C37" s="160" t="s">
        <v>148</v>
      </c>
      <c r="D37" s="31" t="s">
        <v>7</v>
      </c>
      <c r="E37" s="31">
        <v>1</v>
      </c>
      <c r="F37" s="163" t="s">
        <v>11</v>
      </c>
      <c r="G37" s="166" t="s">
        <v>11</v>
      </c>
      <c r="H37" s="166" t="s">
        <v>11</v>
      </c>
      <c r="I37" s="160" t="s">
        <v>13</v>
      </c>
      <c r="J37" s="160" t="s">
        <v>18</v>
      </c>
      <c r="K37" s="29">
        <f>O37</f>
        <v>400</v>
      </c>
      <c r="L37" s="29"/>
      <c r="M37" s="29"/>
      <c r="N37" s="29"/>
      <c r="O37" s="29">
        <v>400</v>
      </c>
    </row>
    <row r="38" spans="1:17" ht="15.75" hidden="1" customHeight="1" x14ac:dyDescent="0.25">
      <c r="A38" s="161"/>
      <c r="B38" s="32" t="s">
        <v>123</v>
      </c>
      <c r="C38" s="161"/>
      <c r="D38" s="31" t="s">
        <v>7</v>
      </c>
      <c r="E38" s="31">
        <v>1</v>
      </c>
      <c r="F38" s="164"/>
      <c r="G38" s="167"/>
      <c r="H38" s="167"/>
      <c r="I38" s="161"/>
      <c r="J38" s="161"/>
      <c r="K38" s="29">
        <f>L38+M38+N38</f>
        <v>400</v>
      </c>
      <c r="L38" s="29">
        <v>400</v>
      </c>
      <c r="M38" s="29"/>
      <c r="N38" s="30"/>
      <c r="O38" s="30"/>
    </row>
    <row r="39" spans="1:17" ht="30" hidden="1" customHeight="1" x14ac:dyDescent="0.25">
      <c r="A39" s="161"/>
      <c r="B39" s="32" t="s">
        <v>22</v>
      </c>
      <c r="C39" s="161"/>
      <c r="D39" s="31" t="s">
        <v>7</v>
      </c>
      <c r="E39" s="31">
        <v>1</v>
      </c>
      <c r="F39" s="164"/>
      <c r="G39" s="167"/>
      <c r="H39" s="167"/>
      <c r="I39" s="161"/>
      <c r="J39" s="161"/>
      <c r="K39" s="29">
        <f>L39</f>
        <v>84.1</v>
      </c>
      <c r="L39" s="29">
        <v>84.1</v>
      </c>
      <c r="M39" s="29"/>
      <c r="N39" s="30"/>
      <c r="O39" s="30"/>
    </row>
    <row r="40" spans="1:17" ht="32.25" hidden="1" customHeight="1" x14ac:dyDescent="0.25">
      <c r="A40" s="162"/>
      <c r="B40" s="32" t="s">
        <v>24</v>
      </c>
      <c r="C40" s="162"/>
      <c r="D40" s="31" t="s">
        <v>7</v>
      </c>
      <c r="E40" s="31">
        <v>1</v>
      </c>
      <c r="F40" s="165"/>
      <c r="G40" s="168"/>
      <c r="H40" s="168"/>
      <c r="I40" s="162"/>
      <c r="J40" s="162"/>
      <c r="K40" s="29">
        <f>L40</f>
        <v>22.42</v>
      </c>
      <c r="L40" s="29">
        <v>22.42</v>
      </c>
      <c r="M40" s="29"/>
      <c r="N40" s="30"/>
      <c r="O40" s="30"/>
    </row>
    <row r="41" spans="1:17" ht="93.75" customHeight="1" x14ac:dyDescent="0.25">
      <c r="A41" s="160">
        <v>4</v>
      </c>
      <c r="B41" s="52" t="s">
        <v>144</v>
      </c>
      <c r="C41" s="136" t="s">
        <v>147</v>
      </c>
      <c r="D41" s="31" t="s">
        <v>25</v>
      </c>
      <c r="E41" s="53">
        <v>2123</v>
      </c>
      <c r="F41" s="163">
        <v>79.302000000000007</v>
      </c>
      <c r="G41" s="174">
        <v>53.08</v>
      </c>
      <c r="H41" s="166" t="s">
        <v>15</v>
      </c>
      <c r="I41" s="160" t="s">
        <v>13</v>
      </c>
      <c r="J41" s="160" t="s">
        <v>18</v>
      </c>
      <c r="K41" s="29">
        <f>L41+M41+N41</f>
        <v>7530.5150000000003</v>
      </c>
      <c r="L41" s="29">
        <v>7530.5150000000003</v>
      </c>
      <c r="M41" s="29"/>
      <c r="N41" s="30"/>
      <c r="O41" s="30"/>
      <c r="Q41" s="37"/>
    </row>
    <row r="42" spans="1:17" ht="18" customHeight="1" x14ac:dyDescent="0.25">
      <c r="A42" s="161"/>
      <c r="B42" s="32" t="s">
        <v>141</v>
      </c>
      <c r="C42" s="136"/>
      <c r="D42" s="31" t="s">
        <v>7</v>
      </c>
      <c r="E42" s="53">
        <v>1</v>
      </c>
      <c r="F42" s="164"/>
      <c r="G42" s="176"/>
      <c r="H42" s="167"/>
      <c r="I42" s="161"/>
      <c r="J42" s="161"/>
      <c r="K42" s="29">
        <f>L42</f>
        <v>310</v>
      </c>
      <c r="L42" s="29">
        <v>310</v>
      </c>
      <c r="M42" s="29"/>
      <c r="N42" s="30"/>
      <c r="O42" s="30"/>
    </row>
    <row r="43" spans="1:17" ht="18" hidden="1" customHeight="1" x14ac:dyDescent="0.25">
      <c r="A43" s="161"/>
      <c r="B43" s="32" t="s">
        <v>22</v>
      </c>
      <c r="C43" s="136"/>
      <c r="D43" s="31" t="s">
        <v>7</v>
      </c>
      <c r="E43" s="31">
        <v>1</v>
      </c>
      <c r="F43" s="164"/>
      <c r="G43" s="176"/>
      <c r="H43" s="167"/>
      <c r="I43" s="161"/>
      <c r="J43" s="161"/>
      <c r="K43" s="29">
        <f>L43+M43+N43</f>
        <v>78</v>
      </c>
      <c r="L43" s="29">
        <v>78</v>
      </c>
      <c r="M43" s="29"/>
      <c r="N43" s="30"/>
      <c r="O43" s="30"/>
    </row>
    <row r="44" spans="1:17" ht="60.75" hidden="1" customHeight="1" x14ac:dyDescent="0.25">
      <c r="A44" s="162"/>
      <c r="B44" s="32" t="s">
        <v>24</v>
      </c>
      <c r="C44" s="160"/>
      <c r="D44" s="31" t="s">
        <v>7</v>
      </c>
      <c r="E44" s="31">
        <v>1</v>
      </c>
      <c r="F44" s="165"/>
      <c r="G44" s="175"/>
      <c r="H44" s="168"/>
      <c r="I44" s="162"/>
      <c r="J44" s="162"/>
      <c r="K44" s="29">
        <f>L44+M44+N44</f>
        <v>20</v>
      </c>
      <c r="L44" s="29">
        <v>20</v>
      </c>
      <c r="M44" s="29"/>
      <c r="N44" s="30"/>
      <c r="O44" s="30"/>
    </row>
    <row r="45" spans="1:17" ht="102.75" hidden="1" customHeight="1" x14ac:dyDescent="0.25">
      <c r="A45" s="31">
        <v>5</v>
      </c>
      <c r="B45" s="32" t="s">
        <v>169</v>
      </c>
      <c r="C45" s="31" t="s">
        <v>147</v>
      </c>
      <c r="D45" s="31" t="s">
        <v>7</v>
      </c>
      <c r="E45" s="31">
        <v>1</v>
      </c>
      <c r="F45" s="12" t="s">
        <v>11</v>
      </c>
      <c r="G45" s="72" t="s">
        <v>11</v>
      </c>
      <c r="H45" s="71" t="s">
        <v>11</v>
      </c>
      <c r="I45" s="31" t="s">
        <v>13</v>
      </c>
      <c r="J45" s="31" t="s">
        <v>18</v>
      </c>
      <c r="K45" s="29">
        <f>L45+M45+N45+O45</f>
        <v>0</v>
      </c>
      <c r="L45" s="29">
        <v>0</v>
      </c>
      <c r="M45" s="29"/>
      <c r="N45" s="30"/>
      <c r="O45" s="30"/>
    </row>
    <row r="46" spans="1:17" ht="79.5" customHeight="1" x14ac:dyDescent="0.25">
      <c r="A46" s="31">
        <v>5</v>
      </c>
      <c r="B46" s="69" t="s">
        <v>168</v>
      </c>
      <c r="C46" s="95" t="s">
        <v>142</v>
      </c>
      <c r="D46" s="70" t="s">
        <v>7</v>
      </c>
      <c r="E46" s="31">
        <v>1</v>
      </c>
      <c r="F46" s="12" t="s">
        <v>11</v>
      </c>
      <c r="G46" s="72" t="s">
        <v>11</v>
      </c>
      <c r="H46" s="71" t="s">
        <v>11</v>
      </c>
      <c r="I46" s="31" t="s">
        <v>13</v>
      </c>
      <c r="J46" s="31" t="s">
        <v>18</v>
      </c>
      <c r="K46" s="29">
        <f>M46</f>
        <v>250</v>
      </c>
      <c r="L46" s="29"/>
      <c r="M46" s="29">
        <v>250</v>
      </c>
      <c r="N46" s="30"/>
      <c r="O46" s="30"/>
    </row>
    <row r="47" spans="1:17" ht="66.75" customHeight="1" x14ac:dyDescent="0.25">
      <c r="A47" s="160">
        <v>6</v>
      </c>
      <c r="B47" s="69" t="s">
        <v>164</v>
      </c>
      <c r="C47" s="172" t="s">
        <v>142</v>
      </c>
      <c r="D47" s="70" t="s">
        <v>25</v>
      </c>
      <c r="E47" s="31">
        <v>1275</v>
      </c>
      <c r="F47" s="163">
        <v>47.174999999999997</v>
      </c>
      <c r="G47" s="174">
        <v>31.15</v>
      </c>
      <c r="H47" s="166" t="s">
        <v>15</v>
      </c>
      <c r="I47" s="160" t="s">
        <v>13</v>
      </c>
      <c r="J47" s="160" t="s">
        <v>18</v>
      </c>
      <c r="K47" s="29">
        <f>L47+M47+N47</f>
        <v>3500</v>
      </c>
      <c r="L47" s="29"/>
      <c r="M47" s="29">
        <v>3500</v>
      </c>
      <c r="N47" s="30"/>
      <c r="O47" s="30"/>
    </row>
    <row r="48" spans="1:17" ht="33" hidden="1" customHeight="1" x14ac:dyDescent="0.25">
      <c r="A48" s="162"/>
      <c r="B48" s="32" t="s">
        <v>154</v>
      </c>
      <c r="C48" s="173"/>
      <c r="D48" s="31" t="s">
        <v>7</v>
      </c>
      <c r="E48" s="31">
        <v>1</v>
      </c>
      <c r="F48" s="165"/>
      <c r="G48" s="175"/>
      <c r="H48" s="168"/>
      <c r="I48" s="162"/>
      <c r="J48" s="162"/>
      <c r="K48" s="29"/>
      <c r="L48" s="29"/>
      <c r="M48" s="99"/>
      <c r="N48" s="100"/>
      <c r="O48" s="30"/>
    </row>
    <row r="49" spans="1:18" ht="122.25" customHeight="1" x14ac:dyDescent="0.25">
      <c r="A49" s="160">
        <v>7</v>
      </c>
      <c r="B49" s="32" t="s">
        <v>155</v>
      </c>
      <c r="C49" s="172" t="s">
        <v>147</v>
      </c>
      <c r="D49" s="70" t="s">
        <v>25</v>
      </c>
      <c r="E49" s="31">
        <v>1573</v>
      </c>
      <c r="F49" s="12">
        <v>57.186</v>
      </c>
      <c r="G49" s="73">
        <v>38.552999999999997</v>
      </c>
      <c r="H49" s="166" t="s">
        <v>15</v>
      </c>
      <c r="I49" s="160" t="s">
        <v>13</v>
      </c>
      <c r="J49" s="160" t="s">
        <v>18</v>
      </c>
      <c r="K49" s="29">
        <f>O49</f>
        <v>6425.5</v>
      </c>
      <c r="L49" s="29"/>
      <c r="M49" s="101"/>
      <c r="N49" s="30"/>
      <c r="O49" s="29">
        <v>6425.5</v>
      </c>
    </row>
    <row r="50" spans="1:18" ht="18.75" customHeight="1" x14ac:dyDescent="0.25">
      <c r="A50" s="162"/>
      <c r="B50" s="32" t="s">
        <v>141</v>
      </c>
      <c r="C50" s="173"/>
      <c r="D50" s="31" t="s">
        <v>7</v>
      </c>
      <c r="E50" s="31">
        <v>1</v>
      </c>
      <c r="F50" s="12" t="s">
        <v>11</v>
      </c>
      <c r="G50" s="72" t="s">
        <v>11</v>
      </c>
      <c r="H50" s="168"/>
      <c r="I50" s="162"/>
      <c r="J50" s="162"/>
      <c r="K50" s="29">
        <f>O50</f>
        <v>550</v>
      </c>
      <c r="L50" s="29"/>
      <c r="M50" s="29"/>
      <c r="N50" s="30"/>
      <c r="O50" s="29">
        <v>550</v>
      </c>
    </row>
    <row r="51" spans="1:18" ht="122.25" customHeight="1" x14ac:dyDescent="0.25">
      <c r="A51" s="160">
        <v>8</v>
      </c>
      <c r="B51" s="32" t="s">
        <v>180</v>
      </c>
      <c r="C51" s="172" t="s">
        <v>147</v>
      </c>
      <c r="D51" s="31" t="s">
        <v>25</v>
      </c>
      <c r="E51" s="31">
        <v>3940</v>
      </c>
      <c r="F51" s="12">
        <v>204.483</v>
      </c>
      <c r="G51" s="73">
        <v>137.85400000000001</v>
      </c>
      <c r="H51" s="166" t="s">
        <v>15</v>
      </c>
      <c r="I51" s="160" t="s">
        <v>13</v>
      </c>
      <c r="J51" s="160" t="s">
        <v>18</v>
      </c>
      <c r="K51" s="29">
        <f>O51</f>
        <v>22975.65</v>
      </c>
      <c r="L51" s="29"/>
      <c r="M51" s="29"/>
      <c r="N51" s="29"/>
      <c r="O51" s="29">
        <f>7900+15075.65</f>
        <v>22975.65</v>
      </c>
      <c r="R51" s="37"/>
    </row>
    <row r="52" spans="1:18" ht="15.75" customHeight="1" x14ac:dyDescent="0.25">
      <c r="A52" s="162"/>
      <c r="B52" s="32" t="s">
        <v>141</v>
      </c>
      <c r="C52" s="173"/>
      <c r="D52" s="31" t="s">
        <v>7</v>
      </c>
      <c r="E52" s="31">
        <v>1</v>
      </c>
      <c r="F52" s="12" t="s">
        <v>11</v>
      </c>
      <c r="G52" s="72" t="s">
        <v>11</v>
      </c>
      <c r="H52" s="168"/>
      <c r="I52" s="162"/>
      <c r="J52" s="162"/>
      <c r="K52" s="29">
        <f>O52</f>
        <v>900</v>
      </c>
      <c r="L52" s="29"/>
      <c r="M52" s="29"/>
      <c r="N52" s="30"/>
      <c r="O52" s="29">
        <v>900</v>
      </c>
    </row>
    <row r="53" spans="1:18" ht="139.5" customHeight="1" x14ac:dyDescent="0.25">
      <c r="A53" s="77">
        <v>9</v>
      </c>
      <c r="B53" s="32" t="s">
        <v>167</v>
      </c>
      <c r="C53" s="75" t="s">
        <v>147</v>
      </c>
      <c r="D53" s="31" t="s">
        <v>7</v>
      </c>
      <c r="E53" s="31">
        <v>1</v>
      </c>
      <c r="F53" s="12" t="s">
        <v>11</v>
      </c>
      <c r="G53" s="72" t="s">
        <v>11</v>
      </c>
      <c r="H53" s="74" t="s">
        <v>11</v>
      </c>
      <c r="I53" s="76" t="s">
        <v>13</v>
      </c>
      <c r="J53" s="78" t="s">
        <v>18</v>
      </c>
      <c r="K53" s="29">
        <f>O53</f>
        <v>700</v>
      </c>
      <c r="L53" s="29"/>
      <c r="M53" s="29"/>
      <c r="N53" s="30"/>
      <c r="O53" s="29">
        <v>700</v>
      </c>
      <c r="R53" s="37"/>
    </row>
    <row r="54" spans="1:18" ht="72.75" customHeight="1" x14ac:dyDescent="0.25">
      <c r="A54" s="160">
        <v>10</v>
      </c>
      <c r="B54" s="32" t="s">
        <v>191</v>
      </c>
      <c r="C54" s="172" t="s">
        <v>192</v>
      </c>
      <c r="D54" s="31" t="s">
        <v>25</v>
      </c>
      <c r="E54" s="35">
        <f>Додаток1!H272+Додаток1!I272</f>
        <v>995.24000000000012</v>
      </c>
      <c r="F54" s="12">
        <v>55.87</v>
      </c>
      <c r="G54" s="73">
        <v>37.914000000000001</v>
      </c>
      <c r="H54" s="74" t="s">
        <v>15</v>
      </c>
      <c r="I54" s="160" t="s">
        <v>13</v>
      </c>
      <c r="J54" s="160" t="s">
        <v>18</v>
      </c>
      <c r="K54" s="29">
        <f>L54+M54+N54+O54</f>
        <v>6058.4269999999997</v>
      </c>
      <c r="L54" s="29"/>
      <c r="M54" s="29"/>
      <c r="N54" s="29">
        <v>2726.9490000000001</v>
      </c>
      <c r="O54" s="29">
        <v>3331.4780000000001</v>
      </c>
      <c r="R54" s="37"/>
    </row>
    <row r="55" spans="1:18" ht="14.25" customHeight="1" x14ac:dyDescent="0.25">
      <c r="A55" s="162"/>
      <c r="B55" s="32" t="s">
        <v>123</v>
      </c>
      <c r="C55" s="173"/>
      <c r="D55" s="31" t="s">
        <v>7</v>
      </c>
      <c r="E55" s="31" t="s">
        <v>11</v>
      </c>
      <c r="F55" s="12" t="s">
        <v>11</v>
      </c>
      <c r="G55" s="73" t="s">
        <v>11</v>
      </c>
      <c r="H55" s="74" t="s">
        <v>11</v>
      </c>
      <c r="I55" s="162"/>
      <c r="J55" s="162"/>
      <c r="K55" s="29">
        <f>L55+M55+N55+O55</f>
        <v>178.96</v>
      </c>
      <c r="L55" s="29"/>
      <c r="M55" s="29"/>
      <c r="N55" s="29">
        <v>178.96</v>
      </c>
      <c r="O55" s="29"/>
      <c r="R55" s="37"/>
    </row>
    <row r="56" spans="1:18" ht="18" customHeight="1" x14ac:dyDescent="0.25">
      <c r="A56" s="47"/>
      <c r="B56" s="48" t="s">
        <v>9</v>
      </c>
      <c r="C56" s="49"/>
      <c r="D56" s="49"/>
      <c r="E56" s="49"/>
      <c r="F56" s="50"/>
      <c r="G56" s="49"/>
      <c r="H56" s="49"/>
      <c r="I56" s="49"/>
      <c r="J56" s="51"/>
      <c r="K56" s="36">
        <f>L56+M56+N56+O56</f>
        <v>63090.292000000009</v>
      </c>
      <c r="L56" s="36">
        <f>L32+L37+L41+L47+L36+L48+L45+L46</f>
        <v>7530.5150000000003</v>
      </c>
      <c r="M56" s="36">
        <f>M49+M51+M53+M47+M36+M46</f>
        <v>3750</v>
      </c>
      <c r="N56" s="36">
        <f>N49+N51+N53+N32+N37+N54</f>
        <v>2726.9490000000001</v>
      </c>
      <c r="O56" s="36">
        <f>O32+O36+O37+O41+O46+O47+O49+O51+O53+O54</f>
        <v>49082.828000000009</v>
      </c>
      <c r="P56" s="37"/>
      <c r="R56" s="37"/>
    </row>
    <row r="57" spans="1:18" ht="15" customHeight="1" x14ac:dyDescent="0.25">
      <c r="A57" s="178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</row>
    <row r="58" spans="1:18" ht="12" customHeight="1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26"/>
    </row>
    <row r="59" spans="1:18" ht="2.25" hidden="1" customHeight="1" x14ac:dyDescent="0.25">
      <c r="A59" s="179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26"/>
    </row>
    <row r="60" spans="1:18" ht="16.5" hidden="1" customHeight="1" x14ac:dyDescent="0.25">
      <c r="A60" s="54"/>
      <c r="B60" s="55"/>
      <c r="C60" s="54"/>
      <c r="D60" s="54"/>
      <c r="E60" s="54"/>
      <c r="F60" s="56"/>
      <c r="G60" s="54"/>
      <c r="H60" s="54"/>
      <c r="I60" s="54"/>
      <c r="J60" s="54"/>
      <c r="K60" s="5"/>
      <c r="L60" s="5"/>
      <c r="M60" s="5"/>
      <c r="N60" s="5"/>
      <c r="O60" s="5"/>
    </row>
    <row r="61" spans="1:18" ht="38.25" customHeight="1" x14ac:dyDescent="0.25">
      <c r="A61" s="181" t="s">
        <v>198</v>
      </c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5"/>
    </row>
    <row r="62" spans="1:18" ht="22.5" customHeight="1" x14ac:dyDescent="0.25">
      <c r="A62" s="57"/>
      <c r="B62" s="58"/>
      <c r="C62" s="59"/>
      <c r="D62" s="59"/>
      <c r="E62" s="59"/>
      <c r="F62" s="59"/>
      <c r="G62" s="59"/>
      <c r="H62" s="59"/>
      <c r="I62" s="57"/>
      <c r="J62" s="57"/>
      <c r="K62" s="5"/>
      <c r="L62" s="5"/>
      <c r="M62" s="5"/>
      <c r="N62" s="5"/>
      <c r="O62" s="5"/>
    </row>
    <row r="63" spans="1:18" ht="18" customHeight="1" x14ac:dyDescent="0.25">
      <c r="A63" s="177" t="s">
        <v>182</v>
      </c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5"/>
    </row>
    <row r="64" spans="1:18" x14ac:dyDescent="0.25">
      <c r="A64" s="54"/>
      <c r="B64" s="55"/>
      <c r="C64" s="54"/>
      <c r="D64" s="54"/>
      <c r="E64" s="54"/>
      <c r="F64" s="56"/>
      <c r="G64" s="54"/>
      <c r="H64" s="54"/>
      <c r="I64" s="54"/>
      <c r="J64" s="54"/>
      <c r="K64" s="5"/>
      <c r="L64" s="5"/>
      <c r="M64" s="5"/>
      <c r="N64" s="5"/>
    </row>
    <row r="65" spans="1:14" x14ac:dyDescent="0.25">
      <c r="A65" s="54"/>
      <c r="B65" s="55"/>
      <c r="C65" s="54"/>
      <c r="D65" s="54"/>
      <c r="E65" s="54"/>
      <c r="F65" s="56"/>
      <c r="G65" s="54"/>
      <c r="H65" s="54"/>
      <c r="I65" s="54"/>
      <c r="J65" s="54"/>
      <c r="K65" s="5"/>
      <c r="L65" s="5"/>
      <c r="M65" s="5"/>
      <c r="N65" s="5"/>
    </row>
    <row r="66" spans="1:14" x14ac:dyDescent="0.25">
      <c r="A66" s="180"/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</row>
    <row r="67" spans="1:14" x14ac:dyDescent="0.25">
      <c r="A67" s="57"/>
      <c r="B67" s="58"/>
      <c r="C67" s="59"/>
      <c r="D67" s="59"/>
      <c r="E67" s="59"/>
      <c r="F67" s="59"/>
      <c r="G67" s="59"/>
      <c r="H67" s="59"/>
      <c r="I67" s="57"/>
      <c r="J67" s="57"/>
      <c r="K67" s="5"/>
      <c r="L67" s="5"/>
      <c r="M67" s="5"/>
      <c r="N67" s="5"/>
    </row>
    <row r="68" spans="1:14" x14ac:dyDescent="0.25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</row>
    <row r="72" spans="1:14" x14ac:dyDescent="0.25">
      <c r="B72" s="1"/>
      <c r="C72" s="2"/>
      <c r="D72" s="3"/>
      <c r="E72" s="3"/>
      <c r="F72" s="4"/>
      <c r="G72" s="3"/>
      <c r="H72" s="3"/>
      <c r="I72" s="2"/>
    </row>
    <row r="73" spans="1:14" x14ac:dyDescent="0.25">
      <c r="B73" s="1"/>
      <c r="C73" s="2"/>
      <c r="D73" s="3"/>
      <c r="E73" s="3"/>
      <c r="F73" s="4"/>
      <c r="G73" s="3"/>
      <c r="H73" s="3"/>
      <c r="I73" s="2"/>
    </row>
    <row r="74" spans="1:14" x14ac:dyDescent="0.25">
      <c r="B74" s="1"/>
      <c r="C74" s="2"/>
      <c r="D74" s="3"/>
      <c r="E74" s="3"/>
      <c r="F74" s="4"/>
      <c r="G74" s="3"/>
      <c r="H74" s="3"/>
      <c r="I74" s="2"/>
    </row>
    <row r="75" spans="1:14" x14ac:dyDescent="0.25">
      <c r="B75" s="1"/>
      <c r="C75" s="2"/>
      <c r="D75" s="3"/>
      <c r="E75" s="3"/>
      <c r="F75" s="4"/>
      <c r="G75" s="3"/>
      <c r="H75" s="3"/>
      <c r="I75" s="2"/>
    </row>
    <row r="76" spans="1:14" x14ac:dyDescent="0.25">
      <c r="B76" s="1"/>
      <c r="C76" s="2"/>
      <c r="D76" s="3"/>
      <c r="E76" s="3"/>
      <c r="F76" s="4"/>
      <c r="G76" s="3"/>
      <c r="H76" s="3"/>
      <c r="I76" s="2"/>
    </row>
    <row r="77" spans="1:14" x14ac:dyDescent="0.25">
      <c r="B77" s="1"/>
      <c r="C77" s="2"/>
      <c r="D77" s="3"/>
      <c r="E77" s="3"/>
      <c r="F77" s="4"/>
      <c r="G77" s="3"/>
      <c r="H77" s="3"/>
      <c r="I77" s="2"/>
    </row>
    <row r="78" spans="1:14" x14ac:dyDescent="0.25">
      <c r="B78" s="1"/>
      <c r="C78" s="2"/>
      <c r="D78" s="3"/>
      <c r="E78" s="3"/>
      <c r="F78" s="4"/>
      <c r="G78" s="3"/>
      <c r="H78" s="3"/>
      <c r="I78" s="2"/>
    </row>
  </sheetData>
  <mergeCells count="77">
    <mergeCell ref="A54:A55"/>
    <mergeCell ref="C54:C55"/>
    <mergeCell ref="I54:I55"/>
    <mergeCell ref="J54:J55"/>
    <mergeCell ref="A68:N68"/>
    <mergeCell ref="A57:O57"/>
    <mergeCell ref="A59:N59"/>
    <mergeCell ref="A61:N61"/>
    <mergeCell ref="A63:N63"/>
    <mergeCell ref="A66:N66"/>
    <mergeCell ref="A49:A50"/>
    <mergeCell ref="C49:C50"/>
    <mergeCell ref="H49:H50"/>
    <mergeCell ref="I49:I50"/>
    <mergeCell ref="J49:J50"/>
    <mergeCell ref="A51:A52"/>
    <mergeCell ref="C51:C52"/>
    <mergeCell ref="H51:H52"/>
    <mergeCell ref="I51:I52"/>
    <mergeCell ref="J51:J52"/>
    <mergeCell ref="J41:J44"/>
    <mergeCell ref="A47:A48"/>
    <mergeCell ref="C47:C48"/>
    <mergeCell ref="F47:F48"/>
    <mergeCell ref="G47:G48"/>
    <mergeCell ref="H47:H48"/>
    <mergeCell ref="I47:I48"/>
    <mergeCell ref="J47:J48"/>
    <mergeCell ref="A41:A44"/>
    <mergeCell ref="C41:C44"/>
    <mergeCell ref="F41:F44"/>
    <mergeCell ref="G41:G44"/>
    <mergeCell ref="H41:H44"/>
    <mergeCell ref="I41:I44"/>
    <mergeCell ref="A28:O28"/>
    <mergeCell ref="A31:O31"/>
    <mergeCell ref="I32:I35"/>
    <mergeCell ref="J32:J35"/>
    <mergeCell ref="A37:A40"/>
    <mergeCell ref="C37:C40"/>
    <mergeCell ref="F37:F40"/>
    <mergeCell ref="G37:G40"/>
    <mergeCell ref="H37:H40"/>
    <mergeCell ref="I37:I40"/>
    <mergeCell ref="J37:J40"/>
    <mergeCell ref="A32:A35"/>
    <mergeCell ref="C32:C35"/>
    <mergeCell ref="F32:F35"/>
    <mergeCell ref="G32:G35"/>
    <mergeCell ref="H32:H35"/>
    <mergeCell ref="F10:F12"/>
    <mergeCell ref="G10:G12"/>
    <mergeCell ref="H10:H12"/>
    <mergeCell ref="I10:I12"/>
    <mergeCell ref="J10:J12"/>
    <mergeCell ref="K1:O1"/>
    <mergeCell ref="E2:J2"/>
    <mergeCell ref="K2:N2"/>
    <mergeCell ref="E3:J3"/>
    <mergeCell ref="K3:N3"/>
    <mergeCell ref="E1:J1"/>
    <mergeCell ref="A13:I16"/>
    <mergeCell ref="A17:O17"/>
    <mergeCell ref="A22:O22"/>
    <mergeCell ref="K10:O10"/>
    <mergeCell ref="E4:N4"/>
    <mergeCell ref="E5:J5"/>
    <mergeCell ref="K5:N5"/>
    <mergeCell ref="A7:O7"/>
    <mergeCell ref="A8:O8"/>
    <mergeCell ref="K11:K12"/>
    <mergeCell ref="L11:O11"/>
    <mergeCell ref="A10:A12"/>
    <mergeCell ref="B10:B12"/>
    <mergeCell ref="C10:C12"/>
    <mergeCell ref="D10:D12"/>
    <mergeCell ref="E10:E12"/>
  </mergeCells>
  <pageMargins left="0.70866141732283472" right="0.70866141732283472" top="1.1417322834645669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Додаток1</vt:lpstr>
      <vt:lpstr>Додаток 2</vt:lpstr>
      <vt:lpstr>Додаток 3</vt:lpstr>
      <vt:lpstr>'Додаток 3'!Область_печати</vt:lpstr>
      <vt:lpstr>Додаток1!Область_печати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УЖКХ2</dc:creator>
  <cp:lastModifiedBy>Work</cp:lastModifiedBy>
  <cp:lastPrinted>2024-04-01T14:58:35Z</cp:lastPrinted>
  <dcterms:created xsi:type="dcterms:W3CDTF">2015-04-01T11:31:57Z</dcterms:created>
  <dcterms:modified xsi:type="dcterms:W3CDTF">2024-04-01T14:59:00Z</dcterms:modified>
</cp:coreProperties>
</file>