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и\Програма реформування\2020-2024\2024\40-05.2024\сесія\"/>
    </mc:Choice>
  </mc:AlternateContent>
  <xr:revisionPtr revIDLastSave="0" documentId="13_ncr:1_{90681B14-3F03-4D84-92D9-0602140DCC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рівняльна таблиця" sheetId="2" r:id="rId1"/>
  </sheets>
  <definedNames>
    <definedName name="_xlnm.Print_Area" localSheetId="0">'порівняльна таблиця'!$A$1:$S$69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9" i="2" l="1"/>
  <c r="O69" i="2"/>
  <c r="I69" i="2"/>
  <c r="O67" i="2"/>
  <c r="O40" i="2"/>
  <c r="O41" i="2"/>
  <c r="O42" i="2"/>
  <c r="O43" i="2"/>
  <c r="O44" i="2"/>
  <c r="O45" i="2"/>
  <c r="O46" i="2"/>
  <c r="O47" i="2"/>
  <c r="O48" i="2"/>
  <c r="O49" i="2"/>
  <c r="O50" i="2"/>
  <c r="O51" i="2"/>
  <c r="O39" i="2"/>
  <c r="O65" i="2"/>
  <c r="M66" i="2"/>
  <c r="O66" i="2" s="1"/>
  <c r="I66" i="2"/>
  <c r="I65" i="2"/>
  <c r="O16" i="2"/>
  <c r="I23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53" i="2"/>
  <c r="O22" i="2"/>
  <c r="O24" i="2"/>
  <c r="O23" i="2"/>
  <c r="I22" i="2"/>
  <c r="I21" i="2"/>
  <c r="O59" i="2"/>
  <c r="O60" i="2"/>
  <c r="O61" i="2"/>
  <c r="O62" i="2"/>
  <c r="O63" i="2"/>
  <c r="O64" i="2"/>
  <c r="O58" i="2"/>
  <c r="I53" i="2"/>
  <c r="O54" i="2" l="1"/>
  <c r="O10" i="2" l="1"/>
  <c r="O11" i="2" l="1"/>
  <c r="O21" i="2" l="1"/>
  <c r="AD10" i="2"/>
  <c r="O15" i="2"/>
  <c r="O17" i="2"/>
  <c r="I17" i="2" l="1"/>
  <c r="AD17" i="2" s="1"/>
  <c r="O8" i="2" l="1"/>
  <c r="O9" i="2"/>
  <c r="O7" i="2"/>
</calcChain>
</file>

<file path=xl/sharedStrings.xml><?xml version="1.0" encoding="utf-8"?>
<sst xmlns="http://schemas.openxmlformats.org/spreadsheetml/2006/main" count="193" uniqueCount="106">
  <si>
    <t>Всього</t>
  </si>
  <si>
    <t>1</t>
  </si>
  <si>
    <t>2021</t>
  </si>
  <si>
    <t>Затверджена редакція</t>
  </si>
  <si>
    <t>Виконавець</t>
  </si>
  <si>
    <t>Порівняльна таблиця</t>
  </si>
  <si>
    <t>2022</t>
  </si>
  <si>
    <t>2023</t>
  </si>
  <si>
    <t>2024</t>
  </si>
  <si>
    <t>Перелік змін до Програми реформування і розвитку житлово-комунального  господарства Южненської міської територіальної громади на 2020-2024 роки, в новій редакції.</t>
  </si>
  <si>
    <t>V. Дорожнє господарство</t>
  </si>
  <si>
    <t>Зміни, що вносяться</t>
  </si>
  <si>
    <t>УКБ ЮМР</t>
  </si>
  <si>
    <t>2020</t>
  </si>
  <si>
    <t>Додано новий захід</t>
  </si>
  <si>
    <t>2</t>
  </si>
  <si>
    <t>3</t>
  </si>
  <si>
    <t>І. Водопровідно-каналізаційне господарство</t>
  </si>
  <si>
    <t>Коригування проектно-кошторисної документації "Будівництво мереж водопроводу у мікрорайоні 1.7 м. Южного Одеської області"</t>
  </si>
  <si>
    <t>Коригування проектно-кошторисної документації "Будівництво мереж зливової каналізації у мікрорайоні 1.7 м. Южного Одеської області"</t>
  </si>
  <si>
    <t>Коригування проектно-кошторисної документації "Будівництво мереж господарсько-побутової каналізації у мікрорайоні 1.7 м. Южного Одеської області"</t>
  </si>
  <si>
    <t>ІІІ. Санітарна очистка і благоустрій</t>
  </si>
  <si>
    <t>ІІ. Теплове господарство</t>
  </si>
  <si>
    <t>Поточний ремонт вул. Новобілярської м. Южного Одеської області</t>
  </si>
  <si>
    <t>Поточний ремонт в'їзду на автостанцію та виїзду м. Южного Одеської області</t>
  </si>
  <si>
    <t>Поточний ремонт вул. Приморської (від просп. Григорівського десанту до вул. Іванова) м. Южного Одеської області</t>
  </si>
  <si>
    <t>Поточний ремонт вул. Комунальної м. Южного Одеської області</t>
  </si>
  <si>
    <t>Поточний ремонт просп. Григорівського десанту м. Южного Одеської області</t>
  </si>
  <si>
    <t>Поточний ремонт вул. Т.Г. Шевченка м. Южного Одеської області</t>
  </si>
  <si>
    <t>Поточний ремонт вул. Іванова м. Южного Одеської  області</t>
  </si>
  <si>
    <t>4</t>
  </si>
  <si>
    <t>5</t>
  </si>
  <si>
    <t>6</t>
  </si>
  <si>
    <t>7</t>
  </si>
  <si>
    <t>УЖКГ ЮМР/ЮМКП "ЮЖТРАНС"</t>
  </si>
  <si>
    <t>Включаються нові заходи на 2024 рік</t>
  </si>
  <si>
    <t xml:space="preserve">Нове будівництво колумбарію на території Южненського кладовища, за адресою: 65481, Одеська область Одеський район,  Южненська територіальна громада, м. Южне, Южненське кладовище, у т.ч.: </t>
  </si>
  <si>
    <t>проєктні роботи</t>
  </si>
  <si>
    <t>Коригується вартість робіт</t>
  </si>
  <si>
    <t xml:space="preserve">Капітальний ремонт ділянки теплових мереж  від ТК-15 до вводів у будівлі Ліцею №1 та ЗДО №3 м. Южного Одеського району Одеської області, в т.ч.: </t>
  </si>
  <si>
    <t>Поточний ремонт вул. Філатова с. Сичавка Одеського району Одеської області</t>
  </si>
  <si>
    <t>Поточний ремонт вул. Цвєтаєва с. Сичавка Одеського району Одеської області</t>
  </si>
  <si>
    <t>Поточний ремонт вул. Шевченка с. Сичавка Одеського району Одеської області</t>
  </si>
  <si>
    <t>Поточний ремонт проїзду №4 провулку IV Проектного с. Сичавка Одеського району Одеської області</t>
  </si>
  <si>
    <t>Поточний ремонт вул. Центральної с. Сичавка Одеського району Одеської області</t>
  </si>
  <si>
    <t>Поточний ремонт вул. Чорноморської с. Сичавка Одеського району Одеської області</t>
  </si>
  <si>
    <t>Поточний ремонт вул. Прикордонної с. Сичавка Одеського району Одеської області</t>
  </si>
  <si>
    <t>Поточний ремонт вул. Північної с. Нові Білярі Одеського району Одеської області</t>
  </si>
  <si>
    <t>Поточний ремонт вул. Степової с. Нові Білярі Одеського району Одеської області</t>
  </si>
  <si>
    <t>Поточний ремонт вул. Індустріальної с. Нові Білярі Одеського району Одеської області</t>
  </si>
  <si>
    <t>Поточний ремонт вул. Віталія Гуляєва с. Нові Білярі Одеського району Одеської області</t>
  </si>
  <si>
    <t>Поточний ремонт вул. Заводська-1 с. Нові Білярі Одеського району Одеської області</t>
  </si>
  <si>
    <t>Поточний ремонт вул. Лиманної с. Булдинка Одеського району Одеської області</t>
  </si>
  <si>
    <t xml:space="preserve">УЖКГ ЮМР/КП «ЮЖНЕНСЬКЕ УЗБЕРЕЖЖЯ»  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</si>
  <si>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</si>
  <si>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</si>
  <si>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</si>
  <si>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</si>
  <si>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</si>
  <si>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</si>
  <si>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</si>
  <si>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</si>
  <si>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</si>
  <si>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Поточний ремонт Під'їзної дороги до с. Булдинка Одеського району Одеської області</t>
  </si>
  <si>
    <t>2894,056</t>
  </si>
  <si>
    <t xml:space="preserve"> проєктні роботи </t>
  </si>
  <si>
    <t>49,8</t>
  </si>
  <si>
    <t>Капітальний ремонт асфальтобетонного покриття дороги по вул. Центральній від села Кошари у напрямку села Любопіль в межах Южненської міської територіальної громади Одеського району Одеської області, у т.ч. :</t>
  </si>
  <si>
    <t>Перенесено обсяг фінансування на 2024 рік</t>
  </si>
  <si>
    <t>проектні роботи</t>
  </si>
  <si>
    <t>Поточне утримання громадських вбиралень міста Южного Одеського району Одеської області</t>
  </si>
  <si>
    <t>17</t>
  </si>
  <si>
    <t>УЖКГ ЮМР/КП "Екосервіс"</t>
  </si>
  <si>
    <t xml:space="preserve">Поточний ремонт асфальтобетонного покриття загальноміської території навколо Торгівельного центру по проспекту Миру, 19 м. Южного Одеського району Одеської області </t>
  </si>
  <si>
    <t>Поточний ремонт пішохідної доріжки на загальноміській території по проспекту Ґригорівського десанту (від світлофору до знаку "Якір") міста Южного Одеського району Одеської області</t>
  </si>
  <si>
    <t>Поточний ремонт пішохідної доріжки на загальноміській території по вулиці Хіміків (4-й мікрорайон) міста Южного Одеського району Одеської області</t>
  </si>
  <si>
    <t>Поточний ремонт пішохідної доріжки на загальноміській території по вулиці Хіміків, 4 міста Южного Одеського району Одеської області</t>
  </si>
  <si>
    <t>Поточний ремонт пішохідної доріжки на загальноміській території по вулиці Хіміків (3-й мікрорайон) міста Южного Одеського району Одеської області</t>
  </si>
  <si>
    <t>Поточний ремонт пішохідної доріжки на загальноміській території біля автостанції міста Южного Одеського району Одеської області</t>
  </si>
  <si>
    <t>Поточний ремонт пішохідної доріжки на загальноміській території вздовж ж/б по вул. Хіміків, 18 до ЗОШ №1 міста Южного Одеського району Одеської області</t>
  </si>
  <si>
    <t>Поточний ремонт асфальтобетонного покриття загальноміської території по вул. Т.Г. Шевченка, 9 міста Южного Одеського району Одеської області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</si>
  <si>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</si>
  <si>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</si>
  <si>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</si>
  <si>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</si>
  <si>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</si>
  <si>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</si>
  <si>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</si>
  <si>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</si>
  <si>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</si>
  <si>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</si>
  <si>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</si>
  <si>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</si>
  <si>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Поточний ремонт пішохідної доріжки на загальноміській території вздовж ж/б по вул. Хіміків, 20 до стадіона "ЗОШ №1" та на загальноміській території біля "ЗОШ №1" міста Южного Одеського району Одеської області</t>
  </si>
  <si>
    <t>Поточний ремонт пішохідної доріжки на загальноміській території біля ДНЗ №3 "Райдуга" міста Южного Одеського району Одеської області</t>
  </si>
  <si>
    <t xml:space="preserve">Поточний ремонт асфальтобетонного покриття загальноміської території проїзду між буд. по вул. Хіміків, 16 та буд. по вул. Хіміків, 18 міста Южного Одеського району Одеської області </t>
  </si>
  <si>
    <t>Розробка норм надання послуг з вивезення побутових відходів та визначення морфологічного складу  побутових відходів для міста Южного Одеського району Одеської області</t>
  </si>
  <si>
    <t>УАМ ЮМР</t>
  </si>
  <si>
    <t>30</t>
  </si>
  <si>
    <t>Поточний ремонт асфальтобетонного покриття загальноміської території біля "НВК (ЗОШ №2-центр- ПТУ) міста Южного Одеського району Одеської області</t>
  </si>
  <si>
    <t>Визначення норм надання послуг з управління побутовими відходами та визначення морфологічного складу  побутових відходів для міста Южного Одеського району Одеської області</t>
  </si>
  <si>
    <t>Включається новий захід на 2024 рік</t>
  </si>
  <si>
    <t>Розроблення схеми організації руху транспорту і пішоходів на в'їзді на автостанцію та виїзду м. Южного Одеського району Одеської області</t>
  </si>
  <si>
    <t>VIІ. Об'єкти соціальної інфраструктури</t>
  </si>
  <si>
    <t>Капітальний ремонт внутрішньої системи теплопостачання у підвальному приміщенні будівлі комунальної власності по вул. Будівельників, буд. 7, м. Южного Одеського району Одеської області</t>
  </si>
  <si>
    <t>Коригується назва заходу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</si>
</sst>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49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49" fontId="1" fillId="0" borderId="6" xfId="0" applyNumberFormat="1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1" fillId="3" borderId="0" xfId="0" applyNumberFormat="1" applyFont="1" applyFill="1"/>
    <xf numFmtId="0" fontId="1" fillId="3" borderId="0" xfId="0" applyFont="1" applyFill="1"/>
    <xf numFmtId="0" fontId="1" fillId="0" borderId="6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55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49" fontId="1" fillId="0" borderId="49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1" fillId="0" borderId="6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 wrapText="1"/>
    </xf>
    <xf numFmtId="164" fontId="1" fillId="0" borderId="5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49" fontId="1" fillId="0" borderId="55" xfId="0" applyNumberFormat="1" applyFont="1" applyFill="1" applyBorder="1" applyAlignment="1">
      <alignment horizontal="center" vertical="center" wrapText="1"/>
    </xf>
    <xf numFmtId="164" fontId="1" fillId="0" borderId="54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left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164" fontId="1" fillId="0" borderId="62" xfId="0" applyNumberFormat="1" applyFont="1" applyFill="1" applyBorder="1" applyAlignment="1">
      <alignment horizontal="center" vertical="center" wrapText="1"/>
    </xf>
    <xf numFmtId="164" fontId="1" fillId="0" borderId="63" xfId="0" applyNumberFormat="1" applyFont="1" applyFill="1" applyBorder="1" applyAlignment="1">
      <alignment horizontal="center" vertical="center" wrapText="1"/>
    </xf>
    <xf numFmtId="164" fontId="1" fillId="0" borderId="63" xfId="0" applyNumberFormat="1" applyFont="1" applyFill="1" applyBorder="1" applyAlignment="1">
      <alignment horizontal="center" vertical="center"/>
    </xf>
    <xf numFmtId="164" fontId="1" fillId="0" borderId="64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164" fontId="1" fillId="0" borderId="62" xfId="0" applyNumberFormat="1" applyFont="1" applyFill="1" applyBorder="1" applyAlignment="1">
      <alignment vertical="center" wrapText="1"/>
    </xf>
    <xf numFmtId="49" fontId="1" fillId="0" borderId="63" xfId="0" applyNumberFormat="1" applyFont="1" applyFill="1" applyBorder="1" applyAlignment="1">
      <alignment vertical="center" wrapText="1"/>
    </xf>
    <xf numFmtId="164" fontId="1" fillId="0" borderId="63" xfId="0" applyNumberFormat="1" applyFont="1" applyFill="1" applyBorder="1" applyAlignment="1">
      <alignment vertical="center"/>
    </xf>
    <xf numFmtId="49" fontId="1" fillId="0" borderId="55" xfId="0" applyNumberFormat="1" applyFont="1" applyFill="1" applyBorder="1" applyAlignment="1">
      <alignment vertical="center" wrapText="1"/>
    </xf>
    <xf numFmtId="164" fontId="1" fillId="0" borderId="25" xfId="0" applyNumberFormat="1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vertical="center" wrapText="1"/>
    </xf>
    <xf numFmtId="164" fontId="1" fillId="0" borderId="20" xfId="0" applyNumberFormat="1" applyFont="1" applyFill="1" applyBorder="1" applyAlignment="1">
      <alignment vertical="center"/>
    </xf>
    <xf numFmtId="0" fontId="1" fillId="4" borderId="55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vertical="center" wrapText="1"/>
    </xf>
    <xf numFmtId="164" fontId="2" fillId="0" borderId="58" xfId="0" applyNumberFormat="1" applyFont="1" applyFill="1" applyBorder="1" applyAlignment="1">
      <alignment horizontal="center" vertical="center" wrapText="1"/>
    </xf>
    <xf numFmtId="164" fontId="2" fillId="0" borderId="6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 wrapText="1"/>
    </xf>
    <xf numFmtId="0" fontId="1" fillId="0" borderId="45" xfId="0" applyFont="1" applyBorder="1"/>
    <xf numFmtId="0" fontId="1" fillId="0" borderId="18" xfId="0" applyFont="1" applyBorder="1"/>
    <xf numFmtId="0" fontId="1" fillId="0" borderId="14" xfId="0" applyFont="1" applyBorder="1"/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wrapText="1"/>
    </xf>
    <xf numFmtId="164" fontId="1" fillId="0" borderId="53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 wrapText="1"/>
    </xf>
    <xf numFmtId="49" fontId="2" fillId="5" borderId="23" xfId="0" applyNumberFormat="1" applyFont="1" applyFill="1" applyBorder="1" applyAlignment="1">
      <alignment horizontal="center" vertical="center"/>
    </xf>
    <xf numFmtId="49" fontId="2" fillId="5" borderId="24" xfId="0" applyNumberFormat="1" applyFont="1" applyFill="1" applyBorder="1" applyAlignment="1">
      <alignment horizontal="center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CCFFFF"/>
      <color rgb="FF00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1"/>
  <sheetViews>
    <sheetView tabSelected="1" view="pageBreakPreview" topLeftCell="A58" zoomScaleNormal="73" zoomScaleSheetLayoutView="100" workbookViewId="0">
      <selection activeCell="A39" sqref="A39:XFD39"/>
    </sheetView>
  </sheetViews>
  <sheetFormatPr defaultColWidth="9.140625" defaultRowHeight="15" x14ac:dyDescent="0.25"/>
  <cols>
    <col min="1" max="1" width="4.140625" style="1" customWidth="1"/>
    <col min="2" max="2" width="45.28515625" style="2" customWidth="1"/>
    <col min="3" max="3" width="2.140625" style="2" hidden="1" customWidth="1"/>
    <col min="4" max="4" width="7.42578125" style="2" customWidth="1"/>
    <col min="5" max="6" width="9.42578125" style="2" customWidth="1"/>
    <col min="7" max="7" width="11.5703125" style="2" customWidth="1"/>
    <col min="8" max="8" width="10.28515625" style="2" customWidth="1"/>
    <col min="9" max="9" width="12.7109375" style="2" customWidth="1"/>
    <col min="10" max="10" width="7.42578125" style="2" customWidth="1"/>
    <col min="11" max="11" width="10" style="2" customWidth="1"/>
    <col min="12" max="12" width="10.28515625" style="2" customWidth="1"/>
    <col min="13" max="14" width="11.42578125" style="2" customWidth="1"/>
    <col min="15" max="15" width="11.28515625" style="2" customWidth="1"/>
    <col min="16" max="16" width="16.7109375" style="2" customWidth="1"/>
    <col min="17" max="17" width="21.28515625" style="2" customWidth="1"/>
    <col min="18" max="18" width="14.85546875" style="3" hidden="1" customWidth="1"/>
    <col min="19" max="27" width="9.140625" style="2" hidden="1" customWidth="1"/>
    <col min="28" max="28" width="9.42578125" style="2" hidden="1" customWidth="1"/>
    <col min="29" max="29" width="0.28515625" style="2" customWidth="1"/>
    <col min="30" max="30" width="9.42578125" style="2" hidden="1" customWidth="1"/>
    <col min="31" max="16384" width="9.140625" style="2"/>
  </cols>
  <sheetData>
    <row r="1" spans="1:30" hidden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30" ht="17.25" customHeight="1" x14ac:dyDescent="0.25">
      <c r="A2" s="208" t="s">
        <v>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</row>
    <row r="3" spans="1:30" ht="18.75" customHeight="1" x14ac:dyDescent="0.25">
      <c r="A3" s="211" t="s">
        <v>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3"/>
    </row>
    <row r="4" spans="1:30" ht="16.5" hidden="1" customHeight="1" thickBot="1" x14ac:dyDescent="0.3">
      <c r="A4" s="191" t="s">
        <v>17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4"/>
    </row>
    <row r="5" spans="1:30" ht="16.5" hidden="1" customHeight="1" thickBot="1" x14ac:dyDescent="0.3">
      <c r="A5" s="214"/>
      <c r="B5" s="215"/>
      <c r="C5" s="216"/>
      <c r="D5" s="217" t="s">
        <v>3</v>
      </c>
      <c r="E5" s="218"/>
      <c r="F5" s="218"/>
      <c r="G5" s="218"/>
      <c r="H5" s="218"/>
      <c r="I5" s="219"/>
      <c r="J5" s="217" t="s">
        <v>11</v>
      </c>
      <c r="K5" s="218"/>
      <c r="L5" s="218"/>
      <c r="M5" s="218"/>
      <c r="N5" s="218"/>
      <c r="O5" s="219"/>
      <c r="P5" s="204" t="s">
        <v>4</v>
      </c>
      <c r="Q5" s="206" t="s">
        <v>11</v>
      </c>
    </row>
    <row r="6" spans="1:30" ht="16.5" hidden="1" customHeight="1" thickBot="1" x14ac:dyDescent="0.3">
      <c r="A6" s="198"/>
      <c r="B6" s="199"/>
      <c r="C6" s="200"/>
      <c r="D6" s="13" t="s">
        <v>13</v>
      </c>
      <c r="E6" s="11" t="s">
        <v>2</v>
      </c>
      <c r="F6" s="11" t="s">
        <v>6</v>
      </c>
      <c r="G6" s="11" t="s">
        <v>7</v>
      </c>
      <c r="H6" s="11" t="s">
        <v>8</v>
      </c>
      <c r="I6" s="12" t="s">
        <v>0</v>
      </c>
      <c r="J6" s="13" t="s">
        <v>13</v>
      </c>
      <c r="K6" s="11" t="s">
        <v>2</v>
      </c>
      <c r="L6" s="11" t="s">
        <v>6</v>
      </c>
      <c r="M6" s="11" t="s">
        <v>7</v>
      </c>
      <c r="N6" s="11" t="s">
        <v>8</v>
      </c>
      <c r="O6" s="12" t="s">
        <v>0</v>
      </c>
      <c r="P6" s="205"/>
      <c r="Q6" s="207"/>
    </row>
    <row r="7" spans="1:30" ht="48" hidden="1" customHeight="1" x14ac:dyDescent="0.25">
      <c r="A7" s="23">
        <v>1</v>
      </c>
      <c r="B7" s="30" t="s">
        <v>18</v>
      </c>
      <c r="C7" s="27"/>
      <c r="D7" s="26"/>
      <c r="E7" s="15"/>
      <c r="F7" s="15"/>
      <c r="G7" s="15"/>
      <c r="H7" s="15"/>
      <c r="I7" s="31"/>
      <c r="J7" s="26"/>
      <c r="K7" s="15"/>
      <c r="L7" s="15"/>
      <c r="M7" s="16">
        <v>497.62200000000001</v>
      </c>
      <c r="N7" s="6"/>
      <c r="O7" s="28">
        <f>M7</f>
        <v>497.62200000000001</v>
      </c>
      <c r="P7" s="23" t="s">
        <v>12</v>
      </c>
      <c r="Q7" s="23" t="s">
        <v>14</v>
      </c>
    </row>
    <row r="8" spans="1:30" ht="43.5" hidden="1" customHeight="1" x14ac:dyDescent="0.25">
      <c r="A8" s="29">
        <v>2</v>
      </c>
      <c r="B8" s="30" t="s">
        <v>19</v>
      </c>
      <c r="C8" s="27"/>
      <c r="D8" s="18"/>
      <c r="E8" s="9"/>
      <c r="F8" s="9"/>
      <c r="G8" s="9"/>
      <c r="H8" s="9"/>
      <c r="I8" s="19"/>
      <c r="J8" s="18"/>
      <c r="K8" s="9"/>
      <c r="L8" s="9"/>
      <c r="M8" s="8">
        <v>253.65199999999999</v>
      </c>
      <c r="N8" s="4"/>
      <c r="O8" s="20">
        <f t="shared" ref="O8:O9" si="0">M8</f>
        <v>253.65199999999999</v>
      </c>
      <c r="P8" s="29" t="s">
        <v>12</v>
      </c>
      <c r="Q8" s="29" t="s">
        <v>14</v>
      </c>
    </row>
    <row r="9" spans="1:30" ht="45" hidden="1" customHeight="1" x14ac:dyDescent="0.25">
      <c r="A9" s="39">
        <v>3</v>
      </c>
      <c r="B9" s="40" t="s">
        <v>20</v>
      </c>
      <c r="C9" s="27"/>
      <c r="D9" s="36"/>
      <c r="E9" s="37"/>
      <c r="F9" s="37"/>
      <c r="G9" s="37"/>
      <c r="H9" s="37"/>
      <c r="I9" s="38"/>
      <c r="J9" s="36"/>
      <c r="K9" s="37"/>
      <c r="L9" s="37"/>
      <c r="M9" s="41">
        <v>259.84399999999999</v>
      </c>
      <c r="N9" s="42"/>
      <c r="O9" s="43">
        <f t="shared" si="0"/>
        <v>259.84399999999999</v>
      </c>
      <c r="P9" s="39" t="s">
        <v>12</v>
      </c>
      <c r="Q9" s="39" t="s">
        <v>14</v>
      </c>
    </row>
    <row r="10" spans="1:30" ht="62.25" hidden="1" customHeight="1" thickBot="1" x14ac:dyDescent="0.3">
      <c r="A10" s="48">
        <v>1</v>
      </c>
      <c r="B10" s="50"/>
      <c r="C10" s="49"/>
      <c r="D10" s="44"/>
      <c r="E10" s="45"/>
      <c r="F10" s="45"/>
      <c r="G10" s="51"/>
      <c r="H10" s="51"/>
      <c r="I10" s="52"/>
      <c r="J10" s="44"/>
      <c r="K10" s="45"/>
      <c r="L10" s="45"/>
      <c r="M10" s="45"/>
      <c r="N10" s="47"/>
      <c r="O10" s="46">
        <f>N10</f>
        <v>0</v>
      </c>
      <c r="P10" s="48"/>
      <c r="Q10" s="48"/>
      <c r="AD10" s="2">
        <f>O10-I10</f>
        <v>0</v>
      </c>
    </row>
    <row r="11" spans="1:30" ht="62.25" hidden="1" customHeight="1" thickBot="1" x14ac:dyDescent="0.3">
      <c r="A11" s="58">
        <v>2</v>
      </c>
      <c r="B11" s="65"/>
      <c r="C11" s="56"/>
      <c r="D11" s="57"/>
      <c r="E11" s="53"/>
      <c r="F11" s="53"/>
      <c r="G11" s="54"/>
      <c r="H11" s="54"/>
      <c r="I11" s="55"/>
      <c r="J11" s="57"/>
      <c r="K11" s="53"/>
      <c r="L11" s="53"/>
      <c r="M11" s="53"/>
      <c r="N11" s="59"/>
      <c r="O11" s="60">
        <f>N11</f>
        <v>0</v>
      </c>
      <c r="P11" s="58"/>
      <c r="Q11" s="58"/>
    </row>
    <row r="12" spans="1:30" s="25" customFormat="1" ht="19.5" customHeight="1" thickBot="1" x14ac:dyDescent="0.3">
      <c r="A12" s="220" t="s">
        <v>22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2"/>
      <c r="R12" s="24"/>
    </row>
    <row r="13" spans="1:30" s="25" customFormat="1" ht="33" customHeight="1" thickBot="1" x14ac:dyDescent="0.3">
      <c r="A13" s="201"/>
      <c r="B13" s="202"/>
      <c r="C13" s="203"/>
      <c r="D13" s="201" t="s">
        <v>3</v>
      </c>
      <c r="E13" s="202"/>
      <c r="F13" s="202"/>
      <c r="G13" s="202"/>
      <c r="H13" s="202"/>
      <c r="I13" s="203"/>
      <c r="J13" s="223" t="s">
        <v>11</v>
      </c>
      <c r="K13" s="224"/>
      <c r="L13" s="224"/>
      <c r="M13" s="224"/>
      <c r="N13" s="224"/>
      <c r="O13" s="225"/>
      <c r="P13" s="226" t="s">
        <v>4</v>
      </c>
      <c r="Q13" s="226" t="s">
        <v>11</v>
      </c>
      <c r="R13" s="24"/>
    </row>
    <row r="14" spans="1:30" s="25" customFormat="1" ht="30" customHeight="1" thickBot="1" x14ac:dyDescent="0.3">
      <c r="A14" s="217"/>
      <c r="B14" s="218"/>
      <c r="C14" s="219"/>
      <c r="D14" s="13" t="s">
        <v>13</v>
      </c>
      <c r="E14" s="10" t="s">
        <v>2</v>
      </c>
      <c r="F14" s="11" t="s">
        <v>6</v>
      </c>
      <c r="G14" s="11" t="s">
        <v>7</v>
      </c>
      <c r="H14" s="12" t="s">
        <v>8</v>
      </c>
      <c r="I14" s="74" t="s">
        <v>0</v>
      </c>
      <c r="J14" s="73" t="s">
        <v>13</v>
      </c>
      <c r="K14" s="13" t="s">
        <v>2</v>
      </c>
      <c r="L14" s="11" t="s">
        <v>6</v>
      </c>
      <c r="M14" s="14" t="s">
        <v>7</v>
      </c>
      <c r="N14" s="14" t="s">
        <v>8</v>
      </c>
      <c r="O14" s="12" t="s">
        <v>0</v>
      </c>
      <c r="P14" s="227"/>
      <c r="Q14" s="227"/>
      <c r="R14" s="24"/>
    </row>
    <row r="15" spans="1:30" s="25" customFormat="1" ht="62.25" customHeight="1" x14ac:dyDescent="0.25">
      <c r="A15" s="180" t="s">
        <v>1</v>
      </c>
      <c r="B15" s="82" t="s">
        <v>39</v>
      </c>
      <c r="C15" s="32"/>
      <c r="D15" s="81"/>
      <c r="E15" s="70"/>
      <c r="F15" s="68"/>
      <c r="G15" s="70"/>
      <c r="H15" s="70"/>
      <c r="I15" s="17"/>
      <c r="J15" s="67"/>
      <c r="K15" s="70"/>
      <c r="L15" s="70"/>
      <c r="M15" s="68"/>
      <c r="N15" s="70" t="s">
        <v>64</v>
      </c>
      <c r="O15" s="163">
        <f t="shared" ref="O15" si="1">M15+N15+J15+K15+L15</f>
        <v>2894.056</v>
      </c>
      <c r="P15" s="182" t="s">
        <v>12</v>
      </c>
      <c r="Q15" s="182" t="s">
        <v>14</v>
      </c>
      <c r="R15" s="24"/>
    </row>
    <row r="16" spans="1:30" s="25" customFormat="1" ht="22.5" customHeight="1" thickBot="1" x14ac:dyDescent="0.3">
      <c r="A16" s="185"/>
      <c r="B16" s="83" t="s">
        <v>65</v>
      </c>
      <c r="C16" s="32"/>
      <c r="D16" s="33"/>
      <c r="E16" s="34"/>
      <c r="F16" s="22"/>
      <c r="G16" s="34"/>
      <c r="H16" s="34"/>
      <c r="I16" s="21"/>
      <c r="J16" s="35"/>
      <c r="K16" s="34"/>
      <c r="L16" s="34"/>
      <c r="M16" s="22"/>
      <c r="N16" s="34" t="s">
        <v>66</v>
      </c>
      <c r="O16" s="164" t="str">
        <f>N16</f>
        <v>49,8</v>
      </c>
      <c r="P16" s="184"/>
      <c r="Q16" s="184"/>
      <c r="R16" s="24"/>
    </row>
    <row r="17" spans="1:30" s="25" customFormat="1" ht="75.75" hidden="1" customHeight="1" thickBot="1" x14ac:dyDescent="0.3">
      <c r="A17" s="76" t="s">
        <v>15</v>
      </c>
      <c r="B17" s="77"/>
      <c r="C17" s="78"/>
      <c r="D17" s="61"/>
      <c r="E17" s="62"/>
      <c r="F17" s="63"/>
      <c r="G17" s="62"/>
      <c r="H17" s="62"/>
      <c r="I17" s="60">
        <f t="shared" ref="I17" si="2">D17+E17+F17+G17+H17</f>
        <v>0</v>
      </c>
      <c r="J17" s="64"/>
      <c r="K17" s="62"/>
      <c r="L17" s="62"/>
      <c r="M17" s="63"/>
      <c r="N17" s="62"/>
      <c r="O17" s="60">
        <f>M17+N17+J17+K17+L17</f>
        <v>0</v>
      </c>
      <c r="P17" s="80"/>
      <c r="Q17" s="79"/>
      <c r="R17" s="24"/>
      <c r="AD17" s="24">
        <f>O17-I17</f>
        <v>0</v>
      </c>
    </row>
    <row r="18" spans="1:30" s="25" customFormat="1" ht="18" customHeight="1" thickBot="1" x14ac:dyDescent="0.3">
      <c r="A18" s="191" t="s">
        <v>21</v>
      </c>
      <c r="B18" s="192"/>
      <c r="C18" s="192"/>
      <c r="D18" s="192"/>
      <c r="E18" s="192"/>
      <c r="F18" s="192"/>
      <c r="G18" s="192"/>
      <c r="H18" s="192"/>
      <c r="I18" s="192"/>
      <c r="J18" s="193"/>
      <c r="K18" s="193"/>
      <c r="L18" s="193"/>
      <c r="M18" s="193"/>
      <c r="N18" s="193"/>
      <c r="O18" s="193"/>
      <c r="P18" s="192"/>
      <c r="Q18" s="194"/>
      <c r="R18" s="24"/>
    </row>
    <row r="19" spans="1:30" s="25" customFormat="1" ht="21.75" customHeight="1" thickBot="1" x14ac:dyDescent="0.3">
      <c r="A19" s="195"/>
      <c r="B19" s="196"/>
      <c r="C19" s="197"/>
      <c r="D19" s="201" t="s">
        <v>3</v>
      </c>
      <c r="E19" s="202"/>
      <c r="F19" s="202"/>
      <c r="G19" s="202"/>
      <c r="H19" s="202"/>
      <c r="I19" s="203"/>
      <c r="J19" s="201" t="s">
        <v>11</v>
      </c>
      <c r="K19" s="202"/>
      <c r="L19" s="202"/>
      <c r="M19" s="202"/>
      <c r="N19" s="202"/>
      <c r="O19" s="203"/>
      <c r="P19" s="204" t="s">
        <v>4</v>
      </c>
      <c r="Q19" s="206" t="s">
        <v>11</v>
      </c>
      <c r="R19" s="24"/>
    </row>
    <row r="20" spans="1:30" s="25" customFormat="1" ht="24" customHeight="1" thickBot="1" x14ac:dyDescent="0.3">
      <c r="A20" s="198"/>
      <c r="B20" s="199"/>
      <c r="C20" s="200"/>
      <c r="D20" s="13" t="s">
        <v>13</v>
      </c>
      <c r="E20" s="11" t="s">
        <v>2</v>
      </c>
      <c r="F20" s="11" t="s">
        <v>6</v>
      </c>
      <c r="G20" s="11" t="s">
        <v>7</v>
      </c>
      <c r="H20" s="11" t="s">
        <v>8</v>
      </c>
      <c r="I20" s="12" t="s">
        <v>0</v>
      </c>
      <c r="J20" s="13" t="s">
        <v>13</v>
      </c>
      <c r="K20" s="11" t="s">
        <v>2</v>
      </c>
      <c r="L20" s="11" t="s">
        <v>6</v>
      </c>
      <c r="M20" s="11" t="s">
        <v>7</v>
      </c>
      <c r="N20" s="11" t="s">
        <v>8</v>
      </c>
      <c r="O20" s="12" t="s">
        <v>0</v>
      </c>
      <c r="P20" s="205"/>
      <c r="Q20" s="207"/>
      <c r="R20" s="24"/>
    </row>
    <row r="21" spans="1:30" s="25" customFormat="1" ht="74.25" customHeight="1" thickBot="1" x14ac:dyDescent="0.3">
      <c r="A21" s="180" t="s">
        <v>1</v>
      </c>
      <c r="B21" s="66" t="s">
        <v>36</v>
      </c>
      <c r="C21" s="72"/>
      <c r="D21" s="67"/>
      <c r="E21" s="68"/>
      <c r="F21" s="68"/>
      <c r="G21" s="68"/>
      <c r="H21" s="68">
        <v>4144.1890000000003</v>
      </c>
      <c r="I21" s="69">
        <f>H21</f>
        <v>4144.1890000000003</v>
      </c>
      <c r="J21" s="116"/>
      <c r="K21" s="70"/>
      <c r="L21" s="70"/>
      <c r="M21" s="71"/>
      <c r="N21" s="117">
        <v>3910.0039999999999</v>
      </c>
      <c r="O21" s="161">
        <f>K21+M21+N21</f>
        <v>3910.0039999999999</v>
      </c>
      <c r="P21" s="182" t="s">
        <v>12</v>
      </c>
      <c r="Q21" s="182" t="s">
        <v>38</v>
      </c>
      <c r="R21" s="24"/>
    </row>
    <row r="22" spans="1:30" s="25" customFormat="1" ht="19.5" customHeight="1" thickBot="1" x14ac:dyDescent="0.3">
      <c r="A22" s="185"/>
      <c r="B22" s="118" t="s">
        <v>37</v>
      </c>
      <c r="C22" s="75"/>
      <c r="D22" s="90"/>
      <c r="E22" s="91"/>
      <c r="F22" s="91"/>
      <c r="G22" s="91"/>
      <c r="H22" s="91">
        <v>155.69499999999999</v>
      </c>
      <c r="I22" s="92">
        <f>H22</f>
        <v>155.69499999999999</v>
      </c>
      <c r="J22" s="119"/>
      <c r="K22" s="120"/>
      <c r="L22" s="120"/>
      <c r="M22" s="96"/>
      <c r="N22" s="121">
        <v>174.54300000000001</v>
      </c>
      <c r="O22" s="162">
        <f>N22</f>
        <v>174.54300000000001</v>
      </c>
      <c r="P22" s="183"/>
      <c r="Q22" s="183"/>
      <c r="R22" s="24"/>
    </row>
    <row r="23" spans="1:30" s="25" customFormat="1" ht="65.25" customHeight="1" x14ac:dyDescent="0.25">
      <c r="A23" s="180" t="s">
        <v>15</v>
      </c>
      <c r="B23" s="66" t="s">
        <v>39</v>
      </c>
      <c r="C23" s="32"/>
      <c r="D23" s="67"/>
      <c r="E23" s="68"/>
      <c r="F23" s="68"/>
      <c r="G23" s="68"/>
      <c r="H23" s="68"/>
      <c r="I23" s="106">
        <f>H23</f>
        <v>0</v>
      </c>
      <c r="J23" s="67"/>
      <c r="K23" s="70"/>
      <c r="L23" s="70"/>
      <c r="M23" s="71"/>
      <c r="N23" s="71">
        <v>2894.056</v>
      </c>
      <c r="O23" s="114">
        <f>N23</f>
        <v>2894.056</v>
      </c>
      <c r="P23" s="186" t="s">
        <v>12</v>
      </c>
      <c r="Q23" s="182" t="s">
        <v>14</v>
      </c>
      <c r="R23" s="24"/>
    </row>
    <row r="24" spans="1:30" s="25" customFormat="1" ht="20.25" customHeight="1" thickBot="1" x14ac:dyDescent="0.3">
      <c r="A24" s="181"/>
      <c r="B24" s="118" t="s">
        <v>37</v>
      </c>
      <c r="C24" s="89"/>
      <c r="D24" s="90"/>
      <c r="E24" s="91"/>
      <c r="F24" s="91"/>
      <c r="G24" s="91"/>
      <c r="H24" s="91"/>
      <c r="I24" s="123"/>
      <c r="J24" s="90"/>
      <c r="K24" s="120"/>
      <c r="L24" s="120"/>
      <c r="M24" s="96"/>
      <c r="N24" s="96">
        <v>49.8</v>
      </c>
      <c r="O24" s="134">
        <f>N24</f>
        <v>49.8</v>
      </c>
      <c r="P24" s="187"/>
      <c r="Q24" s="183"/>
      <c r="R24" s="24"/>
    </row>
    <row r="25" spans="1:30" s="25" customFormat="1" ht="39" customHeight="1" thickBot="1" x14ac:dyDescent="0.3">
      <c r="A25" s="124" t="s">
        <v>16</v>
      </c>
      <c r="B25" s="135" t="s">
        <v>40</v>
      </c>
      <c r="C25" s="97"/>
      <c r="D25" s="64"/>
      <c r="E25" s="63"/>
      <c r="F25" s="63"/>
      <c r="G25" s="63"/>
      <c r="H25" s="63"/>
      <c r="I25" s="125"/>
      <c r="J25" s="64"/>
      <c r="K25" s="62"/>
      <c r="L25" s="62"/>
      <c r="M25" s="126"/>
      <c r="N25" s="126">
        <v>371.94499999999999</v>
      </c>
      <c r="O25" s="130">
        <f t="shared" ref="O25:O51" si="3">N25</f>
        <v>371.94499999999999</v>
      </c>
      <c r="P25" s="188" t="s">
        <v>53</v>
      </c>
      <c r="Q25" s="182" t="s">
        <v>35</v>
      </c>
      <c r="R25" s="24"/>
    </row>
    <row r="26" spans="1:30" s="25" customFormat="1" ht="39" customHeight="1" thickBot="1" x14ac:dyDescent="0.3">
      <c r="A26" s="124" t="s">
        <v>30</v>
      </c>
      <c r="B26" s="135" t="s">
        <v>41</v>
      </c>
      <c r="C26" s="97"/>
      <c r="D26" s="64"/>
      <c r="E26" s="63"/>
      <c r="F26" s="63"/>
      <c r="G26" s="63"/>
      <c r="H26" s="63"/>
      <c r="I26" s="125"/>
      <c r="J26" s="64"/>
      <c r="K26" s="62"/>
      <c r="L26" s="62"/>
      <c r="M26" s="126"/>
      <c r="N26" s="126">
        <v>3205.7420000000002</v>
      </c>
      <c r="O26" s="130">
        <f t="shared" si="3"/>
        <v>3205.7420000000002</v>
      </c>
      <c r="P26" s="189"/>
      <c r="Q26" s="183"/>
      <c r="R26" s="24"/>
    </row>
    <row r="27" spans="1:30" s="25" customFormat="1" ht="39" customHeight="1" thickBot="1" x14ac:dyDescent="0.3">
      <c r="A27" s="124" t="s">
        <v>31</v>
      </c>
      <c r="B27" s="135" t="s">
        <v>42</v>
      </c>
      <c r="C27" s="97"/>
      <c r="D27" s="64"/>
      <c r="E27" s="63"/>
      <c r="F27" s="63"/>
      <c r="G27" s="63"/>
      <c r="H27" s="63"/>
      <c r="I27" s="125"/>
      <c r="J27" s="64"/>
      <c r="K27" s="62"/>
      <c r="L27" s="62"/>
      <c r="M27" s="126"/>
      <c r="N27" s="126">
        <v>182.80099999999999</v>
      </c>
      <c r="O27" s="130">
        <f t="shared" si="3"/>
        <v>182.80099999999999</v>
      </c>
      <c r="P27" s="189"/>
      <c r="Q27" s="183"/>
      <c r="R27" s="24"/>
    </row>
    <row r="28" spans="1:30" s="25" customFormat="1" ht="52.5" customHeight="1" thickBot="1" x14ac:dyDescent="0.3">
      <c r="A28" s="124" t="s">
        <v>32</v>
      </c>
      <c r="B28" s="135" t="s">
        <v>43</v>
      </c>
      <c r="C28" s="97"/>
      <c r="D28" s="64"/>
      <c r="E28" s="63"/>
      <c r="F28" s="63"/>
      <c r="G28" s="63"/>
      <c r="H28" s="63"/>
      <c r="I28" s="125"/>
      <c r="J28" s="64"/>
      <c r="K28" s="62"/>
      <c r="L28" s="62"/>
      <c r="M28" s="126"/>
      <c r="N28" s="126">
        <v>251.018</v>
      </c>
      <c r="O28" s="130">
        <f t="shared" si="3"/>
        <v>251.018</v>
      </c>
      <c r="P28" s="189"/>
      <c r="Q28" s="183"/>
      <c r="R28" s="24"/>
    </row>
    <row r="29" spans="1:30" s="25" customFormat="1" ht="43.5" customHeight="1" thickBot="1" x14ac:dyDescent="0.3">
      <c r="A29" s="124" t="s">
        <v>33</v>
      </c>
      <c r="B29" s="135" t="s">
        <v>44</v>
      </c>
      <c r="C29" s="97"/>
      <c r="D29" s="64"/>
      <c r="E29" s="63"/>
      <c r="F29" s="63"/>
      <c r="G29" s="63"/>
      <c r="H29" s="63"/>
      <c r="I29" s="125"/>
      <c r="J29" s="64"/>
      <c r="K29" s="62"/>
      <c r="L29" s="62"/>
      <c r="M29" s="126"/>
      <c r="N29" s="126">
        <v>119.413</v>
      </c>
      <c r="O29" s="130">
        <f t="shared" si="3"/>
        <v>119.413</v>
      </c>
      <c r="P29" s="189"/>
      <c r="Q29" s="183"/>
      <c r="R29" s="24"/>
    </row>
    <row r="30" spans="1:30" s="25" customFormat="1" ht="43.5" customHeight="1" thickBot="1" x14ac:dyDescent="0.3">
      <c r="A30" s="124" t="s">
        <v>54</v>
      </c>
      <c r="B30" s="135" t="s">
        <v>45</v>
      </c>
      <c r="C30" s="97"/>
      <c r="D30" s="64"/>
      <c r="E30" s="63"/>
      <c r="F30" s="63"/>
      <c r="G30" s="63"/>
      <c r="H30" s="63"/>
      <c r="I30" s="125"/>
      <c r="J30" s="64"/>
      <c r="K30" s="62"/>
      <c r="L30" s="62"/>
      <c r="M30" s="126"/>
      <c r="N30" s="126">
        <v>58.14</v>
      </c>
      <c r="O30" s="130">
        <f t="shared" si="3"/>
        <v>58.14</v>
      </c>
      <c r="P30" s="189"/>
      <c r="Q30" s="183"/>
      <c r="R30" s="24"/>
    </row>
    <row r="31" spans="1:30" s="25" customFormat="1" ht="43.5" customHeight="1" thickBot="1" x14ac:dyDescent="0.3">
      <c r="A31" s="124" t="s">
        <v>55</v>
      </c>
      <c r="B31" s="135" t="s">
        <v>46</v>
      </c>
      <c r="C31" s="97"/>
      <c r="D31" s="64"/>
      <c r="E31" s="63"/>
      <c r="F31" s="63"/>
      <c r="G31" s="63"/>
      <c r="H31" s="63"/>
      <c r="I31" s="125"/>
      <c r="J31" s="64"/>
      <c r="K31" s="62"/>
      <c r="L31" s="62"/>
      <c r="M31" s="126"/>
      <c r="N31" s="126">
        <v>58.508000000000003</v>
      </c>
      <c r="O31" s="130">
        <f t="shared" si="3"/>
        <v>58.508000000000003</v>
      </c>
      <c r="P31" s="189"/>
      <c r="Q31" s="183"/>
      <c r="R31" s="24"/>
    </row>
    <row r="32" spans="1:30" s="25" customFormat="1" ht="43.5" customHeight="1" thickBot="1" x14ac:dyDescent="0.3">
      <c r="A32" s="124" t="s">
        <v>56</v>
      </c>
      <c r="B32" s="135" t="s">
        <v>47</v>
      </c>
      <c r="C32" s="97"/>
      <c r="D32" s="64"/>
      <c r="E32" s="63"/>
      <c r="F32" s="63"/>
      <c r="G32" s="63"/>
      <c r="H32" s="63"/>
      <c r="I32" s="125"/>
      <c r="J32" s="64"/>
      <c r="K32" s="62"/>
      <c r="L32" s="62"/>
      <c r="M32" s="126"/>
      <c r="N32" s="126">
        <v>28.405000000000001</v>
      </c>
      <c r="O32" s="130">
        <f t="shared" si="3"/>
        <v>28.405000000000001</v>
      </c>
      <c r="P32" s="189"/>
      <c r="Q32" s="183"/>
      <c r="R32" s="24"/>
    </row>
    <row r="33" spans="1:18" s="25" customFormat="1" ht="43.5" customHeight="1" thickBot="1" x14ac:dyDescent="0.3">
      <c r="A33" s="124" t="s">
        <v>57</v>
      </c>
      <c r="B33" s="135" t="s">
        <v>48</v>
      </c>
      <c r="C33" s="97"/>
      <c r="D33" s="64"/>
      <c r="E33" s="63"/>
      <c r="F33" s="63"/>
      <c r="G33" s="63"/>
      <c r="H33" s="63"/>
      <c r="I33" s="125"/>
      <c r="J33" s="64"/>
      <c r="K33" s="62"/>
      <c r="L33" s="62"/>
      <c r="M33" s="126"/>
      <c r="N33" s="126">
        <v>137.80699999999999</v>
      </c>
      <c r="O33" s="130">
        <f t="shared" si="3"/>
        <v>137.80699999999999</v>
      </c>
      <c r="P33" s="189"/>
      <c r="Q33" s="183"/>
      <c r="R33" s="24"/>
    </row>
    <row r="34" spans="1:18" s="25" customFormat="1" ht="43.5" customHeight="1" thickBot="1" x14ac:dyDescent="0.3">
      <c r="A34" s="124" t="s">
        <v>58</v>
      </c>
      <c r="B34" s="135" t="s">
        <v>49</v>
      </c>
      <c r="C34" s="97"/>
      <c r="D34" s="64"/>
      <c r="E34" s="63"/>
      <c r="F34" s="63"/>
      <c r="G34" s="63"/>
      <c r="H34" s="63"/>
      <c r="I34" s="125"/>
      <c r="J34" s="64"/>
      <c r="K34" s="62"/>
      <c r="L34" s="62"/>
      <c r="M34" s="126"/>
      <c r="N34" s="126">
        <v>100.996</v>
      </c>
      <c r="O34" s="130">
        <f t="shared" si="3"/>
        <v>100.996</v>
      </c>
      <c r="P34" s="189"/>
      <c r="Q34" s="183"/>
      <c r="R34" s="24"/>
    </row>
    <row r="35" spans="1:18" s="25" customFormat="1" ht="43.5" customHeight="1" thickBot="1" x14ac:dyDescent="0.3">
      <c r="A35" s="124" t="s">
        <v>59</v>
      </c>
      <c r="B35" s="135" t="s">
        <v>50</v>
      </c>
      <c r="C35" s="97"/>
      <c r="D35" s="64"/>
      <c r="E35" s="63"/>
      <c r="F35" s="63"/>
      <c r="G35" s="63"/>
      <c r="H35" s="63"/>
      <c r="I35" s="125"/>
      <c r="J35" s="64"/>
      <c r="K35" s="62"/>
      <c r="L35" s="62"/>
      <c r="M35" s="126"/>
      <c r="N35" s="126">
        <v>19.356999999999999</v>
      </c>
      <c r="O35" s="130">
        <f t="shared" si="3"/>
        <v>19.356999999999999</v>
      </c>
      <c r="P35" s="189"/>
      <c r="Q35" s="183"/>
      <c r="R35" s="24"/>
    </row>
    <row r="36" spans="1:18" s="25" customFormat="1" ht="43.5" customHeight="1" thickBot="1" x14ac:dyDescent="0.3">
      <c r="A36" s="124" t="s">
        <v>60</v>
      </c>
      <c r="B36" s="135" t="s">
        <v>51</v>
      </c>
      <c r="C36" s="97"/>
      <c r="D36" s="64"/>
      <c r="E36" s="63"/>
      <c r="F36" s="63"/>
      <c r="G36" s="63"/>
      <c r="H36" s="63"/>
      <c r="I36" s="125"/>
      <c r="J36" s="64"/>
      <c r="K36" s="62"/>
      <c r="L36" s="62"/>
      <c r="M36" s="126"/>
      <c r="N36" s="126">
        <v>1.83</v>
      </c>
      <c r="O36" s="130">
        <f t="shared" si="3"/>
        <v>1.83</v>
      </c>
      <c r="P36" s="189"/>
      <c r="Q36" s="183"/>
      <c r="R36" s="24"/>
    </row>
    <row r="37" spans="1:18" s="25" customFormat="1" ht="43.5" customHeight="1" thickBot="1" x14ac:dyDescent="0.3">
      <c r="A37" s="124" t="s">
        <v>61</v>
      </c>
      <c r="B37" s="135" t="s">
        <v>63</v>
      </c>
      <c r="C37" s="97"/>
      <c r="D37" s="64"/>
      <c r="E37" s="63"/>
      <c r="F37" s="63"/>
      <c r="G37" s="63"/>
      <c r="H37" s="63"/>
      <c r="I37" s="125"/>
      <c r="J37" s="64"/>
      <c r="K37" s="62"/>
      <c r="L37" s="62"/>
      <c r="M37" s="126"/>
      <c r="N37" s="126">
        <v>42.673000000000002</v>
      </c>
      <c r="O37" s="130">
        <f t="shared" si="3"/>
        <v>42.673000000000002</v>
      </c>
      <c r="P37" s="189"/>
      <c r="Q37" s="183"/>
      <c r="R37" s="24"/>
    </row>
    <row r="38" spans="1:18" s="25" customFormat="1" ht="43.5" customHeight="1" thickBot="1" x14ac:dyDescent="0.3">
      <c r="A38" s="124" t="s">
        <v>62</v>
      </c>
      <c r="B38" s="135" t="s">
        <v>52</v>
      </c>
      <c r="C38" s="97"/>
      <c r="D38" s="64"/>
      <c r="E38" s="63"/>
      <c r="F38" s="63"/>
      <c r="G38" s="63"/>
      <c r="H38" s="63"/>
      <c r="I38" s="125"/>
      <c r="J38" s="64"/>
      <c r="K38" s="62"/>
      <c r="L38" s="62"/>
      <c r="M38" s="126"/>
      <c r="N38" s="126">
        <v>103.352</v>
      </c>
      <c r="O38" s="130">
        <f t="shared" si="3"/>
        <v>103.352</v>
      </c>
      <c r="P38" s="190"/>
      <c r="Q38" s="184"/>
      <c r="R38" s="24"/>
    </row>
    <row r="39" spans="1:18" s="238" customFormat="1" ht="48" customHeight="1" thickBot="1" x14ac:dyDescent="0.3">
      <c r="A39" s="124" t="s">
        <v>71</v>
      </c>
      <c r="B39" s="129" t="s">
        <v>70</v>
      </c>
      <c r="C39" s="97"/>
      <c r="D39" s="64"/>
      <c r="E39" s="63"/>
      <c r="F39" s="63"/>
      <c r="G39" s="63"/>
      <c r="H39" s="63"/>
      <c r="I39" s="125"/>
      <c r="J39" s="64"/>
      <c r="K39" s="62"/>
      <c r="L39" s="62"/>
      <c r="M39" s="126"/>
      <c r="N39" s="126">
        <v>45.564</v>
      </c>
      <c r="O39" s="130">
        <f t="shared" si="3"/>
        <v>45.564</v>
      </c>
      <c r="P39" s="127" t="s">
        <v>72</v>
      </c>
      <c r="Q39" s="128" t="s">
        <v>101</v>
      </c>
      <c r="R39" s="237"/>
    </row>
    <row r="40" spans="1:18" s="141" customFormat="1" ht="58.5" customHeight="1" thickBot="1" x14ac:dyDescent="0.3">
      <c r="A40" s="131" t="s">
        <v>81</v>
      </c>
      <c r="B40" s="149" t="s">
        <v>73</v>
      </c>
      <c r="C40" s="75"/>
      <c r="D40" s="142"/>
      <c r="E40" s="143"/>
      <c r="F40" s="143"/>
      <c r="G40" s="143"/>
      <c r="H40" s="143"/>
      <c r="I40" s="144"/>
      <c r="J40" s="142"/>
      <c r="K40" s="145"/>
      <c r="L40" s="145"/>
      <c r="M40" s="146"/>
      <c r="N40" s="146">
        <v>26.059000000000001</v>
      </c>
      <c r="O40" s="147">
        <f t="shared" si="3"/>
        <v>26.059000000000001</v>
      </c>
      <c r="P40" s="182" t="s">
        <v>72</v>
      </c>
      <c r="Q40" s="182" t="s">
        <v>35</v>
      </c>
      <c r="R40" s="140"/>
    </row>
    <row r="41" spans="1:18" s="141" customFormat="1" ht="65.25" customHeight="1" thickBot="1" x14ac:dyDescent="0.3">
      <c r="A41" s="124" t="s">
        <v>82</v>
      </c>
      <c r="B41" s="148" t="s">
        <v>95</v>
      </c>
      <c r="C41" s="97"/>
      <c r="D41" s="64"/>
      <c r="E41" s="63"/>
      <c r="F41" s="63"/>
      <c r="G41" s="63"/>
      <c r="H41" s="63"/>
      <c r="I41" s="125"/>
      <c r="J41" s="64"/>
      <c r="K41" s="62"/>
      <c r="L41" s="62"/>
      <c r="M41" s="126"/>
      <c r="N41" s="126">
        <v>29.094000000000001</v>
      </c>
      <c r="O41" s="130">
        <f t="shared" si="3"/>
        <v>29.094000000000001</v>
      </c>
      <c r="P41" s="183"/>
      <c r="Q41" s="183"/>
      <c r="R41" s="140"/>
    </row>
    <row r="42" spans="1:18" s="141" customFormat="1" ht="77.25" customHeight="1" thickBot="1" x14ac:dyDescent="0.3">
      <c r="A42" s="124" t="s">
        <v>83</v>
      </c>
      <c r="B42" s="135" t="s">
        <v>74</v>
      </c>
      <c r="C42" s="97"/>
      <c r="D42" s="64"/>
      <c r="E42" s="63"/>
      <c r="F42" s="63"/>
      <c r="G42" s="63"/>
      <c r="H42" s="63"/>
      <c r="I42" s="125"/>
      <c r="J42" s="64"/>
      <c r="K42" s="62"/>
      <c r="L42" s="62"/>
      <c r="M42" s="126"/>
      <c r="N42" s="126">
        <v>232.18299999999999</v>
      </c>
      <c r="O42" s="130">
        <f t="shared" si="3"/>
        <v>232.18299999999999</v>
      </c>
      <c r="P42" s="183"/>
      <c r="Q42" s="183"/>
      <c r="R42" s="140"/>
    </row>
    <row r="43" spans="1:18" s="141" customFormat="1" ht="66.75" customHeight="1" thickBot="1" x14ac:dyDescent="0.3">
      <c r="A43" s="124" t="s">
        <v>84</v>
      </c>
      <c r="B43" s="135" t="s">
        <v>75</v>
      </c>
      <c r="C43" s="97"/>
      <c r="D43" s="64"/>
      <c r="E43" s="63"/>
      <c r="F43" s="63"/>
      <c r="G43" s="63"/>
      <c r="H43" s="63"/>
      <c r="I43" s="125"/>
      <c r="J43" s="64"/>
      <c r="K43" s="62"/>
      <c r="L43" s="62"/>
      <c r="M43" s="126"/>
      <c r="N43" s="126">
        <v>111.56</v>
      </c>
      <c r="O43" s="130">
        <f t="shared" si="3"/>
        <v>111.56</v>
      </c>
      <c r="P43" s="183"/>
      <c r="Q43" s="183"/>
      <c r="R43" s="140"/>
    </row>
    <row r="44" spans="1:18" s="141" customFormat="1" ht="65.25" customHeight="1" thickBot="1" x14ac:dyDescent="0.3">
      <c r="A44" s="124" t="s">
        <v>85</v>
      </c>
      <c r="B44" s="135" t="s">
        <v>76</v>
      </c>
      <c r="C44" s="97"/>
      <c r="D44" s="64"/>
      <c r="E44" s="63"/>
      <c r="F44" s="63"/>
      <c r="G44" s="63"/>
      <c r="H44" s="63"/>
      <c r="I44" s="125"/>
      <c r="J44" s="64"/>
      <c r="K44" s="62"/>
      <c r="L44" s="62"/>
      <c r="M44" s="126"/>
      <c r="N44" s="126">
        <v>529.18100000000004</v>
      </c>
      <c r="O44" s="130">
        <f t="shared" si="3"/>
        <v>529.18100000000004</v>
      </c>
      <c r="P44" s="183"/>
      <c r="Q44" s="183"/>
      <c r="R44" s="140"/>
    </row>
    <row r="45" spans="1:18" s="141" customFormat="1" ht="78" customHeight="1" thickBot="1" x14ac:dyDescent="0.3">
      <c r="A45" s="124" t="s">
        <v>86</v>
      </c>
      <c r="B45" s="135" t="s">
        <v>93</v>
      </c>
      <c r="C45" s="97"/>
      <c r="D45" s="64"/>
      <c r="E45" s="63"/>
      <c r="F45" s="63"/>
      <c r="G45" s="63"/>
      <c r="H45" s="63"/>
      <c r="I45" s="125"/>
      <c r="J45" s="64"/>
      <c r="K45" s="62"/>
      <c r="L45" s="62"/>
      <c r="M45" s="126"/>
      <c r="N45" s="126">
        <v>167.94</v>
      </c>
      <c r="O45" s="130">
        <f t="shared" si="3"/>
        <v>167.94</v>
      </c>
      <c r="P45" s="183"/>
      <c r="Q45" s="183"/>
      <c r="R45" s="140"/>
    </row>
    <row r="46" spans="1:18" s="141" customFormat="1" ht="70.5" customHeight="1" thickBot="1" x14ac:dyDescent="0.3">
      <c r="A46" s="124" t="s">
        <v>87</v>
      </c>
      <c r="B46" s="135" t="s">
        <v>94</v>
      </c>
      <c r="C46" s="97"/>
      <c r="D46" s="64"/>
      <c r="E46" s="63"/>
      <c r="F46" s="63"/>
      <c r="G46" s="63"/>
      <c r="H46" s="63"/>
      <c r="I46" s="125"/>
      <c r="J46" s="64"/>
      <c r="K46" s="62"/>
      <c r="L46" s="62"/>
      <c r="M46" s="126"/>
      <c r="N46" s="126">
        <v>96.727000000000004</v>
      </c>
      <c r="O46" s="130">
        <f t="shared" si="3"/>
        <v>96.727000000000004</v>
      </c>
      <c r="P46" s="183"/>
      <c r="Q46" s="183"/>
      <c r="R46" s="140"/>
    </row>
    <row r="47" spans="1:18" s="141" customFormat="1" ht="69" customHeight="1" thickBot="1" x14ac:dyDescent="0.3">
      <c r="A47" s="124" t="s">
        <v>88</v>
      </c>
      <c r="B47" s="135" t="s">
        <v>77</v>
      </c>
      <c r="C47" s="97"/>
      <c r="D47" s="64"/>
      <c r="E47" s="63"/>
      <c r="F47" s="63"/>
      <c r="G47" s="63"/>
      <c r="H47" s="63"/>
      <c r="I47" s="125"/>
      <c r="J47" s="64"/>
      <c r="K47" s="62"/>
      <c r="L47" s="62"/>
      <c r="M47" s="126"/>
      <c r="N47" s="126">
        <v>17.635999999999999</v>
      </c>
      <c r="O47" s="130">
        <f t="shared" si="3"/>
        <v>17.635999999999999</v>
      </c>
      <c r="P47" s="183"/>
      <c r="Q47" s="183"/>
      <c r="R47" s="140"/>
    </row>
    <row r="48" spans="1:18" s="141" customFormat="1" ht="52.5" customHeight="1" thickBot="1" x14ac:dyDescent="0.3">
      <c r="A48" s="124" t="s">
        <v>89</v>
      </c>
      <c r="B48" s="135" t="s">
        <v>78</v>
      </c>
      <c r="C48" s="97"/>
      <c r="D48" s="64"/>
      <c r="E48" s="63"/>
      <c r="F48" s="63"/>
      <c r="G48" s="63"/>
      <c r="H48" s="63"/>
      <c r="I48" s="125"/>
      <c r="J48" s="64"/>
      <c r="K48" s="62"/>
      <c r="L48" s="62"/>
      <c r="M48" s="126"/>
      <c r="N48" s="126">
        <v>352.81400000000002</v>
      </c>
      <c r="O48" s="130">
        <f t="shared" si="3"/>
        <v>352.81400000000002</v>
      </c>
      <c r="P48" s="183"/>
      <c r="Q48" s="183"/>
      <c r="R48" s="140"/>
    </row>
    <row r="49" spans="1:18" s="141" customFormat="1" ht="60.75" customHeight="1" thickBot="1" x14ac:dyDescent="0.3">
      <c r="A49" s="124" t="s">
        <v>90</v>
      </c>
      <c r="B49" s="135" t="s">
        <v>79</v>
      </c>
      <c r="C49" s="97"/>
      <c r="D49" s="64"/>
      <c r="E49" s="63"/>
      <c r="F49" s="63"/>
      <c r="G49" s="63"/>
      <c r="H49" s="63"/>
      <c r="I49" s="125"/>
      <c r="J49" s="64"/>
      <c r="K49" s="62"/>
      <c r="L49" s="62"/>
      <c r="M49" s="126"/>
      <c r="N49" s="126">
        <v>26.15</v>
      </c>
      <c r="O49" s="130">
        <f t="shared" si="3"/>
        <v>26.15</v>
      </c>
      <c r="P49" s="183"/>
      <c r="Q49" s="183"/>
      <c r="R49" s="140"/>
    </row>
    <row r="50" spans="1:18" s="141" customFormat="1" ht="64.5" customHeight="1" thickBot="1" x14ac:dyDescent="0.3">
      <c r="A50" s="124" t="s">
        <v>91</v>
      </c>
      <c r="B50" s="135" t="s">
        <v>80</v>
      </c>
      <c r="C50" s="97"/>
      <c r="D50" s="64"/>
      <c r="E50" s="63"/>
      <c r="F50" s="63"/>
      <c r="G50" s="63"/>
      <c r="H50" s="63"/>
      <c r="I50" s="125"/>
      <c r="J50" s="64"/>
      <c r="K50" s="62"/>
      <c r="L50" s="62"/>
      <c r="M50" s="126"/>
      <c r="N50" s="126">
        <v>41.533000000000001</v>
      </c>
      <c r="O50" s="130">
        <f t="shared" si="3"/>
        <v>41.533000000000001</v>
      </c>
      <c r="P50" s="183"/>
      <c r="Q50" s="183"/>
      <c r="R50" s="140"/>
    </row>
    <row r="51" spans="1:18" s="141" customFormat="1" ht="60.75" customHeight="1" thickBot="1" x14ac:dyDescent="0.3">
      <c r="A51" s="124" t="s">
        <v>92</v>
      </c>
      <c r="B51" s="135" t="s">
        <v>99</v>
      </c>
      <c r="C51" s="97"/>
      <c r="D51" s="64"/>
      <c r="E51" s="63"/>
      <c r="F51" s="63"/>
      <c r="G51" s="63"/>
      <c r="H51" s="63"/>
      <c r="I51" s="125"/>
      <c r="J51" s="64"/>
      <c r="K51" s="62"/>
      <c r="L51" s="62"/>
      <c r="M51" s="126"/>
      <c r="N51" s="126">
        <v>106.08</v>
      </c>
      <c r="O51" s="130">
        <f t="shared" si="3"/>
        <v>106.08</v>
      </c>
      <c r="P51" s="184"/>
      <c r="Q51" s="184"/>
      <c r="R51" s="140"/>
    </row>
    <row r="52" spans="1:18" s="25" customFormat="1" ht="52.5" customHeight="1" thickBot="1" x14ac:dyDescent="0.3">
      <c r="A52" s="124" t="s">
        <v>98</v>
      </c>
      <c r="B52" s="234" t="s">
        <v>96</v>
      </c>
      <c r="C52" s="235"/>
      <c r="D52" s="235"/>
      <c r="E52" s="235"/>
      <c r="F52" s="235"/>
      <c r="G52" s="235"/>
      <c r="H52" s="235"/>
      <c r="I52" s="236"/>
      <c r="J52" s="231" t="s">
        <v>100</v>
      </c>
      <c r="K52" s="232"/>
      <c r="L52" s="232"/>
      <c r="M52" s="232"/>
      <c r="N52" s="232"/>
      <c r="O52" s="233"/>
      <c r="P52" s="127" t="s">
        <v>97</v>
      </c>
      <c r="Q52" s="128" t="s">
        <v>105</v>
      </c>
      <c r="R52" s="24"/>
    </row>
    <row r="53" spans="1:18" s="25" customFormat="1" ht="78" hidden="1" customHeight="1" thickBot="1" x14ac:dyDescent="0.3">
      <c r="A53" s="155"/>
      <c r="B53" s="129"/>
      <c r="C53" s="97"/>
      <c r="D53" s="64"/>
      <c r="E53" s="63"/>
      <c r="F53" s="63"/>
      <c r="G53" s="63"/>
      <c r="H53" s="63"/>
      <c r="I53" s="150">
        <f>G53</f>
        <v>0</v>
      </c>
      <c r="J53" s="156"/>
      <c r="K53" s="157"/>
      <c r="L53" s="157"/>
      <c r="M53" s="158"/>
      <c r="N53" s="126"/>
      <c r="O53" s="150">
        <f>N53</f>
        <v>0</v>
      </c>
      <c r="P53" s="159" t="s">
        <v>97</v>
      </c>
      <c r="Q53" s="160"/>
      <c r="R53" s="24"/>
    </row>
    <row r="54" spans="1:18" s="25" customFormat="1" ht="16.5" hidden="1" customHeight="1" thickBot="1" x14ac:dyDescent="0.3">
      <c r="A54" s="151"/>
      <c r="B54" s="122"/>
      <c r="C54" s="133"/>
      <c r="D54" s="136"/>
      <c r="E54" s="137"/>
      <c r="F54" s="137"/>
      <c r="G54" s="137"/>
      <c r="H54" s="137"/>
      <c r="I54" s="139"/>
      <c r="J54" s="152"/>
      <c r="K54" s="153"/>
      <c r="L54" s="153"/>
      <c r="M54" s="154"/>
      <c r="N54" s="138"/>
      <c r="O54" s="139">
        <f>N54</f>
        <v>0</v>
      </c>
      <c r="P54" s="122"/>
      <c r="Q54" s="122"/>
      <c r="R54" s="24"/>
    </row>
    <row r="55" spans="1:18" s="25" customFormat="1" ht="16.5" customHeight="1" thickBot="1" x14ac:dyDescent="0.3">
      <c r="A55" s="191" t="s">
        <v>10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4"/>
      <c r="R55" s="24"/>
    </row>
    <row r="56" spans="1:18" s="25" customFormat="1" ht="16.5" customHeight="1" x14ac:dyDescent="0.25">
      <c r="A56" s="214"/>
      <c r="B56" s="215"/>
      <c r="C56" s="216"/>
      <c r="D56" s="195" t="s">
        <v>3</v>
      </c>
      <c r="E56" s="196"/>
      <c r="F56" s="196"/>
      <c r="G56" s="196"/>
      <c r="H56" s="196"/>
      <c r="I56" s="229"/>
      <c r="J56" s="195" t="s">
        <v>11</v>
      </c>
      <c r="K56" s="196"/>
      <c r="L56" s="196"/>
      <c r="M56" s="196"/>
      <c r="N56" s="196"/>
      <c r="O56" s="229"/>
      <c r="P56" s="206" t="s">
        <v>4</v>
      </c>
      <c r="Q56" s="206" t="s">
        <v>11</v>
      </c>
      <c r="R56" s="24"/>
    </row>
    <row r="57" spans="1:18" s="25" customFormat="1" ht="16.5" customHeight="1" thickBot="1" x14ac:dyDescent="0.3">
      <c r="A57" s="198"/>
      <c r="B57" s="199"/>
      <c r="C57" s="228"/>
      <c r="D57" s="98" t="s">
        <v>13</v>
      </c>
      <c r="E57" s="99" t="s">
        <v>2</v>
      </c>
      <c r="F57" s="99" t="s">
        <v>6</v>
      </c>
      <c r="G57" s="99" t="s">
        <v>7</v>
      </c>
      <c r="H57" s="99" t="s">
        <v>8</v>
      </c>
      <c r="I57" s="100" t="s">
        <v>0</v>
      </c>
      <c r="J57" s="101" t="s">
        <v>13</v>
      </c>
      <c r="K57" s="102" t="s">
        <v>2</v>
      </c>
      <c r="L57" s="102" t="s">
        <v>6</v>
      </c>
      <c r="M57" s="102" t="s">
        <v>7</v>
      </c>
      <c r="N57" s="102" t="s">
        <v>8</v>
      </c>
      <c r="O57" s="111" t="s">
        <v>0</v>
      </c>
      <c r="P57" s="230"/>
      <c r="Q57" s="230"/>
      <c r="R57" s="24"/>
    </row>
    <row r="58" spans="1:18" s="25" customFormat="1" ht="33.75" customHeight="1" thickBot="1" x14ac:dyDescent="0.3">
      <c r="A58" s="103" t="s">
        <v>1</v>
      </c>
      <c r="B58" s="84" t="s">
        <v>23</v>
      </c>
      <c r="C58" s="97"/>
      <c r="D58" s="67"/>
      <c r="E58" s="68"/>
      <c r="F58" s="68"/>
      <c r="G58" s="68"/>
      <c r="H58" s="68"/>
      <c r="I58" s="69"/>
      <c r="J58" s="85"/>
      <c r="K58" s="86"/>
      <c r="L58" s="86"/>
      <c r="M58" s="87"/>
      <c r="N58" s="71">
        <v>199.24600000000001</v>
      </c>
      <c r="O58" s="114">
        <f>J58+K58+L58+M58+N58</f>
        <v>199.24600000000001</v>
      </c>
      <c r="P58" s="182" t="s">
        <v>34</v>
      </c>
      <c r="Q58" s="182" t="s">
        <v>35</v>
      </c>
      <c r="R58" s="24"/>
    </row>
    <row r="59" spans="1:18" s="25" customFormat="1" ht="36" customHeight="1" thickBot="1" x14ac:dyDescent="0.3">
      <c r="A59" s="112" t="s">
        <v>15</v>
      </c>
      <c r="B59" s="113" t="s">
        <v>24</v>
      </c>
      <c r="C59" s="78"/>
      <c r="D59" s="105"/>
      <c r="E59" s="104"/>
      <c r="F59" s="104"/>
      <c r="G59" s="104"/>
      <c r="H59" s="104"/>
      <c r="I59" s="165"/>
      <c r="J59" s="110"/>
      <c r="K59" s="107"/>
      <c r="L59" s="107"/>
      <c r="M59" s="108"/>
      <c r="N59" s="109">
        <v>2.59</v>
      </c>
      <c r="O59" s="115">
        <f t="shared" ref="O59:O64" si="4">J59+K59+L59+M59+N59</f>
        <v>2.59</v>
      </c>
      <c r="P59" s="183"/>
      <c r="Q59" s="183"/>
      <c r="R59" s="24"/>
    </row>
    <row r="60" spans="1:18" s="25" customFormat="1" ht="52.5" customHeight="1" thickBot="1" x14ac:dyDescent="0.3">
      <c r="A60" s="112" t="s">
        <v>16</v>
      </c>
      <c r="B60" s="113" t="s">
        <v>25</v>
      </c>
      <c r="C60" s="78"/>
      <c r="D60" s="105"/>
      <c r="E60" s="104"/>
      <c r="F60" s="104"/>
      <c r="G60" s="104"/>
      <c r="H60" s="104"/>
      <c r="I60" s="165"/>
      <c r="J60" s="110"/>
      <c r="K60" s="107"/>
      <c r="L60" s="107"/>
      <c r="M60" s="108"/>
      <c r="N60" s="109">
        <v>116.51900000000001</v>
      </c>
      <c r="O60" s="115">
        <f t="shared" si="4"/>
        <v>116.51900000000001</v>
      </c>
      <c r="P60" s="183"/>
      <c r="Q60" s="183"/>
      <c r="R60" s="24"/>
    </row>
    <row r="61" spans="1:18" s="25" customFormat="1" ht="36.75" customHeight="1" thickBot="1" x14ac:dyDescent="0.3">
      <c r="A61" s="112" t="s">
        <v>30</v>
      </c>
      <c r="B61" s="113" t="s">
        <v>26</v>
      </c>
      <c r="C61" s="78"/>
      <c r="D61" s="105"/>
      <c r="E61" s="104"/>
      <c r="F61" s="104"/>
      <c r="G61" s="104"/>
      <c r="H61" s="104"/>
      <c r="I61" s="165"/>
      <c r="J61" s="110"/>
      <c r="K61" s="107"/>
      <c r="L61" s="107"/>
      <c r="M61" s="108"/>
      <c r="N61" s="109">
        <v>12.946999999999999</v>
      </c>
      <c r="O61" s="115">
        <f t="shared" si="4"/>
        <v>12.946999999999999</v>
      </c>
      <c r="P61" s="183"/>
      <c r="Q61" s="183"/>
      <c r="R61" s="24"/>
    </row>
    <row r="62" spans="1:18" s="25" customFormat="1" ht="39" customHeight="1" thickBot="1" x14ac:dyDescent="0.3">
      <c r="A62" s="112" t="s">
        <v>31</v>
      </c>
      <c r="B62" s="113" t="s">
        <v>27</v>
      </c>
      <c r="C62" s="78"/>
      <c r="D62" s="105"/>
      <c r="E62" s="104"/>
      <c r="F62" s="104"/>
      <c r="G62" s="104"/>
      <c r="H62" s="104"/>
      <c r="I62" s="165"/>
      <c r="J62" s="110"/>
      <c r="K62" s="107"/>
      <c r="L62" s="107"/>
      <c r="M62" s="108"/>
      <c r="N62" s="109">
        <v>6.7060000000000004</v>
      </c>
      <c r="O62" s="115">
        <f t="shared" si="4"/>
        <v>6.7060000000000004</v>
      </c>
      <c r="P62" s="183"/>
      <c r="Q62" s="183"/>
      <c r="R62" s="24"/>
    </row>
    <row r="63" spans="1:18" s="25" customFormat="1" ht="34.5" customHeight="1" thickBot="1" x14ac:dyDescent="0.3">
      <c r="A63" s="112" t="s">
        <v>32</v>
      </c>
      <c r="B63" s="113" t="s">
        <v>28</v>
      </c>
      <c r="C63" s="78"/>
      <c r="D63" s="105"/>
      <c r="E63" s="104"/>
      <c r="F63" s="104"/>
      <c r="G63" s="104"/>
      <c r="H63" s="104"/>
      <c r="I63" s="165"/>
      <c r="J63" s="110"/>
      <c r="K63" s="107"/>
      <c r="L63" s="107"/>
      <c r="M63" s="108"/>
      <c r="N63" s="109">
        <v>6.601</v>
      </c>
      <c r="O63" s="115">
        <f t="shared" si="4"/>
        <v>6.601</v>
      </c>
      <c r="P63" s="183"/>
      <c r="Q63" s="183"/>
      <c r="R63" s="24"/>
    </row>
    <row r="64" spans="1:18" s="25" customFormat="1" ht="39.75" customHeight="1" thickBot="1" x14ac:dyDescent="0.3">
      <c r="A64" s="132" t="s">
        <v>33</v>
      </c>
      <c r="B64" s="88" t="s">
        <v>29</v>
      </c>
      <c r="C64" s="133"/>
      <c r="D64" s="90"/>
      <c r="E64" s="91"/>
      <c r="F64" s="91"/>
      <c r="G64" s="91"/>
      <c r="H64" s="91"/>
      <c r="I64" s="92"/>
      <c r="J64" s="93"/>
      <c r="K64" s="94"/>
      <c r="L64" s="94"/>
      <c r="M64" s="95"/>
      <c r="N64" s="96">
        <v>3.2360000000000002</v>
      </c>
      <c r="O64" s="134">
        <f t="shared" si="4"/>
        <v>3.2360000000000002</v>
      </c>
      <c r="P64" s="183"/>
      <c r="Q64" s="183"/>
      <c r="R64" s="24"/>
    </row>
    <row r="65" spans="1:32" s="25" customFormat="1" ht="81.75" customHeight="1" x14ac:dyDescent="0.25">
      <c r="A65" s="180" t="s">
        <v>54</v>
      </c>
      <c r="B65" s="84" t="s">
        <v>67</v>
      </c>
      <c r="C65" s="32"/>
      <c r="D65" s="67"/>
      <c r="E65" s="68"/>
      <c r="F65" s="68"/>
      <c r="G65" s="68">
        <v>10751.85</v>
      </c>
      <c r="H65" s="68">
        <v>52926.911</v>
      </c>
      <c r="I65" s="69">
        <f>G65+H65</f>
        <v>63678.760999999999</v>
      </c>
      <c r="J65" s="85"/>
      <c r="K65" s="86"/>
      <c r="L65" s="86"/>
      <c r="M65" s="71">
        <v>747.61500000000001</v>
      </c>
      <c r="N65" s="71">
        <v>59060.71</v>
      </c>
      <c r="O65" s="114">
        <f>M65+N65</f>
        <v>59808.324999999997</v>
      </c>
      <c r="P65" s="182" t="s">
        <v>12</v>
      </c>
      <c r="Q65" s="182" t="s">
        <v>68</v>
      </c>
      <c r="R65" s="24"/>
    </row>
    <row r="66" spans="1:32" s="25" customFormat="1" ht="20.25" customHeight="1" thickBot="1" x14ac:dyDescent="0.3">
      <c r="A66" s="181"/>
      <c r="B66" s="88" t="s">
        <v>69</v>
      </c>
      <c r="C66" s="89"/>
      <c r="D66" s="90"/>
      <c r="E66" s="91"/>
      <c r="F66" s="91"/>
      <c r="G66" s="91">
        <v>751.85</v>
      </c>
      <c r="H66" s="91"/>
      <c r="I66" s="92">
        <f>G66</f>
        <v>751.85</v>
      </c>
      <c r="J66" s="93"/>
      <c r="K66" s="94"/>
      <c r="L66" s="94"/>
      <c r="M66" s="96">
        <f>M65</f>
        <v>747.61500000000001</v>
      </c>
      <c r="N66" s="96"/>
      <c r="O66" s="134">
        <f>M66</f>
        <v>747.61500000000001</v>
      </c>
      <c r="P66" s="183"/>
      <c r="Q66" s="183"/>
      <c r="R66" s="24"/>
    </row>
    <row r="67" spans="1:32" ht="49.5" customHeight="1" thickBot="1" x14ac:dyDescent="0.3">
      <c r="A67" s="166" t="s">
        <v>55</v>
      </c>
      <c r="B67" s="167" t="s">
        <v>102</v>
      </c>
      <c r="C67" s="168"/>
      <c r="D67" s="169"/>
      <c r="E67" s="42"/>
      <c r="F67" s="42"/>
      <c r="G67" s="42"/>
      <c r="H67" s="42"/>
      <c r="I67" s="170"/>
      <c r="J67" s="169"/>
      <c r="K67" s="42"/>
      <c r="L67" s="42"/>
      <c r="M67" s="42"/>
      <c r="N67" s="171">
        <v>25</v>
      </c>
      <c r="O67" s="172">
        <f>N67</f>
        <v>25</v>
      </c>
      <c r="P67" s="173" t="s">
        <v>34</v>
      </c>
      <c r="Q67" s="39" t="s">
        <v>101</v>
      </c>
    </row>
    <row r="68" spans="1:32" ht="17.25" customHeight="1" thickBot="1" x14ac:dyDescent="0.3">
      <c r="A68" s="177" t="s">
        <v>103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9"/>
    </row>
    <row r="69" spans="1:32" ht="75.75" thickBot="1" x14ac:dyDescent="0.3">
      <c r="A69" s="124" t="s">
        <v>1</v>
      </c>
      <c r="B69" s="129" t="s">
        <v>104</v>
      </c>
      <c r="C69" s="97"/>
      <c r="D69" s="64"/>
      <c r="E69" s="63"/>
      <c r="F69" s="63"/>
      <c r="G69" s="63"/>
      <c r="H69" s="63">
        <v>2016.1120000000001</v>
      </c>
      <c r="I69" s="150">
        <f>H69</f>
        <v>2016.1120000000001</v>
      </c>
      <c r="J69" s="174"/>
      <c r="K69" s="62"/>
      <c r="L69" s="62"/>
      <c r="M69" s="126"/>
      <c r="N69" s="175">
        <v>1793.008</v>
      </c>
      <c r="O69" s="176">
        <f>K69+M69+N69</f>
        <v>1793.008</v>
      </c>
      <c r="P69" s="128" t="s">
        <v>12</v>
      </c>
      <c r="Q69" s="128" t="s">
        <v>38</v>
      </c>
      <c r="AF69" s="3">
        <f>I69-O69</f>
        <v>223.10400000000004</v>
      </c>
    </row>
    <row r="71" spans="1:32" ht="13.5" customHeight="1" x14ac:dyDescent="0.25"/>
  </sheetData>
  <mergeCells count="47">
    <mergeCell ref="A55:Q55"/>
    <mergeCell ref="A12:Q12"/>
    <mergeCell ref="A13:C14"/>
    <mergeCell ref="D13:I13"/>
    <mergeCell ref="J13:O13"/>
    <mergeCell ref="P13:P14"/>
    <mergeCell ref="Q13:Q14"/>
    <mergeCell ref="A2:Q2"/>
    <mergeCell ref="A3:Q3"/>
    <mergeCell ref="A4:Q4"/>
    <mergeCell ref="A5:C6"/>
    <mergeCell ref="D5:I5"/>
    <mergeCell ref="J5:O5"/>
    <mergeCell ref="P5:P6"/>
    <mergeCell ref="Q5:Q6"/>
    <mergeCell ref="Q58:Q64"/>
    <mergeCell ref="A18:Q18"/>
    <mergeCell ref="A19:C20"/>
    <mergeCell ref="D19:I19"/>
    <mergeCell ref="J19:O19"/>
    <mergeCell ref="P19:P20"/>
    <mergeCell ref="Q19:Q20"/>
    <mergeCell ref="P40:P51"/>
    <mergeCell ref="Q40:Q51"/>
    <mergeCell ref="A56:C57"/>
    <mergeCell ref="D56:I56"/>
    <mergeCell ref="J56:O56"/>
    <mergeCell ref="P56:P57"/>
    <mergeCell ref="Q56:Q57"/>
    <mergeCell ref="J52:O52"/>
    <mergeCell ref="B52:I52"/>
    <mergeCell ref="A68:Q68"/>
    <mergeCell ref="A65:A66"/>
    <mergeCell ref="P65:P66"/>
    <mergeCell ref="Q65:Q66"/>
    <mergeCell ref="Q15:Q16"/>
    <mergeCell ref="P15:P16"/>
    <mergeCell ref="A15:A16"/>
    <mergeCell ref="A21:A22"/>
    <mergeCell ref="P21:P22"/>
    <mergeCell ref="Q21:Q22"/>
    <mergeCell ref="A23:A24"/>
    <mergeCell ref="P23:P24"/>
    <mergeCell ref="Q23:Q24"/>
    <mergeCell ref="P25:P38"/>
    <mergeCell ref="Q25:Q38"/>
    <mergeCell ref="P58:P64"/>
  </mergeCells>
  <phoneticPr fontId="4" type="noConversion"/>
  <printOptions horizontalCentered="1"/>
  <pageMargins left="0.19685039370078741" right="0.19685039370078741" top="0.78740157480314965" bottom="0" header="0.15748031496062992" footer="0.15748031496062992"/>
  <pageSetup paperSize="9" scale="70" orientation="landscape" r:id="rId1"/>
  <headerFooter alignWithMargins="0"/>
  <colBreaks count="1" manualBreakCount="1">
    <brk id="17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порівняльна таблиця</vt:lpstr>
      <vt:lpstr>'порівняльна таблиця'!Область_печати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User</cp:lastModifiedBy>
  <cp:lastPrinted>2024-03-25T09:08:11Z</cp:lastPrinted>
  <dcterms:created xsi:type="dcterms:W3CDTF">2012-09-03T05:49:41Z</dcterms:created>
  <dcterms:modified xsi:type="dcterms:W3CDTF">2024-05-23T07:09:15Z</dcterms:modified>
</cp:coreProperties>
</file>