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Бухгалтер\Програми\Програма реформування\2020-2024\2024\43-10.2024\сесія\"/>
    </mc:Choice>
  </mc:AlternateContent>
  <xr:revisionPtr revIDLastSave="0" documentId="13_ncr:1_{D73F4B6B-EB77-4954-B7EB-8FFB6D7FF1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_2024" sheetId="4" r:id="rId1"/>
    <sheet name="08_2024" sheetId="3" r:id="rId2"/>
    <sheet name="порівняльна таблиця" sheetId="2" r:id="rId3"/>
  </sheets>
  <definedNames>
    <definedName name="_xlnm.Print_Area" localSheetId="1">'08_2024'!$A$1:$U$41</definedName>
    <definedName name="_xlnm.Print_Area" localSheetId="0">'10_2024'!$A$1:$U$38</definedName>
    <definedName name="_xlnm.Print_Area" localSheetId="2">'порівняльна таблиця'!$A$1:$U$55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4" l="1"/>
  <c r="O30" i="4"/>
  <c r="I30" i="4"/>
  <c r="I28" i="4"/>
  <c r="I29" i="4"/>
  <c r="I27" i="4"/>
  <c r="O27" i="4"/>
  <c r="O13" i="4"/>
  <c r="O8" i="4"/>
  <c r="I8" i="4"/>
  <c r="O33" i="4"/>
  <c r="I33" i="4"/>
  <c r="N32" i="4"/>
  <c r="O32" i="4" s="1"/>
  <c r="O38" i="4"/>
  <c r="I38" i="4"/>
  <c r="O37" i="4"/>
  <c r="I37" i="4"/>
  <c r="O36" i="4"/>
  <c r="I36" i="4"/>
  <c r="O34" i="4"/>
  <c r="I34" i="4"/>
  <c r="I32" i="4"/>
  <c r="O28" i="4"/>
  <c r="O23" i="4"/>
  <c r="O22" i="4"/>
  <c r="O21" i="4"/>
  <c r="O20" i="4"/>
  <c r="O19" i="4"/>
  <c r="I19" i="4"/>
  <c r="O18" i="4"/>
  <c r="O14" i="4"/>
  <c r="I14" i="4"/>
  <c r="O12" i="4"/>
  <c r="I12" i="4"/>
  <c r="O7" i="4"/>
  <c r="I7" i="4"/>
  <c r="O25" i="3"/>
  <c r="O26" i="3"/>
  <c r="O27" i="3"/>
  <c r="AE32" i="4" l="1"/>
  <c r="AF34" i="4"/>
  <c r="O36" i="3"/>
  <c r="I36" i="3"/>
  <c r="I16" i="3"/>
  <c r="I17" i="3"/>
  <c r="I18" i="3"/>
  <c r="I15" i="3"/>
  <c r="O16" i="3"/>
  <c r="O17" i="3"/>
  <c r="O18" i="3"/>
  <c r="I7" i="3" l="1"/>
  <c r="O7" i="3"/>
  <c r="O31" i="3"/>
  <c r="O10" i="3"/>
  <c r="AD10" i="3" s="1"/>
  <c r="O11" i="3"/>
  <c r="O41" i="3" l="1"/>
  <c r="I41" i="3"/>
  <c r="O40" i="3"/>
  <c r="I40" i="3"/>
  <c r="O39" i="3"/>
  <c r="I39" i="3"/>
  <c r="O37" i="3"/>
  <c r="I37" i="3"/>
  <c r="O34" i="3"/>
  <c r="O33" i="3"/>
  <c r="O32" i="3"/>
  <c r="O24" i="3"/>
  <c r="O23" i="3"/>
  <c r="I23" i="3"/>
  <c r="O22" i="3"/>
  <c r="O15" i="3"/>
  <c r="I53" i="2"/>
  <c r="I54" i="2"/>
  <c r="O54" i="2"/>
  <c r="O28" i="2"/>
  <c r="O27" i="2"/>
  <c r="O26" i="2"/>
  <c r="O53" i="2"/>
  <c r="I55" i="2"/>
  <c r="O55" i="2"/>
  <c r="O51" i="2"/>
  <c r="I51" i="2"/>
  <c r="O48" i="2"/>
  <c r="O29" i="2"/>
  <c r="O30" i="2"/>
  <c r="O31" i="2"/>
  <c r="O32" i="2"/>
  <c r="O25" i="2"/>
  <c r="O46" i="2"/>
  <c r="M47" i="2"/>
  <c r="O47" i="2" s="1"/>
  <c r="I47" i="2"/>
  <c r="I46" i="2"/>
  <c r="O16" i="2"/>
  <c r="I23" i="2"/>
  <c r="O34" i="2"/>
  <c r="O22" i="2"/>
  <c r="O24" i="2"/>
  <c r="O23" i="2"/>
  <c r="I22" i="2"/>
  <c r="I21" i="2"/>
  <c r="O40" i="2"/>
  <c r="O41" i="2"/>
  <c r="O42" i="2"/>
  <c r="O43" i="2"/>
  <c r="O44" i="2"/>
  <c r="O45" i="2"/>
  <c r="O39" i="2"/>
  <c r="I34" i="2"/>
  <c r="AF37" i="3" l="1"/>
  <c r="AF51" i="2"/>
  <c r="O35" i="2"/>
  <c r="O10" i="2" l="1"/>
  <c r="O11" i="2" l="1"/>
  <c r="O21" i="2" l="1"/>
  <c r="AD10" i="2"/>
  <c r="O15" i="2"/>
  <c r="O17" i="2"/>
  <c r="I17" i="2" l="1"/>
  <c r="AD17" i="2" s="1"/>
  <c r="O8" i="2" l="1"/>
  <c r="O9" i="2"/>
  <c r="O7" i="2"/>
</calcChain>
</file>

<file path=xl/sharedStrings.xml><?xml version="1.0" encoding="utf-8"?>
<sst xmlns="http://schemas.openxmlformats.org/spreadsheetml/2006/main" count="445" uniqueCount="111">
  <si>
    <t>Всього</t>
  </si>
  <si>
    <t>1</t>
  </si>
  <si>
    <t>2021</t>
  </si>
  <si>
    <t>Затверджена редакція</t>
  </si>
  <si>
    <t>Виконавець</t>
  </si>
  <si>
    <t>Порівняльна таблиця</t>
  </si>
  <si>
    <t>2022</t>
  </si>
  <si>
    <t>2023</t>
  </si>
  <si>
    <t>2024</t>
  </si>
  <si>
    <t>Перелік змін до Програми реформування і розвитку житлово-комунального  господарства Южненської міської територіальної громади на 2020-2024 роки, в новій редакції.</t>
  </si>
  <si>
    <t>V. Дорожнє господарство</t>
  </si>
  <si>
    <t>Зміни, що вносяться</t>
  </si>
  <si>
    <t>УКБ ЮМР</t>
  </si>
  <si>
    <t>2020</t>
  </si>
  <si>
    <t>Додано новий захід</t>
  </si>
  <si>
    <t>2</t>
  </si>
  <si>
    <t>3</t>
  </si>
  <si>
    <t>І. Водопровідно-каналізаційне господарство</t>
  </si>
  <si>
    <t>Коригування проектно-кошторисної документації "Будівництво мереж водопроводу у мікрорайоні 1.7 м. Южного Одеської області"</t>
  </si>
  <si>
    <t>Коригування проектно-кошторисної документації "Будівництво мереж зливової каналізації у мікрорайоні 1.7 м. Южного Одеської області"</t>
  </si>
  <si>
    <t>Коригування проектно-кошторисної документації "Будівництво мереж господарсько-побутової каналізації у мікрорайоні 1.7 м. Южного Одеської області"</t>
  </si>
  <si>
    <t>ІІІ. Санітарна очистка і благоустрій</t>
  </si>
  <si>
    <t>ІІ. Теплове господарство</t>
  </si>
  <si>
    <t>Поточний ремонт вул. Новобілярської м. Южного Одеської області</t>
  </si>
  <si>
    <t>Поточний ремонт в'їзду на автостанцію та виїзду м. Южного Одеської області</t>
  </si>
  <si>
    <t>Поточний ремонт вул. Приморської (від просп. Григорівського десанту до вул. Іванова) м. Южного Одеської області</t>
  </si>
  <si>
    <t>Поточний ремонт вул. Комунальної м. Южного Одеської області</t>
  </si>
  <si>
    <t>Поточний ремонт просп. Григорівського десанту м. Южного Одеської області</t>
  </si>
  <si>
    <t>Поточний ремонт вул. Т.Г. Шевченка м. Южного Одеської області</t>
  </si>
  <si>
    <t>Поточний ремонт вул. Іванова м. Южного Одеської  області</t>
  </si>
  <si>
    <t>4</t>
  </si>
  <si>
    <t>5</t>
  </si>
  <si>
    <t>6</t>
  </si>
  <si>
    <t>7</t>
  </si>
  <si>
    <t>УЖКГ ЮМР/ЮМКП "ЮЖТРАНС"</t>
  </si>
  <si>
    <t>Включаються нові заходи на 2024 рік</t>
  </si>
  <si>
    <t xml:space="preserve">Нове будівництво колумбарію на території Южненського кладовища, за адресою: 65481, Одеська область Одеський район,  Южненська територіальна громада, м. Южне, Южненське кладовище, у т.ч.: </t>
  </si>
  <si>
    <t>проєктні роботи</t>
  </si>
  <si>
    <t>Коригується вартість робіт</t>
  </si>
  <si>
    <t xml:space="preserve">Капітальний ремонт ділянки теплових мереж  від ТК-15 до вводів у будівлі Ліцею №1 та ЗДО №3 м. Южного Одеського району Одеської області, в т.ч.: </t>
  </si>
  <si>
    <t>8</t>
  </si>
  <si>
    <t>9</t>
  </si>
  <si>
    <t>10</t>
  </si>
  <si>
    <t>11</t>
  </si>
  <si>
    <t>2894,056</t>
  </si>
  <si>
    <t xml:space="preserve"> проєктні роботи </t>
  </si>
  <si>
    <t>49,8</t>
  </si>
  <si>
    <t>Капітальний ремонт асфальтобетонного покриття дороги по вул. Центральній від села Кошари у напрямку села Любопіль в межах Южненської міської територіальної громади Одеського району Одеської області, у т.ч. :</t>
  </si>
  <si>
    <t>Перенесено обсяг фінансування на 2024 рік</t>
  </si>
  <si>
    <t>проектні роботи</t>
  </si>
  <si>
    <t>Поточне утримання громадських вбиралень міста Южного Одеського району Одеської області</t>
  </si>
  <si>
    <t>УЖКГ ЮМР/КП "Екосервіс"</t>
  </si>
  <si>
    <t xml:space="preserve">Поточний ремонт асфальтобетонного покриття загальноміської території навколо Торгівельного центру по проспекту Миру, 19 м. Южного Одеського району Одеської області </t>
  </si>
  <si>
    <t>Поточний ремонт пішохідної доріжки на загальноміській території по проспекту Ґригорівського десанту (від світлофору до знаку "Якір") міста Южного Одеського району Одеської області</t>
  </si>
  <si>
    <t>Поточний ремонт пішохідної доріжки на загальноміській території по вулиці Хіміків (3-й мікрорайон) міста Южного Одеського району Одеської області</t>
  </si>
  <si>
    <t>Поточний ремонт пішохідної доріжки на загальноміській території вздовж ж/б по вул. Хіміків, 18 до ЗОШ №1 міста Южного Одеського району Одеської області</t>
  </si>
  <si>
    <t>Поточний ремонт асфальтобетонного покриття загальноміської території по вул. Т.Г. Шевченка, 9 міста Южного Одеського району Одеської області</t>
  </si>
  <si>
    <t xml:space="preserve">Поточний ремонт асфальтобетонного покриття загальноміської території проїзду між буд. по вул. Хіміків, 16 та буд. по вул. Хіміків, 18 міста Южного Одеського району Одеської області </t>
  </si>
  <si>
    <t>Розробка норм надання послуг з вивезення побутових відходів та визначення морфологічного складу  побутових відходів для міста Южного Одеського району Одеської області</t>
  </si>
  <si>
    <t>УАМ ЮМР</t>
  </si>
  <si>
    <t>Поточний ремонт асфальтобетонного покриття загальноміської території біля "НВК (ЗОШ №2-центр- ПТУ) міста Южного Одеського району Одеської області</t>
  </si>
  <si>
    <t>Визначення норм надання послуг з управління побутовими відходами та визначення морфологічного складу  побутових відходів для міста Южного Одеського району Одеської області</t>
  </si>
  <si>
    <t>Включається новий захід на 2024 рік</t>
  </si>
  <si>
    <t>Розроблення схеми організації руху транспорту і пішоходів на в'їзді на автостанцію та виїзду м. Южного Одеського району Одеської області</t>
  </si>
  <si>
    <t>VIІ. Об'єкти соціальної інфраструктури</t>
  </si>
  <si>
    <t>Капітальний ремонт внутрішньої системи теплопостачання у підвальному приміщенні будівлі комунальної власності по вул. Будівельників, буд. 7, м. Южного Одеського району Одеської області</t>
  </si>
  <si>
    <t>Коригується назва заходу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</si>
  <si>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</si>
  <si>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 xml:space="preserve">Відкориговано кошторисну вартість </t>
  </si>
  <si>
    <t>НОВА РЕДАКЦІЯ</t>
  </si>
  <si>
    <t>Поточний ремонт фонтанів №№ 3,4,56 на площі Перемоги міста Южного Одеського району Одеської області</t>
  </si>
  <si>
    <t>370,242</t>
  </si>
  <si>
    <t>Внесено новий захід</t>
  </si>
  <si>
    <t>Поточне утримання фонтанів  №№ 3, 4, 5, 6 на площі Перемоги міста Южного Одеського району Одеської області</t>
  </si>
  <si>
    <t>563,389</t>
  </si>
  <si>
    <t>322,174</t>
  </si>
  <si>
    <t>Коригується вартість заходу</t>
  </si>
  <si>
    <t>Коригування проєктної документації "Капітальний ремонт асфальтобетонного покриття дороги по вул. Центральній від села Кошари у напрямку села Любопіль в межах Южненської міської територіальної громади Одеського району Одеської області"</t>
  </si>
  <si>
    <t>Внесення змін до технічних паспортів доріг м. Южного Одеського району Одеської області та реєстрація у ЄДЕССБ</t>
  </si>
  <si>
    <t>Проведення технічної інвентаризації, виготовлення технічного паспорту  дороги по вулиці Горбатка м. Южного Одеського району Одеської області та реєстрація у ЄДЕССБ</t>
  </si>
  <si>
    <t xml:space="preserve">Відшкодування різниці між затвердженим та економічно обґрунтованим 
тарифом на послуги з централізованого водовідведення для населення м.Южного </t>
  </si>
  <si>
    <t xml:space="preserve">УЖКГ ЮМР/КП "Южводоканал" </t>
  </si>
  <si>
    <t>Збільшення вартості заходу</t>
  </si>
  <si>
    <t>Коригування проєктної документації: "Капітальний ремонт твердого покриття (пішохідна доріжка) вздовж житлових будинків по просп. Миру, 15, 17, 25 м.Южного Одеської області"</t>
  </si>
  <si>
    <t xml:space="preserve">Капітальний ремонт твердого покриття (пішохідна доріжка) вздовж житлових будинків по просп. Миру, 15, 17, 25 м.Южного Одеської області. Додаткові роботи </t>
  </si>
  <si>
    <t xml:space="preserve">УКБ ЮМР </t>
  </si>
  <si>
    <t xml:space="preserve">УКБ ЮМР  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</si>
  <si>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8, в т.ч:</t>
  </si>
  <si>
    <t>Відкореговано загальну вартість робіт</t>
  </si>
  <si>
    <t>Капітальний ремонт: модернізація та пусконалагоджування пасажирських ліфтів в будівлі комунальної власності по вул. Будівельників, буд. 7, м. Южного Одеської області</t>
  </si>
  <si>
    <t>Виключено з програми</t>
  </si>
  <si>
    <t>Поточний ремонт вулично-дорожньої мережі по вул. Центральній від села Кошари у напрямку села Любопіль в межах Южненської міської територіальної громади Одеського району Одеської області</t>
  </si>
  <si>
    <t>УЖКГ ЮМР/КП "ЮЖНЕНСЬКЕ УЗБЕРЕЖЖЯ"</t>
  </si>
  <si>
    <t>Заступник начальника управління-начальник ФЕВ УЖКГ ЮМР</t>
  </si>
  <si>
    <t>Віра ОСАДЧУК</t>
  </si>
  <si>
    <t>Придбання сміттєвозу</t>
  </si>
  <si>
    <t xml:space="preserve">Фінансова підтримка комунальному підприємству «Готельно-житловий комплекс» на оплату комунальних послуг та енергоносіїв </t>
  </si>
  <si>
    <t>1236,594</t>
  </si>
  <si>
    <t>УЖКГ ЮМР/КП "ГЖК"</t>
  </si>
  <si>
    <t>Зменшено вартість заходу</t>
  </si>
  <si>
    <t>Поточний ремонт приміщень № 3,4,10,11,15,16 з встановленням рекуператорів та протипожежних дверей в ПРУ № 56533 за адресою: вул. Хіміків, 22/3 м. Южного Одеського району Одеської області</t>
  </si>
  <si>
    <t>Поточний ремонт приміщень № 66, 67,70,73,74 з встановленням рекуператорів в ПРУ № 56531 за адресою: вул. Хіміків, 14/10 м. Южного Одеського району Одеської області</t>
  </si>
  <si>
    <t>ФКМ ЮМР</t>
  </si>
  <si>
    <t>Зменшення вартості заходу</t>
  </si>
  <si>
    <t>Проєктні роботи "Капітальний ремонт ділянки магістрального водопроводу від колодязя В 1 по проспекту Григорівського десанту до колодязя В 5 по вул. Т.Г. Шевченка м. Южного Одеського району Одеської області"</t>
  </si>
  <si>
    <t>1497,526</t>
  </si>
  <si>
    <t>Розподілена вартість робіт відповідно до бюджетів</t>
  </si>
  <si>
    <t xml:space="preserve"> проєктні роботи (місцевий бюджет).</t>
  </si>
  <si>
    <r>
      <t xml:space="preserve"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8, - 18595,843 тис.грн. в т.ч. </t>
    </r>
    <r>
      <rPr>
        <u/>
        <sz val="11"/>
        <rFont val="Times New Roman"/>
        <family val="1"/>
        <charset val="204"/>
      </rPr>
      <t>місцевий</t>
    </r>
    <r>
      <rPr>
        <sz val="11"/>
        <rFont val="Times New Roman"/>
        <family val="1"/>
        <charset val="204"/>
      </rPr>
      <t xml:space="preserve"> бюджет - 8595,843 тис.грн , </t>
    </r>
    <r>
      <rPr>
        <u/>
        <sz val="11"/>
        <rFont val="Times New Roman"/>
        <family val="1"/>
        <charset val="204"/>
      </rPr>
      <t>обласний</t>
    </r>
    <r>
      <rPr>
        <sz val="11"/>
        <rFont val="Times New Roman"/>
        <family val="1"/>
        <charset val="204"/>
      </rPr>
      <t xml:space="preserve"> бюджет – 10000,00 тис. грн., в т.ч. </t>
    </r>
  </si>
  <si>
    <t xml:space="preserve">коригування проектно-вишукувальної документації </t>
  </si>
  <si>
    <t>Відкореговано загальну вартість робіт на підставі відкоригованого проєкту та розбито на черги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</si>
</sst>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#,##0.00000"/>
  </numFmts>
  <fonts count="6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u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1">
    <xf numFmtId="0" fontId="0" fillId="0" borderId="0" xfId="0"/>
    <xf numFmtId="49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49" fontId="1" fillId="0" borderId="6" xfId="0" applyNumberFormat="1" applyFont="1" applyBorder="1"/>
    <xf numFmtId="0" fontId="1" fillId="0" borderId="7" xfId="0" applyFont="1" applyBorder="1"/>
    <xf numFmtId="0" fontId="1" fillId="0" borderId="1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164" fontId="1" fillId="0" borderId="39" xfId="0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4" fontId="1" fillId="3" borderId="0" xfId="0" applyNumberFormat="1" applyFont="1" applyFill="1"/>
    <xf numFmtId="0" fontId="1" fillId="3" borderId="0" xfId="0" applyFont="1" applyFill="1"/>
    <xf numFmtId="0" fontId="1" fillId="0" borderId="6" xfId="0" applyFont="1" applyBorder="1" applyAlignment="1">
      <alignment horizontal="right" vertical="center" wrapText="1"/>
    </xf>
    <xf numFmtId="0" fontId="1" fillId="0" borderId="34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right" vertical="center" wrapText="1"/>
    </xf>
    <xf numFmtId="49" fontId="1" fillId="0" borderId="42" xfId="0" applyNumberFormat="1" applyFont="1" applyFill="1" applyBorder="1" applyAlignment="1">
      <alignment horizontal="center" vertical="center" wrapText="1"/>
    </xf>
    <xf numFmtId="49" fontId="1" fillId="0" borderId="38" xfId="0" applyNumberFormat="1" applyFont="1" applyFill="1" applyBorder="1" applyAlignment="1">
      <alignment horizontal="center" vertical="center" wrapText="1"/>
    </xf>
    <xf numFmtId="49" fontId="1" fillId="0" borderId="39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/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right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/>
    </xf>
    <xf numFmtId="49" fontId="1" fillId="0" borderId="57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center" wrapText="1"/>
    </xf>
    <xf numFmtId="49" fontId="1" fillId="0" borderId="49" xfId="0" applyNumberFormat="1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164" fontId="1" fillId="0" borderId="6" xfId="0" applyNumberFormat="1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/>
    </xf>
    <xf numFmtId="0" fontId="1" fillId="0" borderId="29" xfId="0" applyFont="1" applyFill="1" applyBorder="1" applyAlignment="1">
      <alignment vertical="center" wrapText="1"/>
    </xf>
    <xf numFmtId="49" fontId="1" fillId="0" borderId="45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vertical="center" wrapText="1"/>
    </xf>
    <xf numFmtId="49" fontId="1" fillId="0" borderId="13" xfId="0" applyNumberFormat="1" applyFont="1" applyFill="1" applyBorder="1" applyAlignment="1">
      <alignment vertical="center" wrapText="1"/>
    </xf>
    <xf numFmtId="164" fontId="1" fillId="0" borderId="13" xfId="0" applyNumberFormat="1" applyFont="1" applyFill="1" applyBorder="1" applyAlignment="1">
      <alignment vertical="center"/>
    </xf>
    <xf numFmtId="164" fontId="1" fillId="0" borderId="13" xfId="0" applyNumberFormat="1" applyFont="1" applyFill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5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1" fillId="0" borderId="43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1" fillId="0" borderId="6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left" vertical="center" wrapText="1"/>
    </xf>
    <xf numFmtId="164" fontId="1" fillId="0" borderId="52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49" fontId="1" fillId="0" borderId="55" xfId="0" applyNumberFormat="1" applyFont="1" applyFill="1" applyBorder="1" applyAlignment="1">
      <alignment horizontal="center" vertical="center" wrapText="1"/>
    </xf>
    <xf numFmtId="164" fontId="1" fillId="0" borderId="54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left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49" fontId="1" fillId="0" borderId="29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center" wrapText="1"/>
    </xf>
    <xf numFmtId="164" fontId="1" fillId="0" borderId="62" xfId="0" applyNumberFormat="1" applyFont="1" applyFill="1" applyBorder="1" applyAlignment="1">
      <alignment horizontal="center" vertical="center" wrapText="1"/>
    </xf>
    <xf numFmtId="164" fontId="1" fillId="0" borderId="63" xfId="0" applyNumberFormat="1" applyFont="1" applyFill="1" applyBorder="1" applyAlignment="1">
      <alignment horizontal="center" vertical="center" wrapText="1"/>
    </xf>
    <xf numFmtId="164" fontId="1" fillId="0" borderId="63" xfId="0" applyNumberFormat="1" applyFont="1" applyFill="1" applyBorder="1" applyAlignment="1">
      <alignment horizontal="center" vertical="center"/>
    </xf>
    <xf numFmtId="164" fontId="1" fillId="0" borderId="64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49" fontId="1" fillId="0" borderId="31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/>
    </xf>
    <xf numFmtId="164" fontId="2" fillId="0" borderId="32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left" vertical="center" wrapText="1"/>
    </xf>
    <xf numFmtId="49" fontId="1" fillId="0" borderId="13" xfId="0" applyNumberFormat="1" applyFont="1" applyFill="1" applyBorder="1" applyAlignment="1">
      <alignment horizontal="left" vertical="center" wrapText="1"/>
    </xf>
    <xf numFmtId="164" fontId="1" fillId="0" borderId="2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  <xf numFmtId="164" fontId="1" fillId="0" borderId="62" xfId="0" applyNumberFormat="1" applyFont="1" applyFill="1" applyBorder="1" applyAlignment="1">
      <alignment vertical="center" wrapText="1"/>
    </xf>
    <xf numFmtId="49" fontId="1" fillId="0" borderId="63" xfId="0" applyNumberFormat="1" applyFont="1" applyFill="1" applyBorder="1" applyAlignment="1">
      <alignment vertical="center" wrapText="1"/>
    </xf>
    <xf numFmtId="164" fontId="1" fillId="0" borderId="63" xfId="0" applyNumberFormat="1" applyFont="1" applyFill="1" applyBorder="1" applyAlignment="1">
      <alignment vertical="center"/>
    </xf>
    <xf numFmtId="49" fontId="1" fillId="0" borderId="55" xfId="0" applyNumberFormat="1" applyFont="1" applyFill="1" applyBorder="1" applyAlignment="1">
      <alignment vertical="center" wrapText="1"/>
    </xf>
    <xf numFmtId="164" fontId="1" fillId="0" borderId="25" xfId="0" applyNumberFormat="1" applyFont="1" applyFill="1" applyBorder="1" applyAlignment="1">
      <alignment vertical="center" wrapText="1"/>
    </xf>
    <xf numFmtId="49" fontId="1" fillId="0" borderId="20" xfId="0" applyNumberFormat="1" applyFont="1" applyFill="1" applyBorder="1" applyAlignment="1">
      <alignment vertical="center" wrapText="1"/>
    </xf>
    <xf numFmtId="164" fontId="1" fillId="0" borderId="20" xfId="0" applyNumberFormat="1" applyFont="1" applyFill="1" applyBorder="1" applyAlignment="1">
      <alignment vertical="center"/>
    </xf>
    <xf numFmtId="0" fontId="1" fillId="4" borderId="55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vertical="center" wrapText="1"/>
    </xf>
    <xf numFmtId="164" fontId="2" fillId="0" borderId="58" xfId="0" applyNumberFormat="1" applyFont="1" applyFill="1" applyBorder="1" applyAlignment="1">
      <alignment horizontal="center" vertical="center" wrapText="1"/>
    </xf>
    <xf numFmtId="164" fontId="2" fillId="0" borderId="61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40" xfId="0" applyNumberFormat="1" applyFont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53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0" fontId="1" fillId="0" borderId="0" xfId="0" applyFont="1" applyFill="1"/>
    <xf numFmtId="49" fontId="1" fillId="0" borderId="42" xfId="0" applyNumberFormat="1" applyFont="1" applyFill="1" applyBorder="1" applyAlignment="1">
      <alignment horizontal="center" vertical="center"/>
    </xf>
    <xf numFmtId="49" fontId="1" fillId="0" borderId="41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1" fillId="0" borderId="44" xfId="0" applyFont="1" applyFill="1" applyBorder="1" applyAlignment="1">
      <alignment vertical="center" wrapText="1"/>
    </xf>
    <xf numFmtId="49" fontId="1" fillId="0" borderId="65" xfId="0" applyNumberFormat="1" applyFont="1" applyFill="1" applyBorder="1" applyAlignment="1">
      <alignment horizontal="center"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vertical="center" wrapText="1"/>
    </xf>
    <xf numFmtId="49" fontId="1" fillId="0" borderId="39" xfId="0" applyNumberFormat="1" applyFont="1" applyFill="1" applyBorder="1" applyAlignment="1">
      <alignment vertical="center" wrapText="1"/>
    </xf>
    <xf numFmtId="164" fontId="1" fillId="0" borderId="39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31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2" fontId="2" fillId="0" borderId="32" xfId="0" applyNumberFormat="1" applyFont="1" applyFill="1" applyBorder="1" applyAlignment="1">
      <alignment horizontal="center" vertical="center"/>
    </xf>
    <xf numFmtId="49" fontId="1" fillId="0" borderId="43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49" fontId="1" fillId="0" borderId="43" xfId="0" applyNumberFormat="1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 wrapText="1"/>
    </xf>
    <xf numFmtId="0" fontId="1" fillId="0" borderId="49" xfId="0" applyFont="1" applyFill="1" applyBorder="1"/>
    <xf numFmtId="49" fontId="1" fillId="0" borderId="55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vertical="center" wrapText="1"/>
    </xf>
    <xf numFmtId="0" fontId="1" fillId="0" borderId="24" xfId="0" applyFont="1" applyBorder="1"/>
    <xf numFmtId="0" fontId="1" fillId="0" borderId="25" xfId="0" applyFont="1" applyBorder="1"/>
    <xf numFmtId="0" fontId="1" fillId="0" borderId="20" xfId="0" applyFont="1" applyBorder="1"/>
    <xf numFmtId="0" fontId="2" fillId="0" borderId="21" xfId="0" applyFont="1" applyBorder="1"/>
    <xf numFmtId="164" fontId="1" fillId="0" borderId="20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wrapText="1"/>
    </xf>
    <xf numFmtId="49" fontId="1" fillId="4" borderId="55" xfId="0" applyNumberFormat="1" applyFont="1" applyFill="1" applyBorder="1" applyAlignment="1">
      <alignment horizontal="center" vertical="center" wrapText="1"/>
    </xf>
    <xf numFmtId="49" fontId="1" fillId="4" borderId="43" xfId="0" applyNumberFormat="1" applyFont="1" applyFill="1" applyBorder="1" applyAlignment="1">
      <alignment horizontal="center" vertical="center" wrapText="1"/>
    </xf>
    <xf numFmtId="49" fontId="1" fillId="4" borderId="49" xfId="0" applyNumberFormat="1" applyFont="1" applyFill="1" applyBorder="1" applyAlignment="1">
      <alignment horizontal="center" vertical="center" wrapText="1"/>
    </xf>
    <xf numFmtId="49" fontId="1" fillId="4" borderId="27" xfId="0" applyNumberFormat="1" applyFont="1" applyFill="1" applyBorder="1" applyAlignment="1">
      <alignment horizontal="center" vertical="center"/>
    </xf>
    <xf numFmtId="49" fontId="1" fillId="4" borderId="27" xfId="0" applyNumberFormat="1" applyFont="1" applyFill="1" applyBorder="1" applyAlignment="1">
      <alignment horizontal="left" vertical="center" wrapText="1"/>
    </xf>
    <xf numFmtId="49" fontId="1" fillId="4" borderId="16" xfId="0" applyNumberFormat="1" applyFont="1" applyFill="1" applyBorder="1" applyAlignment="1">
      <alignment horizontal="center" vertical="center"/>
    </xf>
    <xf numFmtId="49" fontId="1" fillId="4" borderId="9" xfId="0" applyNumberFormat="1" applyFont="1" applyFill="1" applyBorder="1" applyAlignment="1">
      <alignment horizontal="center" vertical="center"/>
    </xf>
    <xf numFmtId="49" fontId="1" fillId="4" borderId="31" xfId="0" applyNumberFormat="1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2" fontId="2" fillId="4" borderId="32" xfId="0" applyNumberFormat="1" applyFont="1" applyFill="1" applyBorder="1" applyAlignment="1">
      <alignment horizontal="center" vertical="center"/>
    </xf>
    <xf numFmtId="49" fontId="1" fillId="4" borderId="27" xfId="0" applyNumberFormat="1" applyFont="1" applyFill="1" applyBorder="1" applyAlignment="1">
      <alignment horizontal="center" vertical="center" wrapText="1"/>
    </xf>
    <xf numFmtId="49" fontId="1" fillId="4" borderId="43" xfId="0" applyNumberFormat="1" applyFont="1" applyFill="1" applyBorder="1" applyAlignment="1">
      <alignment horizontal="center" vertical="center"/>
    </xf>
    <xf numFmtId="49" fontId="1" fillId="4" borderId="43" xfId="0" applyNumberFormat="1" applyFont="1" applyFill="1" applyBorder="1" applyAlignment="1">
      <alignment horizontal="left" vertical="center" wrapText="1"/>
    </xf>
    <xf numFmtId="49" fontId="1" fillId="4" borderId="42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2" fontId="2" fillId="4" borderId="12" xfId="0" applyNumberFormat="1" applyFont="1" applyFill="1" applyBorder="1" applyAlignment="1">
      <alignment horizontal="center" vertical="center"/>
    </xf>
    <xf numFmtId="0" fontId="1" fillId="4" borderId="66" xfId="0" applyFont="1" applyFill="1" applyBorder="1" applyAlignment="1">
      <alignment horizontal="center" vertical="center" wrapText="1"/>
    </xf>
    <xf numFmtId="49" fontId="1" fillId="4" borderId="41" xfId="0" applyNumberFormat="1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vertical="center" wrapText="1"/>
    </xf>
    <xf numFmtId="0" fontId="1" fillId="4" borderId="49" xfId="0" applyFont="1" applyFill="1" applyBorder="1"/>
    <xf numFmtId="0" fontId="1" fillId="4" borderId="35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164" fontId="1" fillId="4" borderId="36" xfId="0" applyNumberFormat="1" applyFont="1" applyFill="1" applyBorder="1" applyAlignment="1">
      <alignment horizontal="center" vertical="center"/>
    </xf>
    <xf numFmtId="164" fontId="2" fillId="4" borderId="37" xfId="0" applyNumberFormat="1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164" fontId="2" fillId="0" borderId="5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2" fillId="0" borderId="3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left" vertical="center" wrapText="1"/>
    </xf>
    <xf numFmtId="164" fontId="1" fillId="4" borderId="35" xfId="0" applyNumberFormat="1" applyFont="1" applyFill="1" applyBorder="1" applyAlignment="1">
      <alignment horizontal="center" vertical="center" wrapText="1"/>
    </xf>
    <xf numFmtId="164" fontId="1" fillId="4" borderId="36" xfId="0" applyNumberFormat="1" applyFont="1" applyFill="1" applyBorder="1" applyAlignment="1">
      <alignment horizontal="center" vertical="center" wrapText="1"/>
    </xf>
    <xf numFmtId="164" fontId="1" fillId="4" borderId="37" xfId="0" applyNumberFormat="1" applyFont="1" applyFill="1" applyBorder="1" applyAlignment="1">
      <alignment horizontal="center" vertical="center" wrapText="1"/>
    </xf>
    <xf numFmtId="164" fontId="1" fillId="4" borderId="68" xfId="0" applyNumberFormat="1" applyFont="1" applyFill="1" applyBorder="1" applyAlignment="1">
      <alignment horizontal="center" vertical="center" wrapText="1"/>
    </xf>
    <xf numFmtId="49" fontId="1" fillId="4" borderId="36" xfId="0" applyNumberFormat="1" applyFont="1" applyFill="1" applyBorder="1" applyAlignment="1">
      <alignment horizontal="center" vertical="center" wrapText="1"/>
    </xf>
    <xf numFmtId="164" fontId="1" fillId="4" borderId="37" xfId="0" applyNumberFormat="1" applyFont="1" applyFill="1" applyBorder="1" applyAlignment="1">
      <alignment horizontal="center" vertical="center"/>
    </xf>
    <xf numFmtId="164" fontId="2" fillId="4" borderId="50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right" vertical="center" wrapText="1"/>
    </xf>
    <xf numFmtId="0" fontId="1" fillId="4" borderId="26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right" vertical="center" wrapText="1"/>
    </xf>
    <xf numFmtId="0" fontId="1" fillId="4" borderId="0" xfId="0" applyFont="1" applyFill="1" applyAlignment="1">
      <alignment vertical="center"/>
    </xf>
    <xf numFmtId="0" fontId="2" fillId="4" borderId="67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/>
    </xf>
    <xf numFmtId="164" fontId="2" fillId="4" borderId="56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left" vertical="center" wrapText="1"/>
    </xf>
    <xf numFmtId="49" fontId="1" fillId="4" borderId="45" xfId="0" applyNumberFormat="1" applyFont="1" applyFill="1" applyBorder="1" applyAlignment="1">
      <alignment horizontal="center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49" fontId="1" fillId="4" borderId="31" xfId="0" applyNumberFormat="1" applyFont="1" applyFill="1" applyBorder="1" applyAlignment="1">
      <alignment horizontal="center" vertical="center" wrapText="1"/>
    </xf>
    <xf numFmtId="164" fontId="1" fillId="4" borderId="31" xfId="0" applyNumberFormat="1" applyFont="1" applyFill="1" applyBorder="1" applyAlignment="1">
      <alignment horizontal="center" vertical="center" wrapText="1"/>
    </xf>
    <xf numFmtId="164" fontId="2" fillId="4" borderId="32" xfId="0" applyNumberFormat="1" applyFont="1" applyFill="1" applyBorder="1" applyAlignment="1">
      <alignment horizontal="center" vertical="center" wrapText="1"/>
    </xf>
    <xf numFmtId="164" fontId="1" fillId="4" borderId="9" xfId="0" applyNumberFormat="1" applyFont="1" applyFill="1" applyBorder="1" applyAlignment="1">
      <alignment horizontal="center" vertical="center" wrapText="1"/>
    </xf>
    <xf numFmtId="165" fontId="1" fillId="4" borderId="13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vertical="center" wrapText="1"/>
    </xf>
    <xf numFmtId="49" fontId="1" fillId="4" borderId="19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164" fontId="2" fillId="4" borderId="64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vertical="center" wrapText="1"/>
    </xf>
    <xf numFmtId="0" fontId="1" fillId="4" borderId="58" xfId="0" applyFont="1" applyFill="1" applyBorder="1" applyAlignment="1">
      <alignment horizontal="left" vertical="center" wrapText="1"/>
    </xf>
    <xf numFmtId="49" fontId="1" fillId="4" borderId="57" xfId="0" applyNumberFormat="1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 wrapText="1"/>
    </xf>
    <xf numFmtId="164" fontId="1" fillId="4" borderId="11" xfId="0" applyNumberFormat="1" applyFont="1" applyFill="1" applyBorder="1" applyAlignment="1">
      <alignment horizontal="center" vertical="center" wrapText="1"/>
    </xf>
    <xf numFmtId="164" fontId="1" fillId="4" borderId="60" xfId="0" applyNumberFormat="1" applyFont="1" applyFill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/>
    </xf>
    <xf numFmtId="164" fontId="1" fillId="4" borderId="11" xfId="0" applyNumberFormat="1" applyFont="1" applyFill="1" applyBorder="1" applyAlignment="1">
      <alignment horizontal="center" vertical="center"/>
    </xf>
    <xf numFmtId="164" fontId="2" fillId="4" borderId="57" xfId="0" applyNumberFormat="1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61" xfId="0" applyFont="1" applyFill="1" applyBorder="1" applyAlignment="1">
      <alignment horizontal="left" vertical="center" wrapText="1"/>
    </xf>
    <xf numFmtId="49" fontId="1" fillId="4" borderId="16" xfId="0" applyNumberFormat="1" applyFont="1" applyFill="1" applyBorder="1" applyAlignment="1">
      <alignment horizontal="center" vertical="center" wrapText="1"/>
    </xf>
    <xf numFmtId="164" fontId="1" fillId="4" borderId="18" xfId="0" applyNumberFormat="1" applyFont="1" applyFill="1" applyBorder="1" applyAlignment="1">
      <alignment horizontal="center" vertical="center" wrapText="1"/>
    </xf>
    <xf numFmtId="164" fontId="1" fillId="4" borderId="13" xfId="0" applyNumberFormat="1" applyFont="1" applyFill="1" applyBorder="1" applyAlignment="1">
      <alignment horizontal="center" vertical="center" wrapText="1"/>
    </xf>
    <xf numFmtId="164" fontId="1" fillId="4" borderId="14" xfId="0" applyNumberFormat="1" applyFont="1" applyFill="1" applyBorder="1" applyAlignment="1">
      <alignment horizontal="center" vertical="center" wrapText="1"/>
    </xf>
    <xf numFmtId="164" fontId="1" fillId="4" borderId="52" xfId="0" applyNumberFormat="1" applyFont="1" applyFill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center" vertical="center" wrapText="1"/>
    </xf>
    <xf numFmtId="164" fontId="1" fillId="4" borderId="13" xfId="0" applyNumberFormat="1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 vertical="center"/>
    </xf>
    <xf numFmtId="164" fontId="2" fillId="4" borderId="45" xfId="0" applyNumberFormat="1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vertical="center" wrapText="1"/>
    </xf>
    <xf numFmtId="0" fontId="1" fillId="4" borderId="28" xfId="0" applyFont="1" applyFill="1" applyBorder="1" applyAlignment="1">
      <alignment horizontal="left" vertical="center" wrapText="1"/>
    </xf>
    <xf numFmtId="49" fontId="1" fillId="4" borderId="42" xfId="0" applyNumberFormat="1" applyFont="1" applyFill="1" applyBorder="1" applyAlignment="1">
      <alignment horizontal="center" vertical="center" wrapText="1"/>
    </xf>
    <xf numFmtId="164" fontId="1" fillId="4" borderId="56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left" vertical="center" wrapText="1"/>
    </xf>
    <xf numFmtId="164" fontId="1" fillId="4" borderId="17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164" fontId="1" fillId="4" borderId="62" xfId="0" applyNumberFormat="1" applyFont="1" applyFill="1" applyBorder="1" applyAlignment="1">
      <alignment horizontal="center" vertical="center" wrapText="1"/>
    </xf>
    <xf numFmtId="164" fontId="1" fillId="4" borderId="63" xfId="0" applyNumberFormat="1" applyFont="1" applyFill="1" applyBorder="1" applyAlignment="1">
      <alignment horizontal="center" vertical="center" wrapText="1"/>
    </xf>
    <xf numFmtId="164" fontId="1" fillId="4" borderId="64" xfId="0" applyNumberFormat="1" applyFont="1" applyFill="1" applyBorder="1" applyAlignment="1">
      <alignment horizontal="center" vertical="center" wrapText="1"/>
    </xf>
    <xf numFmtId="164" fontId="1" fillId="4" borderId="62" xfId="0" applyNumberFormat="1" applyFont="1" applyFill="1" applyBorder="1" applyAlignment="1">
      <alignment vertical="center" wrapText="1"/>
    </xf>
    <xf numFmtId="49" fontId="1" fillId="4" borderId="63" xfId="0" applyNumberFormat="1" applyFont="1" applyFill="1" applyBorder="1" applyAlignment="1">
      <alignment vertical="center" wrapText="1"/>
    </xf>
    <xf numFmtId="164" fontId="1" fillId="4" borderId="63" xfId="0" applyNumberFormat="1" applyFont="1" applyFill="1" applyBorder="1" applyAlignment="1">
      <alignment vertical="center"/>
    </xf>
    <xf numFmtId="164" fontId="1" fillId="4" borderId="63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vertical="center" wrapText="1"/>
    </xf>
    <xf numFmtId="164" fontId="1" fillId="4" borderId="8" xfId="0" applyNumberFormat="1" applyFont="1" applyFill="1" applyBorder="1" applyAlignment="1">
      <alignment horizontal="center" vertical="center" wrapText="1"/>
    </xf>
    <xf numFmtId="164" fontId="1" fillId="4" borderId="12" xfId="0" applyNumberFormat="1" applyFont="1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vertical="center" wrapText="1"/>
    </xf>
    <xf numFmtId="164" fontId="2" fillId="4" borderId="34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49" fontId="2" fillId="4" borderId="51" xfId="0" applyNumberFormat="1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/>
    </xf>
    <xf numFmtId="2" fontId="1" fillId="0" borderId="31" xfId="0" applyNumberFormat="1" applyFont="1" applyFill="1" applyBorder="1" applyAlignment="1">
      <alignment horizontal="center" vertical="center"/>
    </xf>
    <xf numFmtId="164" fontId="2" fillId="0" borderId="3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31" xfId="0" applyNumberFormat="1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left" vertical="center" wrapText="1"/>
    </xf>
    <xf numFmtId="164" fontId="2" fillId="0" borderId="39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vertical="center" wrapText="1"/>
    </xf>
    <xf numFmtId="164" fontId="1" fillId="4" borderId="13" xfId="0" applyNumberFormat="1" applyFont="1" applyFill="1" applyBorder="1" applyAlignment="1">
      <alignment vertical="center" wrapText="1"/>
    </xf>
    <xf numFmtId="164" fontId="1" fillId="4" borderId="13" xfId="0" applyNumberFormat="1" applyFont="1" applyFill="1" applyBorder="1" applyAlignment="1">
      <alignment vertical="center"/>
    </xf>
    <xf numFmtId="0" fontId="1" fillId="0" borderId="26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2" fillId="0" borderId="67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vertical="center"/>
    </xf>
    <xf numFmtId="0" fontId="1" fillId="0" borderId="6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righ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2" fillId="0" borderId="67" xfId="0" applyNumberFormat="1" applyFont="1" applyFill="1" applyBorder="1" applyAlignment="1">
      <alignment horizontal="right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53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5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vertical="center" wrapText="1"/>
    </xf>
    <xf numFmtId="164" fontId="2" fillId="0" borderId="67" xfId="0" applyNumberFormat="1" applyFont="1" applyFill="1" applyBorder="1" applyAlignment="1">
      <alignment horizontal="center" vertical="center" wrapText="1"/>
    </xf>
    <xf numFmtId="49" fontId="1" fillId="0" borderId="71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64" fontId="2" fillId="0" borderId="74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49" fontId="1" fillId="0" borderId="36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horizontal="center" vertical="center" wrapText="1"/>
    </xf>
    <xf numFmtId="165" fontId="1" fillId="0" borderId="36" xfId="0" applyNumberFormat="1" applyFont="1" applyFill="1" applyBorder="1" applyAlignment="1">
      <alignment horizontal="center"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49" fontId="2" fillId="5" borderId="19" xfId="0" applyNumberFormat="1" applyFont="1" applyFill="1" applyBorder="1" applyAlignment="1">
      <alignment horizontal="center" vertical="center"/>
    </xf>
    <xf numFmtId="49" fontId="2" fillId="5" borderId="16" xfId="0" applyNumberFormat="1" applyFont="1" applyFill="1" applyBorder="1" applyAlignment="1">
      <alignment horizontal="center" vertical="center"/>
    </xf>
    <xf numFmtId="49" fontId="2" fillId="5" borderId="1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56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59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49" fontId="1" fillId="0" borderId="29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69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46" xfId="0" applyNumberFormat="1" applyFont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70" xfId="0" applyNumberFormat="1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71" xfId="0" applyFont="1" applyFill="1" applyBorder="1" applyAlignment="1">
      <alignment horizontal="left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6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2" fontId="1" fillId="0" borderId="31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73" xfId="0" applyNumberFormat="1" applyFont="1" applyFill="1" applyBorder="1" applyAlignment="1">
      <alignment horizontal="center" vertical="center" wrapText="1"/>
    </xf>
    <xf numFmtId="2" fontId="1" fillId="0" borderId="72" xfId="0" applyNumberFormat="1" applyFont="1" applyFill="1" applyBorder="1" applyAlignment="1">
      <alignment horizontal="center" vertical="center" wrapText="1"/>
    </xf>
    <xf numFmtId="164" fontId="2" fillId="0" borderId="74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49" fontId="2" fillId="5" borderId="23" xfId="0" applyNumberFormat="1" applyFont="1" applyFill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2" borderId="35" xfId="0" applyNumberFormat="1" applyFont="1" applyFill="1" applyBorder="1" applyAlignment="1">
      <alignment horizontal="center" vertical="center" wrapText="1"/>
    </xf>
    <xf numFmtId="49" fontId="2" fillId="2" borderId="36" xfId="0" applyNumberFormat="1" applyFont="1" applyFill="1" applyBorder="1" applyAlignment="1">
      <alignment horizontal="center"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5" borderId="24" xfId="0" applyNumberFormat="1" applyFont="1" applyFill="1" applyBorder="1" applyAlignment="1">
      <alignment horizontal="center" vertical="center"/>
    </xf>
    <xf numFmtId="49" fontId="2" fillId="5" borderId="22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left" vertical="center" wrapText="1"/>
    </xf>
    <xf numFmtId="164" fontId="1" fillId="0" borderId="24" xfId="0" applyNumberFormat="1" applyFont="1" applyFill="1" applyBorder="1" applyAlignment="1">
      <alignment horizontal="left" vertical="center" wrapText="1"/>
    </xf>
    <xf numFmtId="164" fontId="1" fillId="0" borderId="22" xfId="0" applyNumberFormat="1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1" fillId="0" borderId="32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99FF99"/>
      <color rgb="FFCCFFFF"/>
      <color rgb="FF00FFFF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7B7C-073C-4CE0-9BCC-B5A33B24B35E}">
  <dimension ref="A1:AF41"/>
  <sheetViews>
    <sheetView tabSelected="1" view="pageBreakPreview" topLeftCell="A2" zoomScale="94" zoomScaleNormal="73" zoomScaleSheetLayoutView="94" workbookViewId="0">
      <selection activeCell="Q32" sqref="Q32"/>
    </sheetView>
  </sheetViews>
  <sheetFormatPr defaultColWidth="9.109375" defaultRowHeight="13.8" x14ac:dyDescent="0.25"/>
  <cols>
    <col min="1" max="1" width="4.109375" style="1" customWidth="1"/>
    <col min="2" max="2" width="45.33203125" style="2" customWidth="1"/>
    <col min="3" max="3" width="2.109375" style="2" hidden="1" customWidth="1"/>
    <col min="4" max="4" width="7.44140625" style="2" customWidth="1"/>
    <col min="5" max="5" width="10.44140625" style="2" customWidth="1"/>
    <col min="6" max="6" width="9.44140625" style="2" customWidth="1"/>
    <col min="7" max="7" width="11.5546875" style="2" customWidth="1"/>
    <col min="8" max="8" width="10.33203125" style="2" customWidth="1"/>
    <col min="9" max="9" width="12.6640625" style="2" customWidth="1"/>
    <col min="10" max="10" width="7.44140625" style="2" customWidth="1"/>
    <col min="11" max="11" width="10" style="2" customWidth="1"/>
    <col min="12" max="12" width="10.33203125" style="2" customWidth="1"/>
    <col min="13" max="14" width="11.44140625" style="2" customWidth="1"/>
    <col min="15" max="15" width="11.33203125" style="2" customWidth="1"/>
    <col min="16" max="16" width="15.5546875" style="2" customWidth="1"/>
    <col min="17" max="17" width="21.33203125" style="2" customWidth="1"/>
    <col min="18" max="18" width="14.88671875" style="3" hidden="1" customWidth="1"/>
    <col min="19" max="27" width="9.109375" style="2" hidden="1" customWidth="1"/>
    <col min="28" max="28" width="9.44140625" style="2" hidden="1" customWidth="1"/>
    <col min="29" max="29" width="0.33203125" style="2" customWidth="1"/>
    <col min="30" max="30" width="9.44140625" style="2" hidden="1" customWidth="1"/>
    <col min="31" max="16384" width="9.109375" style="2"/>
  </cols>
  <sheetData>
    <row r="1" spans="1:18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pans="1:18" ht="17.25" customHeight="1" x14ac:dyDescent="0.25">
      <c r="A2" s="450" t="s">
        <v>5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2"/>
    </row>
    <row r="3" spans="1:18" ht="18.75" customHeight="1" thickBot="1" x14ac:dyDescent="0.3">
      <c r="A3" s="453" t="s">
        <v>9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5"/>
    </row>
    <row r="4" spans="1:18" ht="16.5" customHeight="1" thickBot="1" x14ac:dyDescent="0.3">
      <c r="A4" s="408" t="s">
        <v>17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10"/>
    </row>
    <row r="5" spans="1:18" ht="16.5" customHeight="1" thickBot="1" x14ac:dyDescent="0.3">
      <c r="A5" s="411"/>
      <c r="B5" s="412"/>
      <c r="C5" s="413"/>
      <c r="D5" s="431" t="s">
        <v>3</v>
      </c>
      <c r="E5" s="432"/>
      <c r="F5" s="432"/>
      <c r="G5" s="432"/>
      <c r="H5" s="432"/>
      <c r="I5" s="433"/>
      <c r="J5" s="431" t="s">
        <v>11</v>
      </c>
      <c r="K5" s="432"/>
      <c r="L5" s="432"/>
      <c r="M5" s="432"/>
      <c r="N5" s="432"/>
      <c r="O5" s="433"/>
      <c r="P5" s="434" t="s">
        <v>4</v>
      </c>
      <c r="Q5" s="418" t="s">
        <v>11</v>
      </c>
    </row>
    <row r="6" spans="1:18" ht="16.5" customHeight="1" thickBot="1" x14ac:dyDescent="0.3">
      <c r="A6" s="414"/>
      <c r="B6" s="415"/>
      <c r="C6" s="416"/>
      <c r="D6" s="246" t="s">
        <v>13</v>
      </c>
      <c r="E6" s="247" t="s">
        <v>2</v>
      </c>
      <c r="F6" s="247" t="s">
        <v>6</v>
      </c>
      <c r="G6" s="247" t="s">
        <v>7</v>
      </c>
      <c r="H6" s="247" t="s">
        <v>8</v>
      </c>
      <c r="I6" s="248" t="s">
        <v>0</v>
      </c>
      <c r="J6" s="246" t="s">
        <v>13</v>
      </c>
      <c r="K6" s="247" t="s">
        <v>2</v>
      </c>
      <c r="L6" s="247" t="s">
        <v>6</v>
      </c>
      <c r="M6" s="247" t="s">
        <v>7</v>
      </c>
      <c r="N6" s="247" t="s">
        <v>8</v>
      </c>
      <c r="O6" s="248" t="s">
        <v>0</v>
      </c>
      <c r="P6" s="456"/>
      <c r="Q6" s="419"/>
    </row>
    <row r="7" spans="1:18" s="169" customFormat="1" ht="69.599999999999994" customHeight="1" x14ac:dyDescent="0.25">
      <c r="A7" s="378">
        <v>1</v>
      </c>
      <c r="B7" s="379" t="s">
        <v>80</v>
      </c>
      <c r="C7" s="380"/>
      <c r="D7" s="373"/>
      <c r="E7" s="374"/>
      <c r="F7" s="374"/>
      <c r="G7" s="374"/>
      <c r="H7" s="375">
        <v>8701.2420000000002</v>
      </c>
      <c r="I7" s="376">
        <f>H7</f>
        <v>8701.2420000000002</v>
      </c>
      <c r="J7" s="373"/>
      <c r="K7" s="374"/>
      <c r="L7" s="374"/>
      <c r="M7" s="369"/>
      <c r="N7" s="377">
        <v>7580.4570000000003</v>
      </c>
      <c r="O7" s="368">
        <f>J7+K7+L7+M7+N7</f>
        <v>7580.4570000000003</v>
      </c>
      <c r="P7" s="381" t="s">
        <v>81</v>
      </c>
      <c r="Q7" s="378" t="s">
        <v>103</v>
      </c>
      <c r="R7" s="168"/>
    </row>
    <row r="8" spans="1:18" ht="73.8" customHeight="1" thickBot="1" x14ac:dyDescent="0.3">
      <c r="A8" s="29">
        <v>2</v>
      </c>
      <c r="B8" s="30" t="s">
        <v>104</v>
      </c>
      <c r="C8" s="27"/>
      <c r="D8" s="18"/>
      <c r="E8" s="9"/>
      <c r="F8" s="9"/>
      <c r="G8" s="9"/>
      <c r="H8" s="382">
        <v>0</v>
      </c>
      <c r="I8" s="383">
        <f>H8</f>
        <v>0</v>
      </c>
      <c r="J8" s="18"/>
      <c r="K8" s="9"/>
      <c r="L8" s="9"/>
      <c r="M8" s="8"/>
      <c r="N8" s="377">
        <v>226.22200000000001</v>
      </c>
      <c r="O8" s="368">
        <f>J8+K8+L8+M8+N8</f>
        <v>226.22200000000001</v>
      </c>
      <c r="P8" s="381" t="s">
        <v>81</v>
      </c>
      <c r="Q8" s="243" t="s">
        <v>72</v>
      </c>
    </row>
    <row r="9" spans="1:18" s="25" customFormat="1" ht="19.5" customHeight="1" thickBot="1" x14ac:dyDescent="0.3">
      <c r="A9" s="437" t="s">
        <v>22</v>
      </c>
      <c r="B9" s="438"/>
      <c r="C9" s="438"/>
      <c r="D9" s="438"/>
      <c r="E9" s="438"/>
      <c r="F9" s="438"/>
      <c r="G9" s="438"/>
      <c r="H9" s="438"/>
      <c r="I9" s="438"/>
      <c r="J9" s="438"/>
      <c r="K9" s="438"/>
      <c r="L9" s="438"/>
      <c r="M9" s="438"/>
      <c r="N9" s="438"/>
      <c r="O9" s="438"/>
      <c r="P9" s="438"/>
      <c r="Q9" s="439"/>
      <c r="R9" s="24"/>
    </row>
    <row r="10" spans="1:18" s="25" customFormat="1" ht="18" customHeight="1" thickBot="1" x14ac:dyDescent="0.3">
      <c r="A10" s="440"/>
      <c r="B10" s="441"/>
      <c r="C10" s="442"/>
      <c r="D10" s="440" t="s">
        <v>3</v>
      </c>
      <c r="E10" s="441"/>
      <c r="F10" s="441"/>
      <c r="G10" s="441"/>
      <c r="H10" s="441"/>
      <c r="I10" s="442"/>
      <c r="J10" s="445" t="s">
        <v>11</v>
      </c>
      <c r="K10" s="446"/>
      <c r="L10" s="446"/>
      <c r="M10" s="446"/>
      <c r="N10" s="446"/>
      <c r="O10" s="447"/>
      <c r="P10" s="448" t="s">
        <v>4</v>
      </c>
      <c r="Q10" s="448" t="s">
        <v>11</v>
      </c>
      <c r="R10" s="24"/>
    </row>
    <row r="11" spans="1:18" s="25" customFormat="1" ht="15.6" customHeight="1" thickBot="1" x14ac:dyDescent="0.3">
      <c r="A11" s="443"/>
      <c r="B11" s="404"/>
      <c r="C11" s="444"/>
      <c r="D11" s="384" t="s">
        <v>13</v>
      </c>
      <c r="E11" s="385" t="s">
        <v>2</v>
      </c>
      <c r="F11" s="386" t="s">
        <v>6</v>
      </c>
      <c r="G11" s="386" t="s">
        <v>7</v>
      </c>
      <c r="H11" s="387" t="s">
        <v>8</v>
      </c>
      <c r="I11" s="364" t="s">
        <v>0</v>
      </c>
      <c r="J11" s="363" t="s">
        <v>13</v>
      </c>
      <c r="K11" s="384" t="s">
        <v>2</v>
      </c>
      <c r="L11" s="386" t="s">
        <v>6</v>
      </c>
      <c r="M11" s="388" t="s">
        <v>7</v>
      </c>
      <c r="N11" s="388" t="s">
        <v>8</v>
      </c>
      <c r="O11" s="387" t="s">
        <v>0</v>
      </c>
      <c r="P11" s="449"/>
      <c r="Q11" s="449"/>
      <c r="R11" s="24"/>
    </row>
    <row r="12" spans="1:18" s="169" customFormat="1" ht="101.4" customHeight="1" x14ac:dyDescent="0.25">
      <c r="A12" s="462" t="s">
        <v>1</v>
      </c>
      <c r="B12" s="460" t="s">
        <v>108</v>
      </c>
      <c r="C12" s="32"/>
      <c r="D12" s="465"/>
      <c r="E12" s="467"/>
      <c r="F12" s="467"/>
      <c r="G12" s="467"/>
      <c r="H12" s="467">
        <v>18595.843000000001</v>
      </c>
      <c r="I12" s="469">
        <f>H12</f>
        <v>18595.843000000001</v>
      </c>
      <c r="J12" s="367"/>
      <c r="K12" s="389"/>
      <c r="L12" s="389"/>
      <c r="M12" s="389"/>
      <c r="N12" s="389">
        <v>8595.8430000000008</v>
      </c>
      <c r="O12" s="390">
        <f t="shared" ref="O12:O14" si="0">M12+N12+J12+K12+L12</f>
        <v>8595.8430000000008</v>
      </c>
      <c r="P12" s="457" t="s">
        <v>85</v>
      </c>
      <c r="Q12" s="423" t="s">
        <v>106</v>
      </c>
      <c r="R12" s="168"/>
    </row>
    <row r="13" spans="1:18" s="169" customFormat="1" ht="13.8" customHeight="1" x14ac:dyDescent="0.25">
      <c r="A13" s="463"/>
      <c r="B13" s="461"/>
      <c r="C13" s="391"/>
      <c r="D13" s="466"/>
      <c r="E13" s="468"/>
      <c r="F13" s="468"/>
      <c r="G13" s="468"/>
      <c r="H13" s="468"/>
      <c r="I13" s="470"/>
      <c r="J13" s="365"/>
      <c r="K13" s="381"/>
      <c r="L13" s="381"/>
      <c r="M13" s="366"/>
      <c r="N13" s="392">
        <v>10000</v>
      </c>
      <c r="O13" s="390">
        <f t="shared" si="0"/>
        <v>10000</v>
      </c>
      <c r="P13" s="458"/>
      <c r="Q13" s="424"/>
      <c r="R13" s="168"/>
    </row>
    <row r="14" spans="1:18" s="169" customFormat="1" ht="25.8" customHeight="1" thickBot="1" x14ac:dyDescent="0.3">
      <c r="A14" s="464"/>
      <c r="B14" s="393" t="s">
        <v>107</v>
      </c>
      <c r="C14" s="381"/>
      <c r="D14" s="394"/>
      <c r="E14" s="381"/>
      <c r="F14" s="366"/>
      <c r="G14" s="381"/>
      <c r="H14" s="381" t="s">
        <v>105</v>
      </c>
      <c r="I14" s="395" t="str">
        <f t="shared" ref="I14" si="1">H14</f>
        <v>1497,526</v>
      </c>
      <c r="J14" s="396"/>
      <c r="K14" s="397"/>
      <c r="L14" s="397"/>
      <c r="M14" s="398"/>
      <c r="N14" s="399">
        <v>1497.56</v>
      </c>
      <c r="O14" s="400">
        <f t="shared" si="0"/>
        <v>1497.56</v>
      </c>
      <c r="P14" s="459"/>
      <c r="Q14" s="425"/>
      <c r="R14" s="168"/>
    </row>
    <row r="15" spans="1:18" s="25" customFormat="1" ht="18" hidden="1" customHeight="1" thickBot="1" x14ac:dyDescent="0.3">
      <c r="A15" s="408" t="s">
        <v>21</v>
      </c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6"/>
      <c r="O15" s="426"/>
      <c r="P15" s="426"/>
      <c r="Q15" s="427"/>
      <c r="R15" s="24"/>
    </row>
    <row r="16" spans="1:18" s="25" customFormat="1" ht="21.75" hidden="1" customHeight="1" thickBot="1" x14ac:dyDescent="0.3">
      <c r="A16" s="411"/>
      <c r="B16" s="412"/>
      <c r="C16" s="413"/>
      <c r="D16" s="431" t="s">
        <v>3</v>
      </c>
      <c r="E16" s="432"/>
      <c r="F16" s="432"/>
      <c r="G16" s="432"/>
      <c r="H16" s="432"/>
      <c r="I16" s="433"/>
      <c r="J16" s="431" t="s">
        <v>11</v>
      </c>
      <c r="K16" s="432"/>
      <c r="L16" s="432"/>
      <c r="M16" s="432"/>
      <c r="N16" s="432"/>
      <c r="O16" s="433"/>
      <c r="P16" s="434" t="s">
        <v>4</v>
      </c>
      <c r="Q16" s="436" t="s">
        <v>11</v>
      </c>
      <c r="R16" s="24"/>
    </row>
    <row r="17" spans="1:31" s="25" customFormat="1" ht="24" hidden="1" customHeight="1" thickBot="1" x14ac:dyDescent="0.3">
      <c r="A17" s="428"/>
      <c r="B17" s="429"/>
      <c r="C17" s="430"/>
      <c r="D17" s="13" t="s">
        <v>13</v>
      </c>
      <c r="E17" s="11" t="s">
        <v>2</v>
      </c>
      <c r="F17" s="11" t="s">
        <v>6</v>
      </c>
      <c r="G17" s="11" t="s">
        <v>7</v>
      </c>
      <c r="H17" s="11" t="s">
        <v>8</v>
      </c>
      <c r="I17" s="12" t="s">
        <v>0</v>
      </c>
      <c r="J17" s="13" t="s">
        <v>13</v>
      </c>
      <c r="K17" s="11" t="s">
        <v>2</v>
      </c>
      <c r="L17" s="11" t="s">
        <v>6</v>
      </c>
      <c r="M17" s="11" t="s">
        <v>7</v>
      </c>
      <c r="N17" s="11" t="s">
        <v>8</v>
      </c>
      <c r="O17" s="12" t="s">
        <v>0</v>
      </c>
      <c r="P17" s="435"/>
      <c r="Q17" s="436"/>
      <c r="R17" s="24"/>
    </row>
    <row r="18" spans="1:31" s="25" customFormat="1" ht="74.25" hidden="1" customHeight="1" thickBot="1" x14ac:dyDescent="0.3">
      <c r="A18" s="300" t="s">
        <v>1</v>
      </c>
      <c r="B18" s="301" t="s">
        <v>83</v>
      </c>
      <c r="C18" s="302"/>
      <c r="D18" s="303"/>
      <c r="E18" s="304"/>
      <c r="F18" s="304"/>
      <c r="G18" s="304"/>
      <c r="H18" s="304"/>
      <c r="I18" s="305"/>
      <c r="J18" s="306"/>
      <c r="K18" s="307"/>
      <c r="L18" s="307"/>
      <c r="M18" s="308"/>
      <c r="N18" s="309"/>
      <c r="O18" s="310">
        <f>K18+M18+N18</f>
        <v>0</v>
      </c>
      <c r="P18" s="311" t="s">
        <v>85</v>
      </c>
      <c r="Q18" s="405" t="s">
        <v>72</v>
      </c>
      <c r="R18" s="24"/>
    </row>
    <row r="19" spans="1:31" s="25" customFormat="1" ht="19.5" hidden="1" customHeight="1" thickBot="1" x14ac:dyDescent="0.3">
      <c r="A19" s="300"/>
      <c r="B19" s="312"/>
      <c r="C19" s="313"/>
      <c r="D19" s="314"/>
      <c r="E19" s="315"/>
      <c r="F19" s="315"/>
      <c r="G19" s="315"/>
      <c r="H19" s="315"/>
      <c r="I19" s="316">
        <f>H19</f>
        <v>0</v>
      </c>
      <c r="J19" s="317"/>
      <c r="K19" s="318"/>
      <c r="L19" s="318"/>
      <c r="M19" s="319"/>
      <c r="N19" s="320"/>
      <c r="O19" s="321">
        <f>N19</f>
        <v>0</v>
      </c>
      <c r="P19" s="322"/>
      <c r="Q19" s="405"/>
      <c r="R19" s="24"/>
    </row>
    <row r="20" spans="1:31" s="25" customFormat="1" ht="64.8" hidden="1" customHeight="1" thickBot="1" x14ac:dyDescent="0.3">
      <c r="A20" s="406" t="s">
        <v>15</v>
      </c>
      <c r="B20" s="323" t="s">
        <v>84</v>
      </c>
      <c r="C20" s="324"/>
      <c r="D20" s="303"/>
      <c r="E20" s="304"/>
      <c r="F20" s="304"/>
      <c r="G20" s="304"/>
      <c r="H20" s="304"/>
      <c r="I20" s="325"/>
      <c r="J20" s="303"/>
      <c r="K20" s="307"/>
      <c r="L20" s="307"/>
      <c r="M20" s="308"/>
      <c r="N20" s="308"/>
      <c r="O20" s="326">
        <f>N20</f>
        <v>0</v>
      </c>
      <c r="P20" s="407" t="s">
        <v>86</v>
      </c>
      <c r="Q20" s="405" t="s">
        <v>72</v>
      </c>
      <c r="R20" s="24"/>
    </row>
    <row r="21" spans="1:31" s="25" customFormat="1" ht="20.25" hidden="1" customHeight="1" thickBot="1" x14ac:dyDescent="0.3">
      <c r="A21" s="406"/>
      <c r="B21" s="327"/>
      <c r="C21" s="280"/>
      <c r="D21" s="314"/>
      <c r="E21" s="315"/>
      <c r="F21" s="315"/>
      <c r="G21" s="315"/>
      <c r="H21" s="315"/>
      <c r="I21" s="328"/>
      <c r="J21" s="314"/>
      <c r="K21" s="318"/>
      <c r="L21" s="318"/>
      <c r="M21" s="319"/>
      <c r="N21" s="319"/>
      <c r="O21" s="326">
        <f t="shared" ref="O21:O23" si="2">N21</f>
        <v>0</v>
      </c>
      <c r="P21" s="407"/>
      <c r="Q21" s="405"/>
      <c r="R21" s="24"/>
    </row>
    <row r="22" spans="1:31" s="25" customFormat="1" ht="16.5" hidden="1" customHeight="1" thickBot="1" x14ac:dyDescent="0.3">
      <c r="A22" s="329"/>
      <c r="B22" s="330"/>
      <c r="C22" s="331"/>
      <c r="D22" s="332"/>
      <c r="E22" s="333"/>
      <c r="F22" s="333"/>
      <c r="G22" s="333"/>
      <c r="H22" s="333"/>
      <c r="I22" s="334"/>
      <c r="J22" s="335"/>
      <c r="K22" s="336"/>
      <c r="L22" s="336"/>
      <c r="M22" s="337"/>
      <c r="N22" s="338"/>
      <c r="O22" s="326">
        <f t="shared" si="2"/>
        <v>0</v>
      </c>
      <c r="P22" s="330"/>
      <c r="Q22" s="330"/>
      <c r="R22" s="24"/>
    </row>
    <row r="23" spans="1:31" s="25" customFormat="1" ht="15.6" hidden="1" customHeight="1" thickBot="1" x14ac:dyDescent="0.3">
      <c r="A23" s="370" t="s">
        <v>16</v>
      </c>
      <c r="B23" s="288" t="s">
        <v>91</v>
      </c>
      <c r="C23" s="318"/>
      <c r="D23" s="315"/>
      <c r="E23" s="315"/>
      <c r="F23" s="315"/>
      <c r="G23" s="315"/>
      <c r="H23" s="315"/>
      <c r="I23" s="315"/>
      <c r="J23" s="371"/>
      <c r="K23" s="370"/>
      <c r="L23" s="370"/>
      <c r="M23" s="372"/>
      <c r="N23" s="319"/>
      <c r="O23" s="284">
        <f t="shared" si="2"/>
        <v>0</v>
      </c>
      <c r="P23" s="287" t="s">
        <v>92</v>
      </c>
      <c r="Q23" s="288" t="s">
        <v>72</v>
      </c>
      <c r="R23" s="24"/>
    </row>
    <row r="24" spans="1:31" s="25" customFormat="1" ht="16.5" customHeight="1" thickBot="1" x14ac:dyDescent="0.3">
      <c r="A24" s="408" t="s">
        <v>10</v>
      </c>
      <c r="B24" s="409"/>
      <c r="C24" s="409"/>
      <c r="D24" s="409"/>
      <c r="E24" s="409"/>
      <c r="F24" s="409"/>
      <c r="G24" s="409"/>
      <c r="H24" s="409"/>
      <c r="I24" s="409"/>
      <c r="J24" s="409"/>
      <c r="K24" s="409"/>
      <c r="L24" s="409"/>
      <c r="M24" s="409"/>
      <c r="N24" s="409"/>
      <c r="O24" s="409"/>
      <c r="P24" s="409"/>
      <c r="Q24" s="410"/>
      <c r="R24" s="24"/>
    </row>
    <row r="25" spans="1:31" s="25" customFormat="1" ht="16.5" customHeight="1" x14ac:dyDescent="0.25">
      <c r="A25" s="411"/>
      <c r="B25" s="412"/>
      <c r="C25" s="413"/>
      <c r="D25" s="411" t="s">
        <v>3</v>
      </c>
      <c r="E25" s="412"/>
      <c r="F25" s="412"/>
      <c r="G25" s="412"/>
      <c r="H25" s="412"/>
      <c r="I25" s="417"/>
      <c r="J25" s="411" t="s">
        <v>11</v>
      </c>
      <c r="K25" s="412"/>
      <c r="L25" s="412"/>
      <c r="M25" s="412"/>
      <c r="N25" s="412"/>
      <c r="O25" s="417"/>
      <c r="P25" s="418" t="s">
        <v>4</v>
      </c>
      <c r="Q25" s="418" t="s">
        <v>11</v>
      </c>
      <c r="R25" s="24"/>
    </row>
    <row r="26" spans="1:31" s="25" customFormat="1" ht="16.5" customHeight="1" thickBot="1" x14ac:dyDescent="0.3">
      <c r="A26" s="414"/>
      <c r="B26" s="415"/>
      <c r="C26" s="416"/>
      <c r="D26" s="98" t="s">
        <v>13</v>
      </c>
      <c r="E26" s="99" t="s">
        <v>2</v>
      </c>
      <c r="F26" s="99" t="s">
        <v>6</v>
      </c>
      <c r="G26" s="99" t="s">
        <v>7</v>
      </c>
      <c r="H26" s="99" t="s">
        <v>8</v>
      </c>
      <c r="I26" s="100" t="s">
        <v>0</v>
      </c>
      <c r="J26" s="98" t="s">
        <v>13</v>
      </c>
      <c r="K26" s="99" t="s">
        <v>2</v>
      </c>
      <c r="L26" s="99" t="s">
        <v>6</v>
      </c>
      <c r="M26" s="99" t="s">
        <v>7</v>
      </c>
      <c r="N26" s="99" t="s">
        <v>8</v>
      </c>
      <c r="O26" s="100" t="s">
        <v>0</v>
      </c>
      <c r="P26" s="419"/>
      <c r="Q26" s="419"/>
      <c r="R26" s="24"/>
    </row>
    <row r="27" spans="1:31" s="169" customFormat="1" ht="46.8" customHeight="1" thickBot="1" x14ac:dyDescent="0.3">
      <c r="A27" s="112" t="s">
        <v>1</v>
      </c>
      <c r="B27" s="113" t="s">
        <v>95</v>
      </c>
      <c r="C27" s="78"/>
      <c r="D27" s="105"/>
      <c r="E27" s="104"/>
      <c r="F27" s="104"/>
      <c r="G27" s="104"/>
      <c r="H27" s="104">
        <v>0</v>
      </c>
      <c r="I27" s="115">
        <f>SUM(D27:H27)</f>
        <v>0</v>
      </c>
      <c r="J27" s="110"/>
      <c r="K27" s="107"/>
      <c r="L27" s="107"/>
      <c r="M27" s="108"/>
      <c r="N27" s="109">
        <v>5400</v>
      </c>
      <c r="O27" s="244">
        <f t="shared" ref="O27" si="3">J27+K27+L27+M27+N27</f>
        <v>5400</v>
      </c>
      <c r="P27" s="267" t="s">
        <v>34</v>
      </c>
      <c r="Q27" s="243" t="s">
        <v>72</v>
      </c>
      <c r="R27" s="168"/>
    </row>
    <row r="28" spans="1:31" s="169" customFormat="1" ht="58.8" customHeight="1" thickBot="1" x14ac:dyDescent="0.3">
      <c r="A28" s="420" t="s">
        <v>15</v>
      </c>
      <c r="B28" s="243" t="s">
        <v>67</v>
      </c>
      <c r="C28" s="78"/>
      <c r="D28" s="105"/>
      <c r="E28" s="504">
        <v>2275.0148100000001</v>
      </c>
      <c r="F28" s="104"/>
      <c r="G28" s="109">
        <v>309.02796000000001</v>
      </c>
      <c r="H28" s="109">
        <v>36799.928099999997</v>
      </c>
      <c r="I28" s="115">
        <f t="shared" ref="I28:I29" si="4">SUM(D28:H28)</f>
        <v>39383.970869999997</v>
      </c>
      <c r="J28" s="110"/>
      <c r="K28" s="504">
        <v>2275.0148100000001</v>
      </c>
      <c r="L28" s="104"/>
      <c r="M28" s="109">
        <v>309.02796000000001</v>
      </c>
      <c r="N28" s="109">
        <v>42292.974000000002</v>
      </c>
      <c r="O28" s="244">
        <f t="shared" ref="O28:O32" si="5">J28+K28+L28+M28+N28</f>
        <v>44877.016770000002</v>
      </c>
      <c r="P28" s="423" t="s">
        <v>12</v>
      </c>
      <c r="Q28" s="507" t="s">
        <v>110</v>
      </c>
      <c r="R28" s="168"/>
    </row>
    <row r="29" spans="1:31" s="169" customFormat="1" ht="19.2" customHeight="1" thickBot="1" x14ac:dyDescent="0.3">
      <c r="A29" s="421"/>
      <c r="B29" s="505" t="s">
        <v>49</v>
      </c>
      <c r="C29" s="78"/>
      <c r="D29" s="105"/>
      <c r="E29" s="104"/>
      <c r="F29" s="104"/>
      <c r="G29" s="104"/>
      <c r="H29" s="104"/>
      <c r="I29" s="115">
        <f t="shared" si="4"/>
        <v>0</v>
      </c>
      <c r="J29" s="110"/>
      <c r="K29" s="107"/>
      <c r="L29" s="107"/>
      <c r="M29" s="108"/>
      <c r="N29" s="109"/>
      <c r="O29" s="244">
        <f t="shared" si="5"/>
        <v>0</v>
      </c>
      <c r="P29" s="424"/>
      <c r="Q29" s="508"/>
      <c r="R29" s="168"/>
    </row>
    <row r="30" spans="1:31" s="169" customFormat="1" ht="20.399999999999999" customHeight="1" thickBot="1" x14ac:dyDescent="0.3">
      <c r="A30" s="422"/>
      <c r="B30" s="505" t="s">
        <v>109</v>
      </c>
      <c r="C30" s="78"/>
      <c r="D30" s="109"/>
      <c r="E30" s="506">
        <v>694.05742999999995</v>
      </c>
      <c r="F30" s="256"/>
      <c r="G30" s="109">
        <v>309.02796000000001</v>
      </c>
      <c r="H30" s="104"/>
      <c r="I30" s="115">
        <f>SUM(D30:H30)</f>
        <v>1003.08539</v>
      </c>
      <c r="J30" s="110"/>
      <c r="K30" s="107"/>
      <c r="L30" s="107"/>
      <c r="M30" s="108"/>
      <c r="N30" s="109"/>
      <c r="O30" s="244">
        <f t="shared" si="5"/>
        <v>0</v>
      </c>
      <c r="P30" s="425"/>
      <c r="Q30" s="509"/>
      <c r="R30" s="168"/>
    </row>
    <row r="31" spans="1:31" ht="15.6" customHeight="1" thickBot="1" x14ac:dyDescent="0.3">
      <c r="A31" s="401" t="s">
        <v>64</v>
      </c>
      <c r="B31" s="402"/>
      <c r="C31" s="402"/>
      <c r="D31" s="402"/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3"/>
    </row>
    <row r="32" spans="1:31" ht="49.2" customHeight="1" x14ac:dyDescent="0.25">
      <c r="A32" s="360" t="s">
        <v>1</v>
      </c>
      <c r="B32" s="359" t="s">
        <v>96</v>
      </c>
      <c r="C32" s="352"/>
      <c r="D32" s="352"/>
      <c r="E32" s="352"/>
      <c r="F32" s="352"/>
      <c r="G32" s="352"/>
      <c r="H32" s="193" t="s">
        <v>97</v>
      </c>
      <c r="I32" s="353" t="str">
        <f t="shared" ref="I32" si="6">H32</f>
        <v>1236,594</v>
      </c>
      <c r="J32" s="354"/>
      <c r="K32" s="352"/>
      <c r="L32" s="352"/>
      <c r="M32" s="352"/>
      <c r="N32" s="355">
        <f>H32-98.269</f>
        <v>1138.325</v>
      </c>
      <c r="O32" s="356">
        <f t="shared" si="5"/>
        <v>1138.325</v>
      </c>
      <c r="P32" s="142" t="s">
        <v>98</v>
      </c>
      <c r="Q32" s="510" t="s">
        <v>99</v>
      </c>
      <c r="AE32" s="3">
        <f>O32-I32</f>
        <v>-98.269000000000005</v>
      </c>
    </row>
    <row r="33" spans="1:32" s="169" customFormat="1" ht="69" customHeight="1" x14ac:dyDescent="0.25">
      <c r="A33" s="357" t="s">
        <v>15</v>
      </c>
      <c r="B33" s="358" t="s">
        <v>100</v>
      </c>
      <c r="C33" s="256"/>
      <c r="D33" s="104"/>
      <c r="E33" s="104"/>
      <c r="F33" s="104"/>
      <c r="G33" s="104"/>
      <c r="H33" s="104"/>
      <c r="I33" s="266">
        <f>H33</f>
        <v>0</v>
      </c>
      <c r="J33" s="104"/>
      <c r="K33" s="256"/>
      <c r="L33" s="256"/>
      <c r="M33" s="109"/>
      <c r="N33" s="109">
        <v>752.255</v>
      </c>
      <c r="O33" s="266">
        <f>K33+M33+N33</f>
        <v>752.255</v>
      </c>
      <c r="P33" s="267" t="s">
        <v>102</v>
      </c>
      <c r="Q33" s="243" t="s">
        <v>72</v>
      </c>
      <c r="R33" s="168"/>
    </row>
    <row r="34" spans="1:32" s="169" customFormat="1" ht="58.8" customHeight="1" thickBot="1" x14ac:dyDescent="0.3">
      <c r="A34" s="33" t="s">
        <v>16</v>
      </c>
      <c r="B34" s="361" t="s">
        <v>101</v>
      </c>
      <c r="C34" s="34"/>
      <c r="D34" s="22"/>
      <c r="E34" s="22"/>
      <c r="F34" s="22"/>
      <c r="G34" s="22"/>
      <c r="H34" s="22"/>
      <c r="I34" s="362">
        <f>H34</f>
        <v>0</v>
      </c>
      <c r="J34" s="22"/>
      <c r="K34" s="34"/>
      <c r="L34" s="34"/>
      <c r="M34" s="188"/>
      <c r="N34" s="188">
        <v>512.72799999999995</v>
      </c>
      <c r="O34" s="362">
        <f>K34+M34+N34</f>
        <v>512.72799999999995</v>
      </c>
      <c r="P34" s="267" t="s">
        <v>102</v>
      </c>
      <c r="Q34" s="243" t="s">
        <v>72</v>
      </c>
      <c r="R34" s="168"/>
      <c r="AF34" s="168">
        <f>I34-O34</f>
        <v>-512.72799999999995</v>
      </c>
    </row>
    <row r="35" spans="1:32" ht="29.25" hidden="1" customHeight="1" thickBot="1" x14ac:dyDescent="0.3">
      <c r="A35" s="404" t="s">
        <v>69</v>
      </c>
      <c r="B35" s="404"/>
      <c r="C35" s="404"/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04"/>
      <c r="O35" s="404"/>
      <c r="P35" s="404"/>
      <c r="Q35" s="404"/>
      <c r="AF35" s="3"/>
    </row>
    <row r="36" spans="1:32" ht="45" hidden="1" customHeight="1" x14ac:dyDescent="0.25">
      <c r="A36" s="216" t="s">
        <v>1</v>
      </c>
      <c r="B36" s="217" t="s">
        <v>70</v>
      </c>
      <c r="C36" s="218"/>
      <c r="D36" s="219"/>
      <c r="E36" s="220"/>
      <c r="F36" s="220"/>
      <c r="G36" s="220"/>
      <c r="H36" s="220"/>
      <c r="I36" s="221">
        <f t="shared" ref="I36:I37" si="7">D36+E36+F36+G36+H36</f>
        <v>0</v>
      </c>
      <c r="J36" s="219"/>
      <c r="K36" s="220"/>
      <c r="L36" s="220"/>
      <c r="M36" s="220"/>
      <c r="N36" s="220" t="s">
        <v>71</v>
      </c>
      <c r="O36" s="222" t="str">
        <f>N36</f>
        <v>370,242</v>
      </c>
      <c r="P36" s="223" t="s">
        <v>51</v>
      </c>
      <c r="Q36" s="216" t="s">
        <v>72</v>
      </c>
    </row>
    <row r="37" spans="1:32" ht="45" hidden="1" customHeight="1" x14ac:dyDescent="0.25">
      <c r="A37" s="224" t="s">
        <v>15</v>
      </c>
      <c r="B37" s="225" t="s">
        <v>73</v>
      </c>
      <c r="C37" s="226"/>
      <c r="D37" s="227"/>
      <c r="E37" s="228"/>
      <c r="F37" s="228"/>
      <c r="G37" s="228"/>
      <c r="H37" s="228" t="s">
        <v>74</v>
      </c>
      <c r="I37" s="229">
        <f t="shared" si="7"/>
        <v>563.38900000000001</v>
      </c>
      <c r="J37" s="227"/>
      <c r="K37" s="228"/>
      <c r="L37" s="228"/>
      <c r="M37" s="228"/>
      <c r="N37" s="228" t="s">
        <v>75</v>
      </c>
      <c r="O37" s="230" t="str">
        <f>N37</f>
        <v>322,174</v>
      </c>
      <c r="P37" s="214" t="s">
        <v>51</v>
      </c>
      <c r="Q37" s="231" t="s">
        <v>76</v>
      </c>
    </row>
    <row r="38" spans="1:32" ht="79.5" hidden="1" customHeight="1" thickBot="1" x14ac:dyDescent="0.3">
      <c r="A38" s="232" t="s">
        <v>16</v>
      </c>
      <c r="B38" s="233" t="s">
        <v>67</v>
      </c>
      <c r="C38" s="234"/>
      <c r="D38" s="235"/>
      <c r="E38" s="236">
        <v>1580.9570000000001</v>
      </c>
      <c r="F38" s="236"/>
      <c r="G38" s="236"/>
      <c r="H38" s="236">
        <v>23094.871999999999</v>
      </c>
      <c r="I38" s="237">
        <f>D38+E38+F38+G38+H38</f>
        <v>24675.828999999998</v>
      </c>
      <c r="J38" s="235"/>
      <c r="K38" s="238">
        <v>2275.0148100000001</v>
      </c>
      <c r="L38" s="236"/>
      <c r="M38" s="238">
        <v>309.02796000000001</v>
      </c>
      <c r="N38" s="238">
        <v>36799.928099999997</v>
      </c>
      <c r="O38" s="239">
        <f>K38+M38+N38</f>
        <v>39383.970869999997</v>
      </c>
      <c r="P38" s="257" t="s">
        <v>12</v>
      </c>
      <c r="Q38" s="241" t="s">
        <v>68</v>
      </c>
    </row>
    <row r="41" spans="1:32" x14ac:dyDescent="0.25">
      <c r="B41" s="2" t="s">
        <v>93</v>
      </c>
      <c r="H41" s="2" t="s">
        <v>94</v>
      </c>
    </row>
  </sheetData>
  <mergeCells count="45">
    <mergeCell ref="P12:P14"/>
    <mergeCell ref="Q12:Q14"/>
    <mergeCell ref="B12:B13"/>
    <mergeCell ref="A12:A14"/>
    <mergeCell ref="D12:D13"/>
    <mergeCell ref="E12:E13"/>
    <mergeCell ref="F12:F13"/>
    <mergeCell ref="G12:G13"/>
    <mergeCell ref="H12:H13"/>
    <mergeCell ref="I12:I13"/>
    <mergeCell ref="A2:Q2"/>
    <mergeCell ref="A3:Q3"/>
    <mergeCell ref="A4:Q4"/>
    <mergeCell ref="A5:C6"/>
    <mergeCell ref="D5:I5"/>
    <mergeCell ref="J5:O5"/>
    <mergeCell ref="P5:P6"/>
    <mergeCell ref="Q5:Q6"/>
    <mergeCell ref="A9:Q9"/>
    <mergeCell ref="A10:C11"/>
    <mergeCell ref="D10:I10"/>
    <mergeCell ref="J10:O10"/>
    <mergeCell ref="P10:P11"/>
    <mergeCell ref="Q10:Q11"/>
    <mergeCell ref="A15:Q15"/>
    <mergeCell ref="A16:C17"/>
    <mergeCell ref="D16:I16"/>
    <mergeCell ref="J16:O16"/>
    <mergeCell ref="P16:P17"/>
    <mergeCell ref="Q16:Q17"/>
    <mergeCell ref="A31:Q31"/>
    <mergeCell ref="A35:Q35"/>
    <mergeCell ref="Q18:Q19"/>
    <mergeCell ref="A20:A21"/>
    <mergeCell ref="P20:P21"/>
    <mergeCell ref="Q20:Q21"/>
    <mergeCell ref="A24:Q24"/>
    <mergeCell ref="A25:C26"/>
    <mergeCell ref="D25:I25"/>
    <mergeCell ref="J25:O25"/>
    <mergeCell ref="P25:P26"/>
    <mergeCell ref="Q25:Q26"/>
    <mergeCell ref="A28:A30"/>
    <mergeCell ref="P28:P30"/>
    <mergeCell ref="Q28:Q30"/>
  </mergeCells>
  <printOptions horizontalCentered="1"/>
  <pageMargins left="0.19685039370078741" right="0.19685039370078741" top="0.78740157480314965" bottom="0" header="0.15748031496062992" footer="0.15748031496062992"/>
  <pageSetup paperSize="9" scale="70" orientation="landscape" r:id="rId1"/>
  <headerFooter alignWithMargins="0"/>
  <colBreaks count="1" manualBreakCount="1">
    <brk id="17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64B0-943F-42EA-8214-E7C473124EBB}">
  <dimension ref="A1:AF44"/>
  <sheetViews>
    <sheetView view="pageBreakPreview" topLeftCell="A2" zoomScale="94" zoomScaleNormal="73" zoomScaleSheetLayoutView="94" workbookViewId="0">
      <selection activeCell="Q15" sqref="Q15"/>
    </sheetView>
  </sheetViews>
  <sheetFormatPr defaultColWidth="9.109375" defaultRowHeight="13.8" x14ac:dyDescent="0.25"/>
  <cols>
    <col min="1" max="1" width="4.109375" style="1" customWidth="1"/>
    <col min="2" max="2" width="45.33203125" style="2" customWidth="1"/>
    <col min="3" max="3" width="2.109375" style="2" hidden="1" customWidth="1"/>
    <col min="4" max="4" width="7.44140625" style="2" customWidth="1"/>
    <col min="5" max="6" width="9.44140625" style="2" customWidth="1"/>
    <col min="7" max="7" width="11.5546875" style="2" customWidth="1"/>
    <col min="8" max="8" width="10.33203125" style="2" customWidth="1"/>
    <col min="9" max="9" width="12.6640625" style="2" customWidth="1"/>
    <col min="10" max="10" width="7.44140625" style="2" customWidth="1"/>
    <col min="11" max="11" width="10" style="2" customWidth="1"/>
    <col min="12" max="12" width="10.33203125" style="2" customWidth="1"/>
    <col min="13" max="14" width="11.44140625" style="2" customWidth="1"/>
    <col min="15" max="15" width="11.33203125" style="2" customWidth="1"/>
    <col min="16" max="16" width="16.6640625" style="2" customWidth="1"/>
    <col min="17" max="17" width="21.33203125" style="2" customWidth="1"/>
    <col min="18" max="18" width="14.88671875" style="3" hidden="1" customWidth="1"/>
    <col min="19" max="27" width="9.109375" style="2" hidden="1" customWidth="1"/>
    <col min="28" max="28" width="9.44140625" style="2" hidden="1" customWidth="1"/>
    <col min="29" max="29" width="0.33203125" style="2" customWidth="1"/>
    <col min="30" max="30" width="9.44140625" style="2" hidden="1" customWidth="1"/>
    <col min="31" max="16384" width="9.109375" style="2"/>
  </cols>
  <sheetData>
    <row r="1" spans="1:30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pans="1:30" ht="17.25" customHeight="1" x14ac:dyDescent="0.25">
      <c r="A2" s="450" t="s">
        <v>5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2"/>
    </row>
    <row r="3" spans="1:30" ht="18.75" customHeight="1" thickBot="1" x14ac:dyDescent="0.3">
      <c r="A3" s="453" t="s">
        <v>9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5"/>
    </row>
    <row r="4" spans="1:30" ht="16.5" customHeight="1" thickBot="1" x14ac:dyDescent="0.3">
      <c r="A4" s="408" t="s">
        <v>17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10"/>
    </row>
    <row r="5" spans="1:30" ht="16.5" customHeight="1" thickBot="1" x14ac:dyDescent="0.3">
      <c r="A5" s="474"/>
      <c r="B5" s="475"/>
      <c r="C5" s="476"/>
      <c r="D5" s="481" t="s">
        <v>3</v>
      </c>
      <c r="E5" s="482"/>
      <c r="F5" s="482"/>
      <c r="G5" s="482"/>
      <c r="H5" s="482"/>
      <c r="I5" s="483"/>
      <c r="J5" s="481" t="s">
        <v>11</v>
      </c>
      <c r="K5" s="482"/>
      <c r="L5" s="482"/>
      <c r="M5" s="482"/>
      <c r="N5" s="482"/>
      <c r="O5" s="483"/>
      <c r="P5" s="434" t="s">
        <v>4</v>
      </c>
      <c r="Q5" s="418" t="s">
        <v>11</v>
      </c>
    </row>
    <row r="6" spans="1:30" ht="16.5" customHeight="1" thickBot="1" x14ac:dyDescent="0.3">
      <c r="A6" s="428"/>
      <c r="B6" s="429"/>
      <c r="C6" s="430"/>
      <c r="D6" s="246" t="s">
        <v>13</v>
      </c>
      <c r="E6" s="247" t="s">
        <v>2</v>
      </c>
      <c r="F6" s="247" t="s">
        <v>6</v>
      </c>
      <c r="G6" s="247" t="s">
        <v>7</v>
      </c>
      <c r="H6" s="247" t="s">
        <v>8</v>
      </c>
      <c r="I6" s="248" t="s">
        <v>0</v>
      </c>
      <c r="J6" s="246" t="s">
        <v>13</v>
      </c>
      <c r="K6" s="247" t="s">
        <v>2</v>
      </c>
      <c r="L6" s="247" t="s">
        <v>6</v>
      </c>
      <c r="M6" s="247" t="s">
        <v>7</v>
      </c>
      <c r="N6" s="247" t="s">
        <v>8</v>
      </c>
      <c r="O6" s="248" t="s">
        <v>0</v>
      </c>
      <c r="P6" s="435"/>
      <c r="Q6" s="477"/>
    </row>
    <row r="7" spans="1:30" ht="69.599999999999994" customHeight="1" x14ac:dyDescent="0.25">
      <c r="A7" s="268">
        <v>1</v>
      </c>
      <c r="B7" s="269" t="s">
        <v>80</v>
      </c>
      <c r="C7" s="270"/>
      <c r="D7" s="271"/>
      <c r="E7" s="272"/>
      <c r="F7" s="272"/>
      <c r="G7" s="272"/>
      <c r="H7" s="273"/>
      <c r="I7" s="274">
        <f>H7</f>
        <v>0</v>
      </c>
      <c r="J7" s="271"/>
      <c r="K7" s="272"/>
      <c r="L7" s="272"/>
      <c r="M7" s="275"/>
      <c r="N7" s="276"/>
      <c r="O7" s="277">
        <f>J7+K7+L7+M7+N7</f>
        <v>0</v>
      </c>
      <c r="P7" s="278" t="s">
        <v>81</v>
      </c>
      <c r="Q7" s="268" t="s">
        <v>82</v>
      </c>
    </row>
    <row r="8" spans="1:30" ht="43.5" hidden="1" customHeight="1" x14ac:dyDescent="0.25">
      <c r="A8" s="29">
        <v>2</v>
      </c>
      <c r="B8" s="30"/>
      <c r="C8" s="27"/>
      <c r="D8" s="18"/>
      <c r="E8" s="9"/>
      <c r="F8" s="9"/>
      <c r="G8" s="9"/>
      <c r="H8" s="9"/>
      <c r="I8" s="19"/>
      <c r="J8" s="18"/>
      <c r="K8" s="9"/>
      <c r="L8" s="9"/>
      <c r="M8" s="8"/>
      <c r="N8" s="4"/>
      <c r="O8" s="20"/>
      <c r="P8" s="29"/>
      <c r="Q8" s="29"/>
    </row>
    <row r="9" spans="1:30" ht="45" hidden="1" customHeight="1" thickBot="1" x14ac:dyDescent="0.3">
      <c r="A9" s="39">
        <v>3</v>
      </c>
      <c r="B9" s="40"/>
      <c r="C9" s="27"/>
      <c r="D9" s="36"/>
      <c r="E9" s="37"/>
      <c r="F9" s="37"/>
      <c r="G9" s="37"/>
      <c r="H9" s="37"/>
      <c r="I9" s="38"/>
      <c r="J9" s="36"/>
      <c r="K9" s="37"/>
      <c r="L9" s="37"/>
      <c r="M9" s="41"/>
      <c r="N9" s="42"/>
      <c r="O9" s="43"/>
      <c r="P9" s="39"/>
      <c r="Q9" s="39"/>
    </row>
    <row r="10" spans="1:30" ht="62.25" hidden="1" customHeight="1" thickBot="1" x14ac:dyDescent="0.3">
      <c r="A10" s="48">
        <v>1</v>
      </c>
      <c r="B10" s="50"/>
      <c r="C10" s="49"/>
      <c r="D10" s="44"/>
      <c r="E10" s="45"/>
      <c r="F10" s="45"/>
      <c r="G10" s="51"/>
      <c r="H10" s="51"/>
      <c r="I10" s="52"/>
      <c r="J10" s="44"/>
      <c r="K10" s="45"/>
      <c r="L10" s="45"/>
      <c r="M10" s="45"/>
      <c r="N10" s="47"/>
      <c r="O10" s="46">
        <f>N10</f>
        <v>0</v>
      </c>
      <c r="P10" s="48"/>
      <c r="Q10" s="48"/>
      <c r="AD10" s="2">
        <f>O10-I10</f>
        <v>0</v>
      </c>
    </row>
    <row r="11" spans="1:30" ht="62.25" hidden="1" customHeight="1" thickBot="1" x14ac:dyDescent="0.3">
      <c r="A11" s="58">
        <v>2</v>
      </c>
      <c r="B11" s="65"/>
      <c r="C11" s="56"/>
      <c r="D11" s="57"/>
      <c r="E11" s="53"/>
      <c r="F11" s="53"/>
      <c r="G11" s="54"/>
      <c r="H11" s="54"/>
      <c r="I11" s="55"/>
      <c r="J11" s="57"/>
      <c r="K11" s="53"/>
      <c r="L11" s="53"/>
      <c r="M11" s="53"/>
      <c r="N11" s="59"/>
      <c r="O11" s="60">
        <f>N11</f>
        <v>0</v>
      </c>
      <c r="P11" s="58"/>
      <c r="Q11" s="58"/>
    </row>
    <row r="12" spans="1:30" s="25" customFormat="1" ht="19.5" customHeight="1" thickBot="1" x14ac:dyDescent="0.3">
      <c r="A12" s="478" t="s">
        <v>22</v>
      </c>
      <c r="B12" s="479"/>
      <c r="C12" s="479"/>
      <c r="D12" s="479"/>
      <c r="E12" s="479"/>
      <c r="F12" s="479"/>
      <c r="G12" s="479"/>
      <c r="H12" s="479"/>
      <c r="I12" s="479"/>
      <c r="J12" s="479"/>
      <c r="K12" s="479"/>
      <c r="L12" s="479"/>
      <c r="M12" s="479"/>
      <c r="N12" s="479"/>
      <c r="O12" s="479"/>
      <c r="P12" s="479"/>
      <c r="Q12" s="480"/>
      <c r="R12" s="24"/>
    </row>
    <row r="13" spans="1:30" s="25" customFormat="1" ht="33" customHeight="1" thickBot="1" x14ac:dyDescent="0.3">
      <c r="A13" s="440"/>
      <c r="B13" s="441"/>
      <c r="C13" s="442"/>
      <c r="D13" s="440" t="s">
        <v>3</v>
      </c>
      <c r="E13" s="441"/>
      <c r="F13" s="441"/>
      <c r="G13" s="441"/>
      <c r="H13" s="441"/>
      <c r="I13" s="442"/>
      <c r="J13" s="445" t="s">
        <v>11</v>
      </c>
      <c r="K13" s="446"/>
      <c r="L13" s="446"/>
      <c r="M13" s="446"/>
      <c r="N13" s="446"/>
      <c r="O13" s="447"/>
      <c r="P13" s="448" t="s">
        <v>4</v>
      </c>
      <c r="Q13" s="448" t="s">
        <v>11</v>
      </c>
      <c r="R13" s="24"/>
    </row>
    <row r="14" spans="1:30" s="25" customFormat="1" ht="30" customHeight="1" thickBot="1" x14ac:dyDescent="0.3">
      <c r="A14" s="443"/>
      <c r="B14" s="404"/>
      <c r="C14" s="444"/>
      <c r="D14" s="249" t="s">
        <v>13</v>
      </c>
      <c r="E14" s="250" t="s">
        <v>2</v>
      </c>
      <c r="F14" s="251" t="s">
        <v>6</v>
      </c>
      <c r="G14" s="251" t="s">
        <v>7</v>
      </c>
      <c r="H14" s="252" t="s">
        <v>8</v>
      </c>
      <c r="I14" s="253" t="s">
        <v>0</v>
      </c>
      <c r="J14" s="254" t="s">
        <v>13</v>
      </c>
      <c r="K14" s="249" t="s">
        <v>2</v>
      </c>
      <c r="L14" s="251" t="s">
        <v>6</v>
      </c>
      <c r="M14" s="255" t="s">
        <v>7</v>
      </c>
      <c r="N14" s="255" t="s">
        <v>8</v>
      </c>
      <c r="O14" s="252" t="s">
        <v>0</v>
      </c>
      <c r="P14" s="449"/>
      <c r="Q14" s="449"/>
      <c r="R14" s="24"/>
    </row>
    <row r="15" spans="1:30" s="169" customFormat="1" ht="72.599999999999994" customHeight="1" thickBot="1" x14ac:dyDescent="0.3">
      <c r="A15" s="223" t="s">
        <v>1</v>
      </c>
      <c r="B15" s="279" t="s">
        <v>87</v>
      </c>
      <c r="C15" s="280"/>
      <c r="D15" s="281"/>
      <c r="E15" s="282"/>
      <c r="F15" s="283"/>
      <c r="G15" s="282"/>
      <c r="H15" s="282"/>
      <c r="I15" s="284">
        <f>H15</f>
        <v>0</v>
      </c>
      <c r="J15" s="285"/>
      <c r="K15" s="282"/>
      <c r="L15" s="282"/>
      <c r="M15" s="283"/>
      <c r="N15" s="286"/>
      <c r="O15" s="284">
        <f t="shared" ref="O15:O18" si="0">M15+N15+J15+K15+L15</f>
        <v>0</v>
      </c>
      <c r="P15" s="287" t="s">
        <v>85</v>
      </c>
      <c r="Q15" s="288" t="s">
        <v>88</v>
      </c>
      <c r="R15" s="168"/>
    </row>
    <row r="16" spans="1:30" s="169" customFormat="1" ht="25.8" customHeight="1" thickBot="1" x14ac:dyDescent="0.3">
      <c r="A16" s="289"/>
      <c r="B16" s="290" t="s">
        <v>45</v>
      </c>
      <c r="C16" s="278"/>
      <c r="D16" s="291"/>
      <c r="E16" s="278"/>
      <c r="F16" s="292"/>
      <c r="G16" s="278"/>
      <c r="H16" s="278"/>
      <c r="I16" s="284">
        <f t="shared" ref="I16:I18" si="1">H16</f>
        <v>0</v>
      </c>
      <c r="J16" s="292"/>
      <c r="K16" s="278"/>
      <c r="L16" s="278"/>
      <c r="M16" s="292"/>
      <c r="N16" s="293"/>
      <c r="O16" s="326">
        <f t="shared" si="0"/>
        <v>0</v>
      </c>
      <c r="P16" s="287" t="s">
        <v>85</v>
      </c>
      <c r="Q16" s="290"/>
      <c r="R16" s="168"/>
    </row>
    <row r="17" spans="1:18" s="169" customFormat="1" ht="49.8" customHeight="1" thickBot="1" x14ac:dyDescent="0.3">
      <c r="A17" s="289" t="s">
        <v>15</v>
      </c>
      <c r="B17" s="294" t="s">
        <v>39</v>
      </c>
      <c r="C17" s="295"/>
      <c r="D17" s="296"/>
      <c r="E17" s="295"/>
      <c r="F17" s="297"/>
      <c r="G17" s="295"/>
      <c r="H17" s="295"/>
      <c r="I17" s="284">
        <f t="shared" si="1"/>
        <v>0</v>
      </c>
      <c r="J17" s="297"/>
      <c r="K17" s="295"/>
      <c r="L17" s="295"/>
      <c r="M17" s="297"/>
      <c r="N17" s="298"/>
      <c r="O17" s="299">
        <f t="shared" si="0"/>
        <v>0</v>
      </c>
      <c r="P17" s="287" t="s">
        <v>85</v>
      </c>
      <c r="Q17" s="288" t="s">
        <v>88</v>
      </c>
      <c r="R17" s="168"/>
    </row>
    <row r="18" spans="1:18" s="169" customFormat="1" ht="23.4" customHeight="1" thickBot="1" x14ac:dyDescent="0.3">
      <c r="A18" s="289"/>
      <c r="B18" s="290" t="s">
        <v>45</v>
      </c>
      <c r="C18" s="278"/>
      <c r="D18" s="291"/>
      <c r="E18" s="278"/>
      <c r="F18" s="292"/>
      <c r="G18" s="278"/>
      <c r="H18" s="278"/>
      <c r="I18" s="284">
        <f t="shared" si="1"/>
        <v>0</v>
      </c>
      <c r="J18" s="292"/>
      <c r="K18" s="278"/>
      <c r="L18" s="278"/>
      <c r="M18" s="292"/>
      <c r="N18" s="293"/>
      <c r="O18" s="284">
        <f t="shared" si="0"/>
        <v>0</v>
      </c>
      <c r="P18" s="287" t="s">
        <v>85</v>
      </c>
      <c r="Q18" s="290"/>
      <c r="R18" s="168"/>
    </row>
    <row r="19" spans="1:18" s="25" customFormat="1" ht="18" customHeight="1" thickBot="1" x14ac:dyDescent="0.3">
      <c r="A19" s="408" t="s">
        <v>21</v>
      </c>
      <c r="B19" s="426"/>
      <c r="C19" s="426"/>
      <c r="D19" s="426"/>
      <c r="E19" s="426"/>
      <c r="F19" s="426"/>
      <c r="G19" s="426"/>
      <c r="H19" s="426"/>
      <c r="I19" s="426"/>
      <c r="J19" s="426"/>
      <c r="K19" s="426"/>
      <c r="L19" s="426"/>
      <c r="M19" s="426"/>
      <c r="N19" s="426"/>
      <c r="O19" s="426"/>
      <c r="P19" s="426"/>
      <c r="Q19" s="427"/>
      <c r="R19" s="24"/>
    </row>
    <row r="20" spans="1:18" s="25" customFormat="1" ht="21.75" customHeight="1" thickBot="1" x14ac:dyDescent="0.3">
      <c r="A20" s="411"/>
      <c r="B20" s="412"/>
      <c r="C20" s="413"/>
      <c r="D20" s="431" t="s">
        <v>3</v>
      </c>
      <c r="E20" s="432"/>
      <c r="F20" s="432"/>
      <c r="G20" s="432"/>
      <c r="H20" s="432"/>
      <c r="I20" s="433"/>
      <c r="J20" s="431" t="s">
        <v>11</v>
      </c>
      <c r="K20" s="432"/>
      <c r="L20" s="432"/>
      <c r="M20" s="432"/>
      <c r="N20" s="432"/>
      <c r="O20" s="433"/>
      <c r="P20" s="434" t="s">
        <v>4</v>
      </c>
      <c r="Q20" s="436" t="s">
        <v>11</v>
      </c>
      <c r="R20" s="24"/>
    </row>
    <row r="21" spans="1:18" s="25" customFormat="1" ht="24" customHeight="1" thickBot="1" x14ac:dyDescent="0.3">
      <c r="A21" s="428"/>
      <c r="B21" s="429"/>
      <c r="C21" s="430"/>
      <c r="D21" s="13" t="s">
        <v>13</v>
      </c>
      <c r="E21" s="11" t="s">
        <v>2</v>
      </c>
      <c r="F21" s="11" t="s">
        <v>6</v>
      </c>
      <c r="G21" s="11" t="s">
        <v>7</v>
      </c>
      <c r="H21" s="11" t="s">
        <v>8</v>
      </c>
      <c r="I21" s="12" t="s">
        <v>0</v>
      </c>
      <c r="J21" s="13" t="s">
        <v>13</v>
      </c>
      <c r="K21" s="11" t="s">
        <v>2</v>
      </c>
      <c r="L21" s="11" t="s">
        <v>6</v>
      </c>
      <c r="M21" s="11" t="s">
        <v>7</v>
      </c>
      <c r="N21" s="11" t="s">
        <v>8</v>
      </c>
      <c r="O21" s="12" t="s">
        <v>0</v>
      </c>
      <c r="P21" s="435"/>
      <c r="Q21" s="436"/>
      <c r="R21" s="24"/>
    </row>
    <row r="22" spans="1:18" s="25" customFormat="1" ht="74.25" customHeight="1" thickBot="1" x14ac:dyDescent="0.3">
      <c r="A22" s="300" t="s">
        <v>1</v>
      </c>
      <c r="B22" s="301" t="s">
        <v>83</v>
      </c>
      <c r="C22" s="302"/>
      <c r="D22" s="303"/>
      <c r="E22" s="304"/>
      <c r="F22" s="304"/>
      <c r="G22" s="304"/>
      <c r="H22" s="304"/>
      <c r="I22" s="305"/>
      <c r="J22" s="306"/>
      <c r="K22" s="307"/>
      <c r="L22" s="307"/>
      <c r="M22" s="308"/>
      <c r="N22" s="309"/>
      <c r="O22" s="310">
        <f>K22+M22+N22</f>
        <v>0</v>
      </c>
      <c r="P22" s="311" t="s">
        <v>85</v>
      </c>
      <c r="Q22" s="405" t="s">
        <v>72</v>
      </c>
      <c r="R22" s="24"/>
    </row>
    <row r="23" spans="1:18" s="25" customFormat="1" ht="19.5" hidden="1" customHeight="1" thickBot="1" x14ac:dyDescent="0.3">
      <c r="A23" s="300"/>
      <c r="B23" s="312"/>
      <c r="C23" s="313"/>
      <c r="D23" s="314"/>
      <c r="E23" s="315"/>
      <c r="F23" s="315"/>
      <c r="G23" s="315"/>
      <c r="H23" s="315"/>
      <c r="I23" s="316">
        <f>H23</f>
        <v>0</v>
      </c>
      <c r="J23" s="317"/>
      <c r="K23" s="318"/>
      <c r="L23" s="318"/>
      <c r="M23" s="319"/>
      <c r="N23" s="320"/>
      <c r="O23" s="321">
        <f>N23</f>
        <v>0</v>
      </c>
      <c r="P23" s="322"/>
      <c r="Q23" s="405"/>
      <c r="R23" s="24"/>
    </row>
    <row r="24" spans="1:18" s="25" customFormat="1" ht="64.8" customHeight="1" thickBot="1" x14ac:dyDescent="0.3">
      <c r="A24" s="406" t="s">
        <v>15</v>
      </c>
      <c r="B24" s="323" t="s">
        <v>84</v>
      </c>
      <c r="C24" s="324"/>
      <c r="D24" s="303"/>
      <c r="E24" s="304"/>
      <c r="F24" s="304"/>
      <c r="G24" s="304"/>
      <c r="H24" s="304"/>
      <c r="I24" s="325"/>
      <c r="J24" s="303"/>
      <c r="K24" s="307"/>
      <c r="L24" s="307"/>
      <c r="M24" s="308"/>
      <c r="N24" s="308"/>
      <c r="O24" s="326">
        <f>N24</f>
        <v>0</v>
      </c>
      <c r="P24" s="407" t="s">
        <v>86</v>
      </c>
      <c r="Q24" s="405" t="s">
        <v>72</v>
      </c>
      <c r="R24" s="24"/>
    </row>
    <row r="25" spans="1:18" s="25" customFormat="1" ht="20.25" hidden="1" customHeight="1" x14ac:dyDescent="0.25">
      <c r="A25" s="406"/>
      <c r="B25" s="327"/>
      <c r="C25" s="280"/>
      <c r="D25" s="314"/>
      <c r="E25" s="315"/>
      <c r="F25" s="315"/>
      <c r="G25" s="315"/>
      <c r="H25" s="315"/>
      <c r="I25" s="328"/>
      <c r="J25" s="314"/>
      <c r="K25" s="318"/>
      <c r="L25" s="318"/>
      <c r="M25" s="319"/>
      <c r="N25" s="319"/>
      <c r="O25" s="326">
        <f t="shared" ref="O25:O27" si="2">N25</f>
        <v>0</v>
      </c>
      <c r="P25" s="407"/>
      <c r="Q25" s="405"/>
      <c r="R25" s="24"/>
    </row>
    <row r="26" spans="1:18" s="25" customFormat="1" ht="16.5" hidden="1" customHeight="1" x14ac:dyDescent="0.25">
      <c r="A26" s="329"/>
      <c r="B26" s="330"/>
      <c r="C26" s="331"/>
      <c r="D26" s="332"/>
      <c r="E26" s="333"/>
      <c r="F26" s="333"/>
      <c r="G26" s="333"/>
      <c r="H26" s="333"/>
      <c r="I26" s="334"/>
      <c r="J26" s="335"/>
      <c r="K26" s="336"/>
      <c r="L26" s="336"/>
      <c r="M26" s="337"/>
      <c r="N26" s="338"/>
      <c r="O26" s="326">
        <f t="shared" si="2"/>
        <v>0</v>
      </c>
      <c r="P26" s="330"/>
      <c r="Q26" s="330"/>
      <c r="R26" s="24"/>
    </row>
    <row r="27" spans="1:18" s="25" customFormat="1" ht="72" customHeight="1" x14ac:dyDescent="0.25">
      <c r="A27" s="300" t="s">
        <v>16</v>
      </c>
      <c r="B27" s="290" t="s">
        <v>91</v>
      </c>
      <c r="C27" s="278"/>
      <c r="D27" s="292"/>
      <c r="E27" s="292"/>
      <c r="F27" s="292"/>
      <c r="G27" s="292"/>
      <c r="H27" s="292"/>
      <c r="I27" s="292"/>
      <c r="J27" s="339"/>
      <c r="K27" s="300"/>
      <c r="L27" s="300"/>
      <c r="M27" s="340"/>
      <c r="N27" s="341"/>
      <c r="O27" s="326">
        <f t="shared" si="2"/>
        <v>0</v>
      </c>
      <c r="P27" s="342" t="s">
        <v>92</v>
      </c>
      <c r="Q27" s="290" t="s">
        <v>72</v>
      </c>
      <c r="R27" s="24"/>
    </row>
    <row r="28" spans="1:18" s="25" customFormat="1" ht="16.5" customHeight="1" thickBot="1" x14ac:dyDescent="0.3">
      <c r="A28" s="471" t="s">
        <v>10</v>
      </c>
      <c r="B28" s="426"/>
      <c r="C28" s="426"/>
      <c r="D28" s="426"/>
      <c r="E28" s="426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72"/>
      <c r="R28" s="24"/>
    </row>
    <row r="29" spans="1:18" s="25" customFormat="1" ht="16.5" customHeight="1" x14ac:dyDescent="0.25">
      <c r="A29" s="474"/>
      <c r="B29" s="475"/>
      <c r="C29" s="476"/>
      <c r="D29" s="411" t="s">
        <v>3</v>
      </c>
      <c r="E29" s="412"/>
      <c r="F29" s="412"/>
      <c r="G29" s="412"/>
      <c r="H29" s="412"/>
      <c r="I29" s="417"/>
      <c r="J29" s="411" t="s">
        <v>11</v>
      </c>
      <c r="K29" s="412"/>
      <c r="L29" s="412"/>
      <c r="M29" s="412"/>
      <c r="N29" s="412"/>
      <c r="O29" s="417"/>
      <c r="P29" s="418" t="s">
        <v>4</v>
      </c>
      <c r="Q29" s="418" t="s">
        <v>11</v>
      </c>
      <c r="R29" s="24"/>
    </row>
    <row r="30" spans="1:18" s="25" customFormat="1" ht="16.5" customHeight="1" thickBot="1" x14ac:dyDescent="0.3">
      <c r="A30" s="428"/>
      <c r="B30" s="429"/>
      <c r="C30" s="416"/>
      <c r="D30" s="98" t="s">
        <v>13</v>
      </c>
      <c r="E30" s="99" t="s">
        <v>2</v>
      </c>
      <c r="F30" s="99" t="s">
        <v>6</v>
      </c>
      <c r="G30" s="99" t="s">
        <v>7</v>
      </c>
      <c r="H30" s="99" t="s">
        <v>8</v>
      </c>
      <c r="I30" s="100" t="s">
        <v>0</v>
      </c>
      <c r="J30" s="181" t="s">
        <v>13</v>
      </c>
      <c r="K30" s="182" t="s">
        <v>2</v>
      </c>
      <c r="L30" s="182" t="s">
        <v>6</v>
      </c>
      <c r="M30" s="182" t="s">
        <v>7</v>
      </c>
      <c r="N30" s="182" t="s">
        <v>8</v>
      </c>
      <c r="O30" s="111" t="s">
        <v>0</v>
      </c>
      <c r="P30" s="477"/>
      <c r="Q30" s="477"/>
      <c r="R30" s="24"/>
    </row>
    <row r="31" spans="1:18" s="169" customFormat="1" ht="86.4" hidden="1" customHeight="1" thickBot="1" x14ac:dyDescent="0.3">
      <c r="A31" s="103" t="s">
        <v>1</v>
      </c>
      <c r="B31" s="84" t="s">
        <v>77</v>
      </c>
      <c r="C31" s="97"/>
      <c r="D31" s="67"/>
      <c r="E31" s="68"/>
      <c r="F31" s="68"/>
      <c r="G31" s="68"/>
      <c r="H31" s="68"/>
      <c r="I31" s="69"/>
      <c r="J31" s="85"/>
      <c r="K31" s="86"/>
      <c r="L31" s="86"/>
      <c r="M31" s="87"/>
      <c r="N31" s="71"/>
      <c r="O31" s="242">
        <f>J31+K31+L31+M31+N31</f>
        <v>0</v>
      </c>
      <c r="P31" s="245" t="s">
        <v>12</v>
      </c>
      <c r="Q31" s="243" t="s">
        <v>72</v>
      </c>
      <c r="R31" s="168"/>
    </row>
    <row r="32" spans="1:18" s="169" customFormat="1" ht="42.6" customHeight="1" thickBot="1" x14ac:dyDescent="0.3">
      <c r="A32" s="112" t="s">
        <v>1</v>
      </c>
      <c r="B32" s="113" t="s">
        <v>95</v>
      </c>
      <c r="C32" s="78"/>
      <c r="D32" s="105"/>
      <c r="E32" s="104"/>
      <c r="F32" s="104"/>
      <c r="G32" s="104"/>
      <c r="H32" s="104"/>
      <c r="I32" s="164"/>
      <c r="J32" s="110"/>
      <c r="K32" s="107"/>
      <c r="L32" s="107"/>
      <c r="M32" s="108"/>
      <c r="N32" s="109">
        <v>5400</v>
      </c>
      <c r="O32" s="244">
        <f t="shared" ref="O32:O34" si="3">J32+K32+L32+M32+N32</f>
        <v>5400</v>
      </c>
      <c r="P32" s="267" t="s">
        <v>34</v>
      </c>
      <c r="Q32" s="243" t="s">
        <v>72</v>
      </c>
      <c r="R32" s="168"/>
    </row>
    <row r="33" spans="1:32" s="169" customFormat="1" ht="52.5" customHeight="1" thickBot="1" x14ac:dyDescent="0.3">
      <c r="A33" s="214" t="s">
        <v>15</v>
      </c>
      <c r="B33" s="343" t="s">
        <v>78</v>
      </c>
      <c r="C33" s="215"/>
      <c r="D33" s="344"/>
      <c r="E33" s="292"/>
      <c r="F33" s="292"/>
      <c r="G33" s="292"/>
      <c r="H33" s="292"/>
      <c r="I33" s="345"/>
      <c r="J33" s="346"/>
      <c r="K33" s="300"/>
      <c r="L33" s="300"/>
      <c r="M33" s="340"/>
      <c r="N33" s="341"/>
      <c r="O33" s="347">
        <f t="shared" si="3"/>
        <v>0</v>
      </c>
      <c r="P33" s="342" t="s">
        <v>34</v>
      </c>
      <c r="Q33" s="290" t="s">
        <v>72</v>
      </c>
      <c r="R33" s="168"/>
    </row>
    <row r="34" spans="1:32" s="169" customFormat="1" ht="57.6" customHeight="1" thickBot="1" x14ac:dyDescent="0.3">
      <c r="A34" s="214" t="s">
        <v>16</v>
      </c>
      <c r="B34" s="343" t="s">
        <v>79</v>
      </c>
      <c r="C34" s="215"/>
      <c r="D34" s="344"/>
      <c r="E34" s="292"/>
      <c r="F34" s="292"/>
      <c r="G34" s="292"/>
      <c r="H34" s="292"/>
      <c r="I34" s="345"/>
      <c r="J34" s="346"/>
      <c r="K34" s="300"/>
      <c r="L34" s="300"/>
      <c r="M34" s="340"/>
      <c r="N34" s="341"/>
      <c r="O34" s="347">
        <f t="shared" si="3"/>
        <v>0</v>
      </c>
      <c r="P34" s="342" t="s">
        <v>34</v>
      </c>
      <c r="Q34" s="290" t="s">
        <v>72</v>
      </c>
      <c r="R34" s="168"/>
    </row>
    <row r="35" spans="1:32" ht="21.75" customHeight="1" thickBot="1" x14ac:dyDescent="0.3">
      <c r="A35" s="473" t="s">
        <v>64</v>
      </c>
      <c r="B35" s="402"/>
      <c r="C35" s="402"/>
      <c r="D35" s="402"/>
      <c r="E35" s="402"/>
      <c r="F35" s="402"/>
      <c r="G35" s="402"/>
      <c r="H35" s="402"/>
      <c r="I35" s="402"/>
      <c r="J35" s="402"/>
      <c r="K35" s="402"/>
      <c r="L35" s="402"/>
      <c r="M35" s="402"/>
      <c r="N35" s="402"/>
      <c r="O35" s="402"/>
      <c r="P35" s="402"/>
      <c r="Q35" s="403"/>
    </row>
    <row r="36" spans="1:32" ht="78.599999999999994" customHeight="1" thickBot="1" x14ac:dyDescent="0.3">
      <c r="A36" s="348" t="s">
        <v>1</v>
      </c>
      <c r="B36" s="278" t="s">
        <v>89</v>
      </c>
      <c r="C36" s="349"/>
      <c r="D36" s="349"/>
      <c r="E36" s="349"/>
      <c r="F36" s="349"/>
      <c r="G36" s="349"/>
      <c r="H36" s="228"/>
      <c r="I36" s="350">
        <f t="shared" ref="I36" si="4">H36</f>
        <v>0</v>
      </c>
      <c r="J36" s="351"/>
      <c r="K36" s="349"/>
      <c r="L36" s="349"/>
      <c r="M36" s="349"/>
      <c r="N36" s="228"/>
      <c r="O36" s="347">
        <f t="shared" ref="O36" si="5">J36+K36+L36+M36+N36</f>
        <v>0</v>
      </c>
      <c r="P36" s="228" t="s">
        <v>12</v>
      </c>
      <c r="Q36" s="228" t="s">
        <v>90</v>
      </c>
    </row>
    <row r="37" spans="1:32" ht="69.599999999999994" hidden="1" thickBot="1" x14ac:dyDescent="0.3">
      <c r="A37" s="213" t="s">
        <v>1</v>
      </c>
      <c r="B37" s="258" t="s">
        <v>65</v>
      </c>
      <c r="C37" s="215"/>
      <c r="D37" s="259"/>
      <c r="E37" s="260"/>
      <c r="F37" s="260"/>
      <c r="G37" s="260"/>
      <c r="H37" s="260">
        <v>2016.1120000000001</v>
      </c>
      <c r="I37" s="261">
        <f>H37</f>
        <v>2016.1120000000001</v>
      </c>
      <c r="J37" s="262"/>
      <c r="K37" s="263"/>
      <c r="L37" s="263"/>
      <c r="M37" s="238"/>
      <c r="N37" s="264">
        <v>1793.008</v>
      </c>
      <c r="O37" s="265">
        <f>K37+M37+N37</f>
        <v>1793.008</v>
      </c>
      <c r="P37" s="257" t="s">
        <v>12</v>
      </c>
      <c r="Q37" s="257" t="s">
        <v>38</v>
      </c>
      <c r="AF37" s="3">
        <f>I37-O37</f>
        <v>223.10400000000004</v>
      </c>
    </row>
    <row r="38" spans="1:32" ht="29.25" hidden="1" customHeight="1" thickBot="1" x14ac:dyDescent="0.3">
      <c r="A38" s="441" t="s">
        <v>69</v>
      </c>
      <c r="B38" s="441"/>
      <c r="C38" s="441"/>
      <c r="D38" s="441"/>
      <c r="E38" s="441"/>
      <c r="F38" s="441"/>
      <c r="G38" s="441"/>
      <c r="H38" s="441"/>
      <c r="I38" s="441"/>
      <c r="J38" s="441"/>
      <c r="K38" s="441"/>
      <c r="L38" s="441"/>
      <c r="M38" s="441"/>
      <c r="N38" s="441"/>
      <c r="O38" s="441"/>
      <c r="P38" s="441"/>
      <c r="Q38" s="441"/>
      <c r="AF38" s="3"/>
    </row>
    <row r="39" spans="1:32" ht="45" hidden="1" customHeight="1" x14ac:dyDescent="0.25">
      <c r="A39" s="216" t="s">
        <v>1</v>
      </c>
      <c r="B39" s="217" t="s">
        <v>70</v>
      </c>
      <c r="C39" s="218"/>
      <c r="D39" s="219"/>
      <c r="E39" s="220"/>
      <c r="F39" s="220"/>
      <c r="G39" s="220"/>
      <c r="H39" s="220"/>
      <c r="I39" s="221">
        <f t="shared" ref="I39:I40" si="6">D39+E39+F39+G39+H39</f>
        <v>0</v>
      </c>
      <c r="J39" s="219"/>
      <c r="K39" s="220"/>
      <c r="L39" s="220"/>
      <c r="M39" s="220"/>
      <c r="N39" s="220" t="s">
        <v>71</v>
      </c>
      <c r="O39" s="222" t="str">
        <f>N39</f>
        <v>370,242</v>
      </c>
      <c r="P39" s="223" t="s">
        <v>51</v>
      </c>
      <c r="Q39" s="216" t="s">
        <v>72</v>
      </c>
    </row>
    <row r="40" spans="1:32" ht="45" hidden="1" customHeight="1" x14ac:dyDescent="0.25">
      <c r="A40" s="224" t="s">
        <v>15</v>
      </c>
      <c r="B40" s="225" t="s">
        <v>73</v>
      </c>
      <c r="C40" s="226"/>
      <c r="D40" s="227"/>
      <c r="E40" s="228"/>
      <c r="F40" s="228"/>
      <c r="G40" s="228"/>
      <c r="H40" s="228" t="s">
        <v>74</v>
      </c>
      <c r="I40" s="229">
        <f t="shared" si="6"/>
        <v>563.38900000000001</v>
      </c>
      <c r="J40" s="227"/>
      <c r="K40" s="228"/>
      <c r="L40" s="228"/>
      <c r="M40" s="228"/>
      <c r="N40" s="228" t="s">
        <v>75</v>
      </c>
      <c r="O40" s="230" t="str">
        <f>N40</f>
        <v>322,174</v>
      </c>
      <c r="P40" s="214" t="s">
        <v>51</v>
      </c>
      <c r="Q40" s="231" t="s">
        <v>76</v>
      </c>
    </row>
    <row r="41" spans="1:32" ht="79.5" hidden="1" customHeight="1" thickBot="1" x14ac:dyDescent="0.3">
      <c r="A41" s="232" t="s">
        <v>16</v>
      </c>
      <c r="B41" s="233" t="s">
        <v>67</v>
      </c>
      <c r="C41" s="234"/>
      <c r="D41" s="235"/>
      <c r="E41" s="236">
        <v>1580.9570000000001</v>
      </c>
      <c r="F41" s="236"/>
      <c r="G41" s="236"/>
      <c r="H41" s="236">
        <v>23094.871999999999</v>
      </c>
      <c r="I41" s="237">
        <f>D41+E41+F41+G41+H41</f>
        <v>24675.828999999998</v>
      </c>
      <c r="J41" s="235"/>
      <c r="K41" s="238">
        <v>2275.0148100000001</v>
      </c>
      <c r="L41" s="236"/>
      <c r="M41" s="238">
        <v>309.02796000000001</v>
      </c>
      <c r="N41" s="238">
        <v>36799.928099999997</v>
      </c>
      <c r="O41" s="239">
        <f>K41+M41+N41</f>
        <v>39383.970869999997</v>
      </c>
      <c r="P41" s="240" t="s">
        <v>12</v>
      </c>
      <c r="Q41" s="241" t="s">
        <v>68</v>
      </c>
    </row>
    <row r="44" spans="1:32" x14ac:dyDescent="0.25">
      <c r="B44" s="2" t="s">
        <v>93</v>
      </c>
      <c r="H44" s="2" t="s">
        <v>94</v>
      </c>
    </row>
  </sheetData>
  <mergeCells count="32">
    <mergeCell ref="A2:Q2"/>
    <mergeCell ref="A3:Q3"/>
    <mergeCell ref="A4:Q4"/>
    <mergeCell ref="A5:C6"/>
    <mergeCell ref="D5:I5"/>
    <mergeCell ref="J5:O5"/>
    <mergeCell ref="P5:P6"/>
    <mergeCell ref="Q5:Q6"/>
    <mergeCell ref="A12:Q12"/>
    <mergeCell ref="A13:C14"/>
    <mergeCell ref="D13:I13"/>
    <mergeCell ref="J13:O13"/>
    <mergeCell ref="P13:P14"/>
    <mergeCell ref="Q13:Q14"/>
    <mergeCell ref="A24:A25"/>
    <mergeCell ref="P24:P25"/>
    <mergeCell ref="Q24:Q25"/>
    <mergeCell ref="A19:Q19"/>
    <mergeCell ref="A20:C21"/>
    <mergeCell ref="D20:I20"/>
    <mergeCell ref="J20:O20"/>
    <mergeCell ref="P20:P21"/>
    <mergeCell ref="Q20:Q21"/>
    <mergeCell ref="Q22:Q23"/>
    <mergeCell ref="A28:Q28"/>
    <mergeCell ref="A38:Q38"/>
    <mergeCell ref="A35:Q35"/>
    <mergeCell ref="A29:C30"/>
    <mergeCell ref="D29:I29"/>
    <mergeCell ref="J29:O29"/>
    <mergeCell ref="P29:P30"/>
    <mergeCell ref="Q29:Q30"/>
  </mergeCells>
  <printOptions horizontalCentered="1"/>
  <pageMargins left="0.19685039370078741" right="0.19685039370078741" top="0.78740157480314965" bottom="0" header="0.15748031496062992" footer="0.15748031496062992"/>
  <pageSetup paperSize="9" scale="70" orientation="landscape" r:id="rId1"/>
  <headerFooter alignWithMargins="0"/>
  <colBreaks count="1" manualBreakCount="1">
    <brk id="17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5"/>
  <sheetViews>
    <sheetView view="pageBreakPreview" topLeftCell="A48" zoomScale="80" zoomScaleNormal="73" zoomScaleSheetLayoutView="80" workbookViewId="0">
      <selection activeCell="H55" sqref="H55"/>
    </sheetView>
  </sheetViews>
  <sheetFormatPr defaultColWidth="9.109375" defaultRowHeight="13.8" x14ac:dyDescent="0.25"/>
  <cols>
    <col min="1" max="1" width="4.109375" style="1" customWidth="1"/>
    <col min="2" max="2" width="45.33203125" style="2" customWidth="1"/>
    <col min="3" max="3" width="2.109375" style="2" hidden="1" customWidth="1"/>
    <col min="4" max="4" width="7.44140625" style="2" customWidth="1"/>
    <col min="5" max="6" width="9.44140625" style="2" customWidth="1"/>
    <col min="7" max="7" width="11.5546875" style="2" customWidth="1"/>
    <col min="8" max="8" width="10.33203125" style="2" customWidth="1"/>
    <col min="9" max="9" width="12.6640625" style="2" customWidth="1"/>
    <col min="10" max="10" width="7.44140625" style="2" customWidth="1"/>
    <col min="11" max="11" width="10" style="2" customWidth="1"/>
    <col min="12" max="12" width="10.33203125" style="2" customWidth="1"/>
    <col min="13" max="14" width="11.44140625" style="2" customWidth="1"/>
    <col min="15" max="15" width="11.33203125" style="2" customWidth="1"/>
    <col min="16" max="16" width="16.6640625" style="2" customWidth="1"/>
    <col min="17" max="17" width="21.33203125" style="2" customWidth="1"/>
    <col min="18" max="18" width="14.88671875" style="3" hidden="1" customWidth="1"/>
    <col min="19" max="27" width="9.109375" style="2" hidden="1" customWidth="1"/>
    <col min="28" max="28" width="9.44140625" style="2" hidden="1" customWidth="1"/>
    <col min="29" max="29" width="0.33203125" style="2" customWidth="1"/>
    <col min="30" max="30" width="9.44140625" style="2" hidden="1" customWidth="1"/>
    <col min="31" max="16384" width="9.109375" style="2"/>
  </cols>
  <sheetData>
    <row r="1" spans="1:30" hidden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pans="1:30" ht="17.25" customHeight="1" x14ac:dyDescent="0.25">
      <c r="A2" s="450" t="s">
        <v>5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2"/>
    </row>
    <row r="3" spans="1:30" ht="18.75" customHeight="1" x14ac:dyDescent="0.25">
      <c r="A3" s="453" t="s">
        <v>9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5"/>
    </row>
    <row r="4" spans="1:30" ht="16.5" hidden="1" customHeight="1" thickBot="1" x14ac:dyDescent="0.3">
      <c r="A4" s="408" t="s">
        <v>17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10"/>
    </row>
    <row r="5" spans="1:30" ht="16.5" hidden="1" customHeight="1" thickBot="1" x14ac:dyDescent="0.3">
      <c r="A5" s="474"/>
      <c r="B5" s="475"/>
      <c r="C5" s="476"/>
      <c r="D5" s="481" t="s">
        <v>3</v>
      </c>
      <c r="E5" s="482"/>
      <c r="F5" s="482"/>
      <c r="G5" s="482"/>
      <c r="H5" s="482"/>
      <c r="I5" s="483"/>
      <c r="J5" s="481" t="s">
        <v>11</v>
      </c>
      <c r="K5" s="482"/>
      <c r="L5" s="482"/>
      <c r="M5" s="482"/>
      <c r="N5" s="482"/>
      <c r="O5" s="483"/>
      <c r="P5" s="434" t="s">
        <v>4</v>
      </c>
      <c r="Q5" s="418" t="s">
        <v>11</v>
      </c>
    </row>
    <row r="6" spans="1:30" ht="16.5" hidden="1" customHeight="1" thickBot="1" x14ac:dyDescent="0.3">
      <c r="A6" s="428"/>
      <c r="B6" s="429"/>
      <c r="C6" s="430"/>
      <c r="D6" s="13" t="s">
        <v>13</v>
      </c>
      <c r="E6" s="11" t="s">
        <v>2</v>
      </c>
      <c r="F6" s="11" t="s">
        <v>6</v>
      </c>
      <c r="G6" s="11" t="s">
        <v>7</v>
      </c>
      <c r="H6" s="11" t="s">
        <v>8</v>
      </c>
      <c r="I6" s="12" t="s">
        <v>0</v>
      </c>
      <c r="J6" s="13" t="s">
        <v>13</v>
      </c>
      <c r="K6" s="11" t="s">
        <v>2</v>
      </c>
      <c r="L6" s="11" t="s">
        <v>6</v>
      </c>
      <c r="M6" s="11" t="s">
        <v>7</v>
      </c>
      <c r="N6" s="11" t="s">
        <v>8</v>
      </c>
      <c r="O6" s="12" t="s">
        <v>0</v>
      </c>
      <c r="P6" s="435"/>
      <c r="Q6" s="477"/>
    </row>
    <row r="7" spans="1:30" ht="48" hidden="1" customHeight="1" x14ac:dyDescent="0.25">
      <c r="A7" s="23">
        <v>1</v>
      </c>
      <c r="B7" s="30" t="s">
        <v>18</v>
      </c>
      <c r="C7" s="27"/>
      <c r="D7" s="26"/>
      <c r="E7" s="15"/>
      <c r="F7" s="15"/>
      <c r="G7" s="15"/>
      <c r="H7" s="15"/>
      <c r="I7" s="31"/>
      <c r="J7" s="26"/>
      <c r="K7" s="15"/>
      <c r="L7" s="15"/>
      <c r="M7" s="16">
        <v>497.62200000000001</v>
      </c>
      <c r="N7" s="6"/>
      <c r="O7" s="28">
        <f>M7</f>
        <v>497.62200000000001</v>
      </c>
      <c r="P7" s="23" t="s">
        <v>12</v>
      </c>
      <c r="Q7" s="23" t="s">
        <v>14</v>
      </c>
    </row>
    <row r="8" spans="1:30" ht="43.5" hidden="1" customHeight="1" x14ac:dyDescent="0.25">
      <c r="A8" s="29">
        <v>2</v>
      </c>
      <c r="B8" s="30" t="s">
        <v>19</v>
      </c>
      <c r="C8" s="27"/>
      <c r="D8" s="18"/>
      <c r="E8" s="9"/>
      <c r="F8" s="9"/>
      <c r="G8" s="9"/>
      <c r="H8" s="9"/>
      <c r="I8" s="19"/>
      <c r="J8" s="18"/>
      <c r="K8" s="9"/>
      <c r="L8" s="9"/>
      <c r="M8" s="8">
        <v>253.65199999999999</v>
      </c>
      <c r="N8" s="4"/>
      <c r="O8" s="20">
        <f t="shared" ref="O8:O9" si="0">M8</f>
        <v>253.65199999999999</v>
      </c>
      <c r="P8" s="29" t="s">
        <v>12</v>
      </c>
      <c r="Q8" s="29" t="s">
        <v>14</v>
      </c>
    </row>
    <row r="9" spans="1:30" ht="45" hidden="1" customHeight="1" x14ac:dyDescent="0.25">
      <c r="A9" s="39">
        <v>3</v>
      </c>
      <c r="B9" s="40" t="s">
        <v>20</v>
      </c>
      <c r="C9" s="27"/>
      <c r="D9" s="36"/>
      <c r="E9" s="37"/>
      <c r="F9" s="37"/>
      <c r="G9" s="37"/>
      <c r="H9" s="37"/>
      <c r="I9" s="38"/>
      <c r="J9" s="36"/>
      <c r="K9" s="37"/>
      <c r="L9" s="37"/>
      <c r="M9" s="41">
        <v>259.84399999999999</v>
      </c>
      <c r="N9" s="42"/>
      <c r="O9" s="43">
        <f t="shared" si="0"/>
        <v>259.84399999999999</v>
      </c>
      <c r="P9" s="39" t="s">
        <v>12</v>
      </c>
      <c r="Q9" s="39" t="s">
        <v>14</v>
      </c>
    </row>
    <row r="10" spans="1:30" ht="62.25" hidden="1" customHeight="1" thickBot="1" x14ac:dyDescent="0.3">
      <c r="A10" s="48">
        <v>1</v>
      </c>
      <c r="B10" s="50"/>
      <c r="C10" s="49"/>
      <c r="D10" s="44"/>
      <c r="E10" s="45"/>
      <c r="F10" s="45"/>
      <c r="G10" s="51"/>
      <c r="H10" s="51"/>
      <c r="I10" s="52"/>
      <c r="J10" s="44"/>
      <c r="K10" s="45"/>
      <c r="L10" s="45"/>
      <c r="M10" s="45"/>
      <c r="N10" s="47"/>
      <c r="O10" s="46">
        <f>N10</f>
        <v>0</v>
      </c>
      <c r="P10" s="48"/>
      <c r="Q10" s="48"/>
      <c r="AD10" s="2">
        <f>O10-I10</f>
        <v>0</v>
      </c>
    </row>
    <row r="11" spans="1:30" ht="62.25" hidden="1" customHeight="1" thickBot="1" x14ac:dyDescent="0.3">
      <c r="A11" s="58">
        <v>2</v>
      </c>
      <c r="B11" s="65"/>
      <c r="C11" s="56"/>
      <c r="D11" s="57"/>
      <c r="E11" s="53"/>
      <c r="F11" s="53"/>
      <c r="G11" s="54"/>
      <c r="H11" s="54"/>
      <c r="I11" s="55"/>
      <c r="J11" s="57"/>
      <c r="K11" s="53"/>
      <c r="L11" s="53"/>
      <c r="M11" s="53"/>
      <c r="N11" s="59"/>
      <c r="O11" s="60">
        <f>N11</f>
        <v>0</v>
      </c>
      <c r="P11" s="58"/>
      <c r="Q11" s="58"/>
    </row>
    <row r="12" spans="1:30" s="25" customFormat="1" ht="19.5" customHeight="1" thickBot="1" x14ac:dyDescent="0.3">
      <c r="A12" s="478" t="s">
        <v>22</v>
      </c>
      <c r="B12" s="479"/>
      <c r="C12" s="479"/>
      <c r="D12" s="479"/>
      <c r="E12" s="479"/>
      <c r="F12" s="479"/>
      <c r="G12" s="479"/>
      <c r="H12" s="479"/>
      <c r="I12" s="479"/>
      <c r="J12" s="479"/>
      <c r="K12" s="479"/>
      <c r="L12" s="479"/>
      <c r="M12" s="479"/>
      <c r="N12" s="479"/>
      <c r="O12" s="479"/>
      <c r="P12" s="479"/>
      <c r="Q12" s="480"/>
      <c r="R12" s="24"/>
    </row>
    <row r="13" spans="1:30" s="25" customFormat="1" ht="33" customHeight="1" thickBot="1" x14ac:dyDescent="0.3">
      <c r="A13" s="431"/>
      <c r="B13" s="432"/>
      <c r="C13" s="433"/>
      <c r="D13" s="431" t="s">
        <v>3</v>
      </c>
      <c r="E13" s="432"/>
      <c r="F13" s="432"/>
      <c r="G13" s="432"/>
      <c r="H13" s="432"/>
      <c r="I13" s="433"/>
      <c r="J13" s="499" t="s">
        <v>11</v>
      </c>
      <c r="K13" s="500"/>
      <c r="L13" s="500"/>
      <c r="M13" s="500"/>
      <c r="N13" s="500"/>
      <c r="O13" s="501"/>
      <c r="P13" s="502" t="s">
        <v>4</v>
      </c>
      <c r="Q13" s="502" t="s">
        <v>11</v>
      </c>
      <c r="R13" s="24"/>
    </row>
    <row r="14" spans="1:30" s="25" customFormat="1" ht="30" customHeight="1" thickBot="1" x14ac:dyDescent="0.3">
      <c r="A14" s="481"/>
      <c r="B14" s="482"/>
      <c r="C14" s="483"/>
      <c r="D14" s="13" t="s">
        <v>13</v>
      </c>
      <c r="E14" s="10" t="s">
        <v>2</v>
      </c>
      <c r="F14" s="11" t="s">
        <v>6</v>
      </c>
      <c r="G14" s="11" t="s">
        <v>7</v>
      </c>
      <c r="H14" s="12" t="s">
        <v>8</v>
      </c>
      <c r="I14" s="74" t="s">
        <v>0</v>
      </c>
      <c r="J14" s="73" t="s">
        <v>13</v>
      </c>
      <c r="K14" s="13" t="s">
        <v>2</v>
      </c>
      <c r="L14" s="11" t="s">
        <v>6</v>
      </c>
      <c r="M14" s="14" t="s">
        <v>7</v>
      </c>
      <c r="N14" s="14" t="s">
        <v>8</v>
      </c>
      <c r="O14" s="12" t="s">
        <v>0</v>
      </c>
      <c r="P14" s="503"/>
      <c r="Q14" s="503"/>
      <c r="R14" s="24"/>
    </row>
    <row r="15" spans="1:30" s="25" customFormat="1" ht="62.25" customHeight="1" x14ac:dyDescent="0.25">
      <c r="A15" s="486" t="s">
        <v>1</v>
      </c>
      <c r="B15" s="82" t="s">
        <v>39</v>
      </c>
      <c r="C15" s="32"/>
      <c r="D15" s="81"/>
      <c r="E15" s="70"/>
      <c r="F15" s="68"/>
      <c r="G15" s="70"/>
      <c r="H15" s="70"/>
      <c r="I15" s="17"/>
      <c r="J15" s="67"/>
      <c r="K15" s="70"/>
      <c r="L15" s="70"/>
      <c r="M15" s="68"/>
      <c r="N15" s="70" t="s">
        <v>44</v>
      </c>
      <c r="O15" s="162">
        <f t="shared" ref="O15" si="1">M15+N15+J15+K15+L15</f>
        <v>2894.056</v>
      </c>
      <c r="P15" s="488" t="s">
        <v>12</v>
      </c>
      <c r="Q15" s="488" t="s">
        <v>14</v>
      </c>
      <c r="R15" s="24"/>
    </row>
    <row r="16" spans="1:30" s="25" customFormat="1" ht="22.5" customHeight="1" thickBot="1" x14ac:dyDescent="0.3">
      <c r="A16" s="487"/>
      <c r="B16" s="83" t="s">
        <v>45</v>
      </c>
      <c r="C16" s="32"/>
      <c r="D16" s="33"/>
      <c r="E16" s="34"/>
      <c r="F16" s="22"/>
      <c r="G16" s="34"/>
      <c r="H16" s="34"/>
      <c r="I16" s="21"/>
      <c r="J16" s="35"/>
      <c r="K16" s="34"/>
      <c r="L16" s="34"/>
      <c r="M16" s="22"/>
      <c r="N16" s="34" t="s">
        <v>46</v>
      </c>
      <c r="O16" s="163" t="str">
        <f>N16</f>
        <v>49,8</v>
      </c>
      <c r="P16" s="489"/>
      <c r="Q16" s="489"/>
      <c r="R16" s="24"/>
    </row>
    <row r="17" spans="1:30" s="25" customFormat="1" ht="75.75" hidden="1" customHeight="1" thickBot="1" x14ac:dyDescent="0.3">
      <c r="A17" s="76" t="s">
        <v>15</v>
      </c>
      <c r="B17" s="77"/>
      <c r="C17" s="78"/>
      <c r="D17" s="61"/>
      <c r="E17" s="62"/>
      <c r="F17" s="63"/>
      <c r="G17" s="62"/>
      <c r="H17" s="62"/>
      <c r="I17" s="60">
        <f t="shared" ref="I17" si="2">D17+E17+F17+G17+H17</f>
        <v>0</v>
      </c>
      <c r="J17" s="64"/>
      <c r="K17" s="62"/>
      <c r="L17" s="62"/>
      <c r="M17" s="63"/>
      <c r="N17" s="62"/>
      <c r="O17" s="60">
        <f>M17+N17+J17+K17+L17</f>
        <v>0</v>
      </c>
      <c r="P17" s="80"/>
      <c r="Q17" s="79"/>
      <c r="R17" s="24"/>
      <c r="AD17" s="24">
        <f>O17-I17</f>
        <v>0</v>
      </c>
    </row>
    <row r="18" spans="1:30" s="25" customFormat="1" ht="18" customHeight="1" thickBot="1" x14ac:dyDescent="0.3">
      <c r="A18" s="408" t="s">
        <v>21</v>
      </c>
      <c r="B18" s="409"/>
      <c r="C18" s="409"/>
      <c r="D18" s="409"/>
      <c r="E18" s="409"/>
      <c r="F18" s="409"/>
      <c r="G18" s="409"/>
      <c r="H18" s="409"/>
      <c r="I18" s="409"/>
      <c r="J18" s="426"/>
      <c r="K18" s="426"/>
      <c r="L18" s="426"/>
      <c r="M18" s="426"/>
      <c r="N18" s="426"/>
      <c r="O18" s="426"/>
      <c r="P18" s="409"/>
      <c r="Q18" s="410"/>
      <c r="R18" s="24"/>
    </row>
    <row r="19" spans="1:30" s="25" customFormat="1" ht="21.75" customHeight="1" thickBot="1" x14ac:dyDescent="0.3">
      <c r="A19" s="411"/>
      <c r="B19" s="412"/>
      <c r="C19" s="413"/>
      <c r="D19" s="431" t="s">
        <v>3</v>
      </c>
      <c r="E19" s="432"/>
      <c r="F19" s="432"/>
      <c r="G19" s="432"/>
      <c r="H19" s="432"/>
      <c r="I19" s="433"/>
      <c r="J19" s="431" t="s">
        <v>11</v>
      </c>
      <c r="K19" s="432"/>
      <c r="L19" s="432"/>
      <c r="M19" s="432"/>
      <c r="N19" s="432"/>
      <c r="O19" s="433"/>
      <c r="P19" s="434" t="s">
        <v>4</v>
      </c>
      <c r="Q19" s="418" t="s">
        <v>11</v>
      </c>
      <c r="R19" s="24"/>
    </row>
    <row r="20" spans="1:30" s="25" customFormat="1" ht="24" customHeight="1" thickBot="1" x14ac:dyDescent="0.3">
      <c r="A20" s="428"/>
      <c r="B20" s="429"/>
      <c r="C20" s="430"/>
      <c r="D20" s="13" t="s">
        <v>13</v>
      </c>
      <c r="E20" s="11" t="s">
        <v>2</v>
      </c>
      <c r="F20" s="11" t="s">
        <v>6</v>
      </c>
      <c r="G20" s="11" t="s">
        <v>7</v>
      </c>
      <c r="H20" s="11" t="s">
        <v>8</v>
      </c>
      <c r="I20" s="12" t="s">
        <v>0</v>
      </c>
      <c r="J20" s="13" t="s">
        <v>13</v>
      </c>
      <c r="K20" s="11" t="s">
        <v>2</v>
      </c>
      <c r="L20" s="11" t="s">
        <v>6</v>
      </c>
      <c r="M20" s="11" t="s">
        <v>7</v>
      </c>
      <c r="N20" s="11" t="s">
        <v>8</v>
      </c>
      <c r="O20" s="12" t="s">
        <v>0</v>
      </c>
      <c r="P20" s="435"/>
      <c r="Q20" s="477"/>
      <c r="R20" s="24"/>
    </row>
    <row r="21" spans="1:30" s="25" customFormat="1" ht="74.25" customHeight="1" thickBot="1" x14ac:dyDescent="0.3">
      <c r="A21" s="486" t="s">
        <v>1</v>
      </c>
      <c r="B21" s="66" t="s">
        <v>36</v>
      </c>
      <c r="C21" s="72"/>
      <c r="D21" s="67"/>
      <c r="E21" s="68"/>
      <c r="F21" s="68"/>
      <c r="G21" s="68"/>
      <c r="H21" s="68">
        <v>4144.1890000000003</v>
      </c>
      <c r="I21" s="69">
        <f>H21</f>
        <v>4144.1890000000003</v>
      </c>
      <c r="J21" s="116"/>
      <c r="K21" s="70"/>
      <c r="L21" s="70"/>
      <c r="M21" s="71"/>
      <c r="N21" s="117">
        <v>3910.0039999999999</v>
      </c>
      <c r="O21" s="160">
        <f>K21+M21+N21</f>
        <v>3910.0039999999999</v>
      </c>
      <c r="P21" s="488" t="s">
        <v>12</v>
      </c>
      <c r="Q21" s="488" t="s">
        <v>38</v>
      </c>
      <c r="R21" s="24"/>
    </row>
    <row r="22" spans="1:30" s="25" customFormat="1" ht="19.5" customHeight="1" thickBot="1" x14ac:dyDescent="0.3">
      <c r="A22" s="487"/>
      <c r="B22" s="118" t="s">
        <v>37</v>
      </c>
      <c r="C22" s="75"/>
      <c r="D22" s="90"/>
      <c r="E22" s="91"/>
      <c r="F22" s="91"/>
      <c r="G22" s="91"/>
      <c r="H22" s="91">
        <v>155.69499999999999</v>
      </c>
      <c r="I22" s="92">
        <f>H22</f>
        <v>155.69499999999999</v>
      </c>
      <c r="J22" s="119"/>
      <c r="K22" s="120"/>
      <c r="L22" s="120"/>
      <c r="M22" s="96"/>
      <c r="N22" s="121">
        <v>174.54300000000001</v>
      </c>
      <c r="O22" s="161">
        <f>N22</f>
        <v>174.54300000000001</v>
      </c>
      <c r="P22" s="490"/>
      <c r="Q22" s="490"/>
      <c r="R22" s="24"/>
    </row>
    <row r="23" spans="1:30" s="25" customFormat="1" ht="65.25" customHeight="1" x14ac:dyDescent="0.25">
      <c r="A23" s="486" t="s">
        <v>15</v>
      </c>
      <c r="B23" s="66" t="s">
        <v>39</v>
      </c>
      <c r="C23" s="32"/>
      <c r="D23" s="67"/>
      <c r="E23" s="68"/>
      <c r="F23" s="68"/>
      <c r="G23" s="68"/>
      <c r="H23" s="68"/>
      <c r="I23" s="106">
        <f>H23</f>
        <v>0</v>
      </c>
      <c r="J23" s="67"/>
      <c r="K23" s="70"/>
      <c r="L23" s="70"/>
      <c r="M23" s="71"/>
      <c r="N23" s="71">
        <v>2894.056</v>
      </c>
      <c r="O23" s="114">
        <f>N23</f>
        <v>2894.056</v>
      </c>
      <c r="P23" s="491" t="s">
        <v>12</v>
      </c>
      <c r="Q23" s="488" t="s">
        <v>14</v>
      </c>
      <c r="R23" s="24"/>
    </row>
    <row r="24" spans="1:30" s="25" customFormat="1" ht="20.25" customHeight="1" thickBot="1" x14ac:dyDescent="0.3">
      <c r="A24" s="421"/>
      <c r="B24" s="118" t="s">
        <v>37</v>
      </c>
      <c r="C24" s="89"/>
      <c r="D24" s="90"/>
      <c r="E24" s="91"/>
      <c r="F24" s="91"/>
      <c r="G24" s="91"/>
      <c r="H24" s="91"/>
      <c r="I24" s="123"/>
      <c r="J24" s="90"/>
      <c r="K24" s="120"/>
      <c r="L24" s="120"/>
      <c r="M24" s="96"/>
      <c r="N24" s="96">
        <v>49.8</v>
      </c>
      <c r="O24" s="133">
        <f>N24</f>
        <v>49.8</v>
      </c>
      <c r="P24" s="492"/>
      <c r="Q24" s="490"/>
      <c r="R24" s="24"/>
    </row>
    <row r="25" spans="1:30" s="169" customFormat="1" ht="48" customHeight="1" thickBot="1" x14ac:dyDescent="0.3">
      <c r="A25" s="124" t="s">
        <v>16</v>
      </c>
      <c r="B25" s="129" t="s">
        <v>50</v>
      </c>
      <c r="C25" s="97"/>
      <c r="D25" s="64"/>
      <c r="E25" s="63"/>
      <c r="F25" s="63"/>
      <c r="G25" s="63"/>
      <c r="H25" s="63"/>
      <c r="I25" s="125"/>
      <c r="J25" s="64"/>
      <c r="K25" s="62"/>
      <c r="L25" s="62"/>
      <c r="M25" s="126"/>
      <c r="N25" s="126">
        <v>45.564</v>
      </c>
      <c r="O25" s="130">
        <f t="shared" ref="O25:O32" si="3">N25</f>
        <v>45.564</v>
      </c>
      <c r="P25" s="127" t="s">
        <v>51</v>
      </c>
      <c r="Q25" s="128" t="s">
        <v>62</v>
      </c>
      <c r="R25" s="168"/>
    </row>
    <row r="26" spans="1:30" s="140" customFormat="1" ht="66.75" customHeight="1" thickBot="1" x14ac:dyDescent="0.3">
      <c r="A26" s="124" t="s">
        <v>30</v>
      </c>
      <c r="B26" s="148" t="s">
        <v>52</v>
      </c>
      <c r="C26" s="75"/>
      <c r="D26" s="141"/>
      <c r="E26" s="142"/>
      <c r="F26" s="142"/>
      <c r="G26" s="142"/>
      <c r="H26" s="142"/>
      <c r="I26" s="143"/>
      <c r="J26" s="141"/>
      <c r="K26" s="144"/>
      <c r="L26" s="144"/>
      <c r="M26" s="145"/>
      <c r="N26" s="145">
        <v>26.059000000000001</v>
      </c>
      <c r="O26" s="146">
        <f t="shared" ref="O26:O28" si="4">N26</f>
        <v>26.059000000000001</v>
      </c>
      <c r="P26" s="490" t="s">
        <v>51</v>
      </c>
      <c r="Q26" s="490" t="s">
        <v>62</v>
      </c>
      <c r="R26" s="139"/>
    </row>
    <row r="27" spans="1:30" s="140" customFormat="1" ht="65.25" customHeight="1" thickBot="1" x14ac:dyDescent="0.3">
      <c r="A27" s="124" t="s">
        <v>31</v>
      </c>
      <c r="B27" s="147" t="s">
        <v>57</v>
      </c>
      <c r="C27" s="97"/>
      <c r="D27" s="64"/>
      <c r="E27" s="63"/>
      <c r="F27" s="63"/>
      <c r="G27" s="63"/>
      <c r="H27" s="63"/>
      <c r="I27" s="125"/>
      <c r="J27" s="64"/>
      <c r="K27" s="62"/>
      <c r="L27" s="62"/>
      <c r="M27" s="126"/>
      <c r="N27" s="126">
        <v>29.094000000000001</v>
      </c>
      <c r="O27" s="130">
        <f t="shared" si="4"/>
        <v>29.094000000000001</v>
      </c>
      <c r="P27" s="490"/>
      <c r="Q27" s="490"/>
      <c r="R27" s="139"/>
    </row>
    <row r="28" spans="1:30" s="140" customFormat="1" ht="78" customHeight="1" thickBot="1" x14ac:dyDescent="0.3">
      <c r="A28" s="124" t="s">
        <v>32</v>
      </c>
      <c r="B28" s="134" t="s">
        <v>53</v>
      </c>
      <c r="C28" s="97"/>
      <c r="D28" s="64"/>
      <c r="E28" s="63"/>
      <c r="F28" s="63"/>
      <c r="G28" s="63"/>
      <c r="H28" s="63"/>
      <c r="I28" s="125"/>
      <c r="J28" s="64"/>
      <c r="K28" s="62"/>
      <c r="L28" s="62"/>
      <c r="M28" s="126"/>
      <c r="N28" s="126">
        <v>232.18299999999999</v>
      </c>
      <c r="O28" s="130">
        <f t="shared" si="4"/>
        <v>232.18299999999999</v>
      </c>
      <c r="P28" s="490"/>
      <c r="Q28" s="490"/>
      <c r="R28" s="139"/>
    </row>
    <row r="29" spans="1:30" s="140" customFormat="1" ht="69" customHeight="1" thickBot="1" x14ac:dyDescent="0.3">
      <c r="A29" s="124" t="s">
        <v>33</v>
      </c>
      <c r="B29" s="134" t="s">
        <v>54</v>
      </c>
      <c r="C29" s="97"/>
      <c r="D29" s="64"/>
      <c r="E29" s="63"/>
      <c r="F29" s="63"/>
      <c r="G29" s="63"/>
      <c r="H29" s="63"/>
      <c r="I29" s="125"/>
      <c r="J29" s="64"/>
      <c r="K29" s="62"/>
      <c r="L29" s="62"/>
      <c r="M29" s="126"/>
      <c r="N29" s="126">
        <v>17.635999999999999</v>
      </c>
      <c r="O29" s="130">
        <f t="shared" si="3"/>
        <v>17.635999999999999</v>
      </c>
      <c r="P29" s="490"/>
      <c r="Q29" s="490"/>
      <c r="R29" s="139"/>
    </row>
    <row r="30" spans="1:30" s="140" customFormat="1" ht="60.75" customHeight="1" thickBot="1" x14ac:dyDescent="0.3">
      <c r="A30" s="124" t="s">
        <v>40</v>
      </c>
      <c r="B30" s="134" t="s">
        <v>55</v>
      </c>
      <c r="C30" s="97"/>
      <c r="D30" s="64"/>
      <c r="E30" s="63"/>
      <c r="F30" s="63"/>
      <c r="G30" s="63"/>
      <c r="H30" s="63"/>
      <c r="I30" s="125"/>
      <c r="J30" s="64"/>
      <c r="K30" s="62"/>
      <c r="L30" s="62"/>
      <c r="M30" s="126"/>
      <c r="N30" s="126">
        <v>26.15</v>
      </c>
      <c r="O30" s="130">
        <f t="shared" si="3"/>
        <v>26.15</v>
      </c>
      <c r="P30" s="490"/>
      <c r="Q30" s="490"/>
      <c r="R30" s="139"/>
    </row>
    <row r="31" spans="1:30" s="140" customFormat="1" ht="64.5" customHeight="1" thickBot="1" x14ac:dyDescent="0.3">
      <c r="A31" s="124" t="s">
        <v>41</v>
      </c>
      <c r="B31" s="134" t="s">
        <v>56</v>
      </c>
      <c r="C31" s="97"/>
      <c r="D31" s="64"/>
      <c r="E31" s="63"/>
      <c r="F31" s="63"/>
      <c r="G31" s="63"/>
      <c r="H31" s="63"/>
      <c r="I31" s="125"/>
      <c r="J31" s="64"/>
      <c r="K31" s="62"/>
      <c r="L31" s="62"/>
      <c r="M31" s="126"/>
      <c r="N31" s="126">
        <v>41.533000000000001</v>
      </c>
      <c r="O31" s="130">
        <f t="shared" si="3"/>
        <v>41.533000000000001</v>
      </c>
      <c r="P31" s="490"/>
      <c r="Q31" s="490"/>
      <c r="R31" s="139"/>
    </row>
    <row r="32" spans="1:30" s="140" customFormat="1" ht="60.75" customHeight="1" thickBot="1" x14ac:dyDescent="0.3">
      <c r="A32" s="124" t="s">
        <v>42</v>
      </c>
      <c r="B32" s="134" t="s">
        <v>60</v>
      </c>
      <c r="C32" s="97"/>
      <c r="D32" s="64"/>
      <c r="E32" s="63"/>
      <c r="F32" s="63"/>
      <c r="G32" s="63"/>
      <c r="H32" s="63"/>
      <c r="I32" s="125"/>
      <c r="J32" s="64"/>
      <c r="K32" s="62"/>
      <c r="L32" s="62"/>
      <c r="M32" s="126"/>
      <c r="N32" s="126">
        <v>106.08</v>
      </c>
      <c r="O32" s="130">
        <f t="shared" si="3"/>
        <v>106.08</v>
      </c>
      <c r="P32" s="489"/>
      <c r="Q32" s="489"/>
      <c r="R32" s="139"/>
    </row>
    <row r="33" spans="1:18" s="25" customFormat="1" ht="52.5" customHeight="1" thickBot="1" x14ac:dyDescent="0.3">
      <c r="A33" s="124" t="s">
        <v>43</v>
      </c>
      <c r="B33" s="496" t="s">
        <v>58</v>
      </c>
      <c r="C33" s="497"/>
      <c r="D33" s="497"/>
      <c r="E33" s="497"/>
      <c r="F33" s="497"/>
      <c r="G33" s="497"/>
      <c r="H33" s="497"/>
      <c r="I33" s="498"/>
      <c r="J33" s="493" t="s">
        <v>61</v>
      </c>
      <c r="K33" s="494"/>
      <c r="L33" s="494"/>
      <c r="M33" s="494"/>
      <c r="N33" s="494"/>
      <c r="O33" s="495"/>
      <c r="P33" s="127" t="s">
        <v>59</v>
      </c>
      <c r="Q33" s="128" t="s">
        <v>66</v>
      </c>
      <c r="R33" s="24"/>
    </row>
    <row r="34" spans="1:18" s="25" customFormat="1" ht="78" hidden="1" customHeight="1" thickBot="1" x14ac:dyDescent="0.3">
      <c r="A34" s="154"/>
      <c r="B34" s="129"/>
      <c r="C34" s="97"/>
      <c r="D34" s="64"/>
      <c r="E34" s="63"/>
      <c r="F34" s="63"/>
      <c r="G34" s="63"/>
      <c r="H34" s="63"/>
      <c r="I34" s="149">
        <f>G34</f>
        <v>0</v>
      </c>
      <c r="J34" s="155"/>
      <c r="K34" s="156"/>
      <c r="L34" s="156"/>
      <c r="M34" s="157"/>
      <c r="N34" s="126"/>
      <c r="O34" s="149">
        <f>N34</f>
        <v>0</v>
      </c>
      <c r="P34" s="158" t="s">
        <v>59</v>
      </c>
      <c r="Q34" s="159"/>
      <c r="R34" s="24"/>
    </row>
    <row r="35" spans="1:18" s="25" customFormat="1" ht="16.5" hidden="1" customHeight="1" thickBot="1" x14ac:dyDescent="0.3">
      <c r="A35" s="150"/>
      <c r="B35" s="122"/>
      <c r="C35" s="132"/>
      <c r="D35" s="135"/>
      <c r="E35" s="136"/>
      <c r="F35" s="136"/>
      <c r="G35" s="136"/>
      <c r="H35" s="136"/>
      <c r="I35" s="138"/>
      <c r="J35" s="151"/>
      <c r="K35" s="152"/>
      <c r="L35" s="152"/>
      <c r="M35" s="153"/>
      <c r="N35" s="137"/>
      <c r="O35" s="138">
        <f>N35</f>
        <v>0</v>
      </c>
      <c r="P35" s="122"/>
      <c r="Q35" s="122"/>
      <c r="R35" s="24"/>
    </row>
    <row r="36" spans="1:18" s="25" customFormat="1" ht="16.5" customHeight="1" thickBot="1" x14ac:dyDescent="0.3">
      <c r="A36" s="408" t="s">
        <v>10</v>
      </c>
      <c r="B36" s="409"/>
      <c r="C36" s="409"/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10"/>
      <c r="R36" s="24"/>
    </row>
    <row r="37" spans="1:18" s="25" customFormat="1" ht="16.5" customHeight="1" x14ac:dyDescent="0.25">
      <c r="A37" s="474"/>
      <c r="B37" s="475"/>
      <c r="C37" s="476"/>
      <c r="D37" s="411" t="s">
        <v>3</v>
      </c>
      <c r="E37" s="412"/>
      <c r="F37" s="412"/>
      <c r="G37" s="412"/>
      <c r="H37" s="412"/>
      <c r="I37" s="417"/>
      <c r="J37" s="411" t="s">
        <v>11</v>
      </c>
      <c r="K37" s="412"/>
      <c r="L37" s="412"/>
      <c r="M37" s="412"/>
      <c r="N37" s="412"/>
      <c r="O37" s="417"/>
      <c r="P37" s="418" t="s">
        <v>4</v>
      </c>
      <c r="Q37" s="418" t="s">
        <v>11</v>
      </c>
      <c r="R37" s="24"/>
    </row>
    <row r="38" spans="1:18" s="25" customFormat="1" ht="16.5" customHeight="1" thickBot="1" x14ac:dyDescent="0.3">
      <c r="A38" s="428"/>
      <c r="B38" s="429"/>
      <c r="C38" s="416"/>
      <c r="D38" s="98" t="s">
        <v>13</v>
      </c>
      <c r="E38" s="99" t="s">
        <v>2</v>
      </c>
      <c r="F38" s="99" t="s">
        <v>6</v>
      </c>
      <c r="G38" s="99" t="s">
        <v>7</v>
      </c>
      <c r="H38" s="99" t="s">
        <v>8</v>
      </c>
      <c r="I38" s="100" t="s">
        <v>0</v>
      </c>
      <c r="J38" s="101" t="s">
        <v>13</v>
      </c>
      <c r="K38" s="102" t="s">
        <v>2</v>
      </c>
      <c r="L38" s="102" t="s">
        <v>6</v>
      </c>
      <c r="M38" s="102" t="s">
        <v>7</v>
      </c>
      <c r="N38" s="102" t="s">
        <v>8</v>
      </c>
      <c r="O38" s="111" t="s">
        <v>0</v>
      </c>
      <c r="P38" s="419"/>
      <c r="Q38" s="419"/>
      <c r="R38" s="24"/>
    </row>
    <row r="39" spans="1:18" s="25" customFormat="1" ht="33.75" customHeight="1" thickBot="1" x14ac:dyDescent="0.3">
      <c r="A39" s="103" t="s">
        <v>1</v>
      </c>
      <c r="B39" s="84" t="s">
        <v>23</v>
      </c>
      <c r="C39" s="97"/>
      <c r="D39" s="67"/>
      <c r="E39" s="68"/>
      <c r="F39" s="68"/>
      <c r="G39" s="68"/>
      <c r="H39" s="68"/>
      <c r="I39" s="69"/>
      <c r="J39" s="85"/>
      <c r="K39" s="86"/>
      <c r="L39" s="86"/>
      <c r="M39" s="87"/>
      <c r="N39" s="71">
        <v>199.24600000000001</v>
      </c>
      <c r="O39" s="114">
        <f>J39+K39+L39+M39+N39</f>
        <v>199.24600000000001</v>
      </c>
      <c r="P39" s="488" t="s">
        <v>34</v>
      </c>
      <c r="Q39" s="488" t="s">
        <v>35</v>
      </c>
      <c r="R39" s="24"/>
    </row>
    <row r="40" spans="1:18" s="25" customFormat="1" ht="36" customHeight="1" thickBot="1" x14ac:dyDescent="0.3">
      <c r="A40" s="112" t="s">
        <v>15</v>
      </c>
      <c r="B40" s="113" t="s">
        <v>24</v>
      </c>
      <c r="C40" s="78"/>
      <c r="D40" s="105"/>
      <c r="E40" s="104"/>
      <c r="F40" s="104"/>
      <c r="G40" s="104"/>
      <c r="H40" s="104"/>
      <c r="I40" s="164"/>
      <c r="J40" s="110"/>
      <c r="K40" s="107"/>
      <c r="L40" s="107"/>
      <c r="M40" s="108"/>
      <c r="N40" s="109">
        <v>2.59</v>
      </c>
      <c r="O40" s="115">
        <f t="shared" ref="O40:O45" si="5">J40+K40+L40+M40+N40</f>
        <v>2.59</v>
      </c>
      <c r="P40" s="490"/>
      <c r="Q40" s="490"/>
      <c r="R40" s="24"/>
    </row>
    <row r="41" spans="1:18" s="25" customFormat="1" ht="52.5" customHeight="1" thickBot="1" x14ac:dyDescent="0.3">
      <c r="A41" s="112" t="s">
        <v>16</v>
      </c>
      <c r="B41" s="113" t="s">
        <v>25</v>
      </c>
      <c r="C41" s="78"/>
      <c r="D41" s="105"/>
      <c r="E41" s="104"/>
      <c r="F41" s="104"/>
      <c r="G41" s="104"/>
      <c r="H41" s="104"/>
      <c r="I41" s="164"/>
      <c r="J41" s="110"/>
      <c r="K41" s="107"/>
      <c r="L41" s="107"/>
      <c r="M41" s="108"/>
      <c r="N41" s="109">
        <v>116.51900000000001</v>
      </c>
      <c r="O41" s="115">
        <f t="shared" si="5"/>
        <v>116.51900000000001</v>
      </c>
      <c r="P41" s="490"/>
      <c r="Q41" s="490"/>
      <c r="R41" s="24"/>
    </row>
    <row r="42" spans="1:18" s="25" customFormat="1" ht="36.75" customHeight="1" thickBot="1" x14ac:dyDescent="0.3">
      <c r="A42" s="112" t="s">
        <v>30</v>
      </c>
      <c r="B42" s="113" t="s">
        <v>26</v>
      </c>
      <c r="C42" s="78"/>
      <c r="D42" s="105"/>
      <c r="E42" s="104"/>
      <c r="F42" s="104"/>
      <c r="G42" s="104"/>
      <c r="H42" s="104"/>
      <c r="I42" s="164"/>
      <c r="J42" s="110"/>
      <c r="K42" s="107"/>
      <c r="L42" s="107"/>
      <c r="M42" s="108"/>
      <c r="N42" s="109">
        <v>12.946999999999999</v>
      </c>
      <c r="O42" s="115">
        <f t="shared" si="5"/>
        <v>12.946999999999999</v>
      </c>
      <c r="P42" s="490"/>
      <c r="Q42" s="490"/>
      <c r="R42" s="24"/>
    </row>
    <row r="43" spans="1:18" s="25" customFormat="1" ht="39" customHeight="1" thickBot="1" x14ac:dyDescent="0.3">
      <c r="A43" s="112" t="s">
        <v>31</v>
      </c>
      <c r="B43" s="113" t="s">
        <v>27</v>
      </c>
      <c r="C43" s="78"/>
      <c r="D43" s="105"/>
      <c r="E43" s="104"/>
      <c r="F43" s="104"/>
      <c r="G43" s="104"/>
      <c r="H43" s="104"/>
      <c r="I43" s="164"/>
      <c r="J43" s="110"/>
      <c r="K43" s="107"/>
      <c r="L43" s="107"/>
      <c r="M43" s="108"/>
      <c r="N43" s="109">
        <v>6.7060000000000004</v>
      </c>
      <c r="O43" s="115">
        <f t="shared" si="5"/>
        <v>6.7060000000000004</v>
      </c>
      <c r="P43" s="490"/>
      <c r="Q43" s="490"/>
      <c r="R43" s="24"/>
    </row>
    <row r="44" spans="1:18" s="25" customFormat="1" ht="34.5" customHeight="1" thickBot="1" x14ac:dyDescent="0.3">
      <c r="A44" s="112" t="s">
        <v>32</v>
      </c>
      <c r="B44" s="113" t="s">
        <v>28</v>
      </c>
      <c r="C44" s="78"/>
      <c r="D44" s="105"/>
      <c r="E44" s="104"/>
      <c r="F44" s="104"/>
      <c r="G44" s="104"/>
      <c r="H44" s="104"/>
      <c r="I44" s="164"/>
      <c r="J44" s="110"/>
      <c r="K44" s="107"/>
      <c r="L44" s="107"/>
      <c r="M44" s="108"/>
      <c r="N44" s="109">
        <v>6.601</v>
      </c>
      <c r="O44" s="115">
        <f t="shared" si="5"/>
        <v>6.601</v>
      </c>
      <c r="P44" s="490"/>
      <c r="Q44" s="490"/>
      <c r="R44" s="24"/>
    </row>
    <row r="45" spans="1:18" s="25" customFormat="1" ht="39.75" customHeight="1" thickBot="1" x14ac:dyDescent="0.3">
      <c r="A45" s="131" t="s">
        <v>33</v>
      </c>
      <c r="B45" s="88" t="s">
        <v>29</v>
      </c>
      <c r="C45" s="132"/>
      <c r="D45" s="90"/>
      <c r="E45" s="91"/>
      <c r="F45" s="91"/>
      <c r="G45" s="91"/>
      <c r="H45" s="91"/>
      <c r="I45" s="92"/>
      <c r="J45" s="93"/>
      <c r="K45" s="94"/>
      <c r="L45" s="94"/>
      <c r="M45" s="95"/>
      <c r="N45" s="96">
        <v>3.2360000000000002</v>
      </c>
      <c r="O45" s="133">
        <f t="shared" si="5"/>
        <v>3.2360000000000002</v>
      </c>
      <c r="P45" s="490"/>
      <c r="Q45" s="490"/>
      <c r="R45" s="24"/>
    </row>
    <row r="46" spans="1:18" s="25" customFormat="1" ht="81.75" customHeight="1" x14ac:dyDescent="0.25">
      <c r="A46" s="486" t="s">
        <v>40</v>
      </c>
      <c r="B46" s="84" t="s">
        <v>47</v>
      </c>
      <c r="C46" s="72"/>
      <c r="D46" s="67"/>
      <c r="E46" s="68"/>
      <c r="F46" s="68"/>
      <c r="G46" s="68">
        <v>10751.85</v>
      </c>
      <c r="H46" s="68">
        <v>52926.911</v>
      </c>
      <c r="I46" s="114">
        <f>G46+H46</f>
        <v>63678.760999999999</v>
      </c>
      <c r="J46" s="85"/>
      <c r="K46" s="86"/>
      <c r="L46" s="86"/>
      <c r="M46" s="71">
        <v>747.61500000000001</v>
      </c>
      <c r="N46" s="71">
        <v>59060.71</v>
      </c>
      <c r="O46" s="114">
        <f>M46+N46</f>
        <v>59808.324999999997</v>
      </c>
      <c r="P46" s="488" t="s">
        <v>12</v>
      </c>
      <c r="Q46" s="488" t="s">
        <v>48</v>
      </c>
      <c r="R46" s="24"/>
    </row>
    <row r="47" spans="1:18" s="25" customFormat="1" ht="20.25" customHeight="1" thickBot="1" x14ac:dyDescent="0.3">
      <c r="A47" s="487"/>
      <c r="B47" s="183" t="s">
        <v>49</v>
      </c>
      <c r="C47" s="184"/>
      <c r="D47" s="35"/>
      <c r="E47" s="22"/>
      <c r="F47" s="22"/>
      <c r="G47" s="22">
        <v>751.85</v>
      </c>
      <c r="H47" s="22"/>
      <c r="I47" s="185">
        <f>G47</f>
        <v>751.85</v>
      </c>
      <c r="J47" s="186"/>
      <c r="K47" s="187"/>
      <c r="L47" s="187"/>
      <c r="M47" s="188">
        <f>M46</f>
        <v>747.61500000000001</v>
      </c>
      <c r="N47" s="188"/>
      <c r="O47" s="185">
        <f>M47</f>
        <v>747.61500000000001</v>
      </c>
      <c r="P47" s="489"/>
      <c r="Q47" s="489"/>
      <c r="R47" s="24"/>
    </row>
    <row r="48" spans="1:18" ht="48.75" customHeight="1" thickBot="1" x14ac:dyDescent="0.3">
      <c r="A48" s="204" t="s">
        <v>41</v>
      </c>
      <c r="B48" s="205" t="s">
        <v>63</v>
      </c>
      <c r="C48" s="206"/>
      <c r="D48" s="207"/>
      <c r="E48" s="208"/>
      <c r="F48" s="208"/>
      <c r="G48" s="208"/>
      <c r="H48" s="208"/>
      <c r="I48" s="209"/>
      <c r="J48" s="207"/>
      <c r="K48" s="208"/>
      <c r="L48" s="208"/>
      <c r="M48" s="208"/>
      <c r="N48" s="210">
        <v>25</v>
      </c>
      <c r="O48" s="211">
        <f>N48</f>
        <v>25</v>
      </c>
      <c r="P48" s="212" t="s">
        <v>34</v>
      </c>
      <c r="Q48" s="58" t="s">
        <v>62</v>
      </c>
    </row>
    <row r="49" spans="1:32" ht="66.75" hidden="1" customHeight="1" x14ac:dyDescent="0.25"/>
    <row r="50" spans="1:32" ht="21.75" customHeight="1" thickBot="1" x14ac:dyDescent="0.3">
      <c r="A50" s="473" t="s">
        <v>64</v>
      </c>
      <c r="B50" s="484"/>
      <c r="C50" s="484"/>
      <c r="D50" s="484"/>
      <c r="E50" s="484"/>
      <c r="F50" s="484"/>
      <c r="G50" s="484"/>
      <c r="H50" s="484"/>
      <c r="I50" s="484"/>
      <c r="J50" s="484"/>
      <c r="K50" s="484"/>
      <c r="L50" s="484"/>
      <c r="M50" s="484"/>
      <c r="N50" s="484"/>
      <c r="O50" s="484"/>
      <c r="P50" s="484"/>
      <c r="Q50" s="485"/>
    </row>
    <row r="51" spans="1:32" ht="69.599999999999994" thickBot="1" x14ac:dyDescent="0.3">
      <c r="A51" s="124" t="s">
        <v>1</v>
      </c>
      <c r="B51" s="129" t="s">
        <v>65</v>
      </c>
      <c r="C51" s="97"/>
      <c r="D51" s="64"/>
      <c r="E51" s="63"/>
      <c r="F51" s="63"/>
      <c r="G51" s="63"/>
      <c r="H51" s="63">
        <v>2016.1120000000001</v>
      </c>
      <c r="I51" s="149">
        <f>H51</f>
        <v>2016.1120000000001</v>
      </c>
      <c r="J51" s="165"/>
      <c r="K51" s="62"/>
      <c r="L51" s="62"/>
      <c r="M51" s="126"/>
      <c r="N51" s="166">
        <v>1793.008</v>
      </c>
      <c r="O51" s="167">
        <f>K51+M51+N51</f>
        <v>1793.008</v>
      </c>
      <c r="P51" s="128" t="s">
        <v>12</v>
      </c>
      <c r="Q51" s="128" t="s">
        <v>38</v>
      </c>
      <c r="AF51" s="3">
        <f>I51-O51</f>
        <v>223.10400000000004</v>
      </c>
    </row>
    <row r="52" spans="1:32" ht="29.25" customHeight="1" thickBot="1" x14ac:dyDescent="0.3">
      <c r="A52" s="441" t="s">
        <v>69</v>
      </c>
      <c r="B52" s="441"/>
      <c r="C52" s="441"/>
      <c r="D52" s="441"/>
      <c r="E52" s="441"/>
      <c r="F52" s="441"/>
      <c r="G52" s="441"/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AF52" s="3"/>
    </row>
    <row r="53" spans="1:32" ht="45" customHeight="1" x14ac:dyDescent="0.25">
      <c r="A53" s="189" t="s">
        <v>1</v>
      </c>
      <c r="B53" s="190" t="s">
        <v>70</v>
      </c>
      <c r="C53" s="191"/>
      <c r="D53" s="192"/>
      <c r="E53" s="193"/>
      <c r="F53" s="193"/>
      <c r="G53" s="193"/>
      <c r="H53" s="193"/>
      <c r="I53" s="194">
        <f t="shared" ref="I53:I54" si="6">D53+E53+F53+G53+H53</f>
        <v>0</v>
      </c>
      <c r="J53" s="192"/>
      <c r="K53" s="193"/>
      <c r="L53" s="193"/>
      <c r="M53" s="193"/>
      <c r="N53" s="193" t="s">
        <v>71</v>
      </c>
      <c r="O53" s="195" t="str">
        <f>N53</f>
        <v>370,242</v>
      </c>
      <c r="P53" s="180" t="s">
        <v>51</v>
      </c>
      <c r="Q53" s="189" t="s">
        <v>72</v>
      </c>
    </row>
    <row r="54" spans="1:32" ht="45" customHeight="1" x14ac:dyDescent="0.25">
      <c r="A54" s="201" t="s">
        <v>15</v>
      </c>
      <c r="B54" s="196" t="s">
        <v>73</v>
      </c>
      <c r="C54" s="170"/>
      <c r="D54" s="197"/>
      <c r="E54" s="198"/>
      <c r="F54" s="198"/>
      <c r="G54" s="198"/>
      <c r="H54" s="198" t="s">
        <v>74</v>
      </c>
      <c r="I54" s="199">
        <f t="shared" si="6"/>
        <v>563.38900000000001</v>
      </c>
      <c r="J54" s="197"/>
      <c r="K54" s="198"/>
      <c r="L54" s="198"/>
      <c r="M54" s="198"/>
      <c r="N54" s="198" t="s">
        <v>75</v>
      </c>
      <c r="O54" s="200" t="str">
        <f>N54</f>
        <v>322,174</v>
      </c>
      <c r="P54" s="112" t="s">
        <v>51</v>
      </c>
      <c r="Q54" s="202" t="s">
        <v>76</v>
      </c>
    </row>
    <row r="55" spans="1:32" ht="79.5" customHeight="1" thickBot="1" x14ac:dyDescent="0.3">
      <c r="A55" s="171" t="s">
        <v>16</v>
      </c>
      <c r="B55" s="172" t="s">
        <v>67</v>
      </c>
      <c r="C55" s="203"/>
      <c r="D55" s="173"/>
      <c r="E55" s="174">
        <v>1580.9570000000001</v>
      </c>
      <c r="F55" s="174"/>
      <c r="G55" s="174"/>
      <c r="H55" s="174">
        <v>23094.871999999999</v>
      </c>
      <c r="I55" s="175">
        <f>D55+E55+F55+G55+H55</f>
        <v>24675.828999999998</v>
      </c>
      <c r="J55" s="173"/>
      <c r="K55" s="176">
        <v>2275.0148100000001</v>
      </c>
      <c r="L55" s="174"/>
      <c r="M55" s="176">
        <v>309.02796000000001</v>
      </c>
      <c r="N55" s="176">
        <v>36799.928099999997</v>
      </c>
      <c r="O55" s="177">
        <f>K55+M55+N55</f>
        <v>39383.970869999997</v>
      </c>
      <c r="P55" s="179" t="s">
        <v>12</v>
      </c>
      <c r="Q55" s="178" t="s">
        <v>68</v>
      </c>
    </row>
  </sheetData>
  <mergeCells count="46">
    <mergeCell ref="A52:Q52"/>
    <mergeCell ref="A36:Q36"/>
    <mergeCell ref="A12:Q12"/>
    <mergeCell ref="A13:C14"/>
    <mergeCell ref="D13:I13"/>
    <mergeCell ref="J13:O13"/>
    <mergeCell ref="P13:P14"/>
    <mergeCell ref="Q13:Q14"/>
    <mergeCell ref="Q39:Q45"/>
    <mergeCell ref="A18:Q18"/>
    <mergeCell ref="A19:C20"/>
    <mergeCell ref="D19:I19"/>
    <mergeCell ref="J19:O19"/>
    <mergeCell ref="P19:P20"/>
    <mergeCell ref="Q19:Q20"/>
    <mergeCell ref="P26:P32"/>
    <mergeCell ref="A2:Q2"/>
    <mergeCell ref="A3:Q3"/>
    <mergeCell ref="A4:Q4"/>
    <mergeCell ref="A5:C6"/>
    <mergeCell ref="D5:I5"/>
    <mergeCell ref="J5:O5"/>
    <mergeCell ref="P5:P6"/>
    <mergeCell ref="Q5:Q6"/>
    <mergeCell ref="D37:I37"/>
    <mergeCell ref="J37:O37"/>
    <mergeCell ref="P37:P38"/>
    <mergeCell ref="Q37:Q38"/>
    <mergeCell ref="J33:O33"/>
    <mergeCell ref="B33:I33"/>
    <mergeCell ref="A50:Q50"/>
    <mergeCell ref="A46:A47"/>
    <mergeCell ref="P46:P47"/>
    <mergeCell ref="Q46:Q47"/>
    <mergeCell ref="Q15:Q16"/>
    <mergeCell ref="P15:P16"/>
    <mergeCell ref="A15:A16"/>
    <mergeCell ref="A21:A22"/>
    <mergeCell ref="P21:P22"/>
    <mergeCell ref="Q21:Q22"/>
    <mergeCell ref="A23:A24"/>
    <mergeCell ref="P23:P24"/>
    <mergeCell ref="Q23:Q24"/>
    <mergeCell ref="P39:P45"/>
    <mergeCell ref="Q26:Q32"/>
    <mergeCell ref="A37:C38"/>
  </mergeCells>
  <phoneticPr fontId="4" type="noConversion"/>
  <printOptions horizontalCentered="1"/>
  <pageMargins left="0.19685039370078741" right="0.19685039370078741" top="0.78740157480314965" bottom="0" header="0.15748031496062992" footer="0.15748031496062992"/>
  <pageSetup paperSize="9" scale="70" orientation="landscape" r:id="rId1"/>
  <headerFooter alignWithMargins="0"/>
  <rowBreaks count="1" manualBreakCount="1">
    <brk id="48" max="20" man="1"/>
  </rowBreaks>
  <colBreaks count="1" manualBreakCount="1">
    <brk id="17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10_2024</vt:lpstr>
      <vt:lpstr>08_2024</vt:lpstr>
      <vt:lpstr>порівняльна таблиця</vt:lpstr>
      <vt:lpstr>'08_2024'!Область_друку</vt:lpstr>
      <vt:lpstr>'10_2024'!Область_друку</vt:lpstr>
      <vt:lpstr>'порівняльна таблиця'!Область_друку</vt:lpstr>
    </vt:vector>
  </TitlesOfParts>
  <Company>ДОМ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upravlinnya_jkg@ukr.net</cp:lastModifiedBy>
  <cp:lastPrinted>2024-08-19T11:17:03Z</cp:lastPrinted>
  <dcterms:created xsi:type="dcterms:W3CDTF">2012-09-03T05:49:41Z</dcterms:created>
  <dcterms:modified xsi:type="dcterms:W3CDTF">2024-10-04T13:32:26Z</dcterms:modified>
</cp:coreProperties>
</file>