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xr:revisionPtr revIDLastSave="0" documentId="8_{B13FB973-060C-4123-8A13-A7794C3D72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ін_гр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ВсегоЖ">[28]ЖурналОП2022!$H$5:$H$2100</definedName>
    <definedName name="ВсегоРЛОтчет">[28]РЛОтчет!$L$7:$L$308</definedName>
    <definedName name="ВсегоРЛФинанс">[28]РЛФинанс!$K$7:$K$76</definedName>
    <definedName name="Д">'[15]МТР Газ України'!$B$4</definedName>
    <definedName name="ДатаОпер">[28]ЖурналОП2022!$A$5:$A$2100</definedName>
    <definedName name="ДатаОтчета">[28]Отчет!$F$2</definedName>
    <definedName name="ДатаРЛЖо65">#REF!</definedName>
    <definedName name="ДатаРЛОтчета">[28]РЛОтчет!$B$7:$B$308</definedName>
    <definedName name="ДатаРЛФинанс">[28]РЛФинанс!$B$7:$B$76</definedName>
    <definedName name="ДебетЖ">[28]ЖурналОП2022!$E$5:$E$2100</definedName>
    <definedName name="ДебетЖТек">[28]ЖурналОП2022!$E1</definedName>
    <definedName name="е">#REF!</definedName>
    <definedName name="є">#REF!</definedName>
    <definedName name="_xlnm.Print_Titles" localSheetId="0">фін_грн!$27:$28</definedName>
    <definedName name="Заголовки_для_печати_МИ">'[29]1993'!$A$1:$IV$3,'[29]1993'!$A$1:$A$65536</definedName>
    <definedName name="ЗП_К661.1">'[30]МО 5 661'!$I$15:$I$22</definedName>
    <definedName name="ЗП_К661Тек">'[28]МО 5 661'!$I1</definedName>
    <definedName name="ИтогоРЛЖо65">#REF!</definedName>
    <definedName name="і">[32]Inform!$F$2</definedName>
    <definedName name="ів">#REF!</definedName>
    <definedName name="ів___0">#REF!</definedName>
    <definedName name="ів_22">#REF!</definedName>
    <definedName name="ів_26">#REF!</definedName>
    <definedName name="іваіа">'[31]7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'[31]7  Інші витрати'!#REF!</definedName>
    <definedName name="Квартал">'[33]ДОХОД УСЛУГА'!$C$12:$C$27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Код__КТек">[28]ЖоСч661!$B1</definedName>
    <definedName name="Код010РЛЖо65">#REF!</definedName>
    <definedName name="Код010РЛЖо65Тек">#REF!</definedName>
    <definedName name="Код011РЛЖо65">#REF!</definedName>
    <definedName name="Код011РЛЖо65Тек">#REF!</definedName>
    <definedName name="Код012РЛЖо65">#REF!</definedName>
    <definedName name="Код012РЛЖо65Тек">#REF!</definedName>
    <definedName name="Код013РЛЖо65">#REF!</definedName>
    <definedName name="Код013РЛЖо65Тек">#REF!</definedName>
    <definedName name="Код014РЛЖо65">#REF!</definedName>
    <definedName name="Код014РЛЖо65Тек">#REF!</definedName>
    <definedName name="Код015РЛЖо65">#REF!</definedName>
    <definedName name="Код015РЛЖо65Тек">#REF!</definedName>
    <definedName name="Код016РЛЖо65">#REF!</definedName>
    <definedName name="Код016РЛЖо65Тек">#REF!</definedName>
    <definedName name="Код017РЛЖо65">#REF!</definedName>
    <definedName name="Код017РЛЖо65Тек">#REF!</definedName>
    <definedName name="Код018РЛЖо65">#REF!</definedName>
    <definedName name="Код018РЛЖо65Тек">#REF!</definedName>
    <definedName name="Код019РЛЖо65">#REF!</definedName>
    <definedName name="Код019РЛЖо65Тек">#REF!</definedName>
    <definedName name="Код01РЛЖо65">#REF!</definedName>
    <definedName name="Код01РЛЖо65Тек">#REF!</definedName>
    <definedName name="Код02РЛЖо65">#REF!</definedName>
    <definedName name="Код02РЛЖо65Тек">#REF!</definedName>
    <definedName name="Код03РЛЖо65">#REF!</definedName>
    <definedName name="Код03РЛЖо65Тек">#REF!</definedName>
    <definedName name="Код04РЛЖо65">#REF!</definedName>
    <definedName name="Код04РЛЖо65Тек">#REF!</definedName>
    <definedName name="Код05РЛЖо65">#REF!</definedName>
    <definedName name="Код05РЛЖо65Тек">#REF!</definedName>
    <definedName name="Код06РЛЖо65">#REF!</definedName>
    <definedName name="Код06РЛЖо65Тек">#REF!</definedName>
    <definedName name="Код07РЛЖо65">#REF!</definedName>
    <definedName name="Код07РЛЖо65Тек">#REF!</definedName>
    <definedName name="Код08РЛЖо65">#REF!</definedName>
    <definedName name="Код08РЛЖо65Тек">#REF!</definedName>
    <definedName name="Код09РЛЖо65">#REF!</definedName>
    <definedName name="Код09РЛЖо65Тек">#REF!</definedName>
    <definedName name="Код1000РЛОТек">[28]РЛОтчет!A$6</definedName>
    <definedName name="Код1005РЛОТек">[28]РЛОтчет!A$30</definedName>
    <definedName name="Код1011РЛОТек">[28]РЛОтчет!A$46</definedName>
    <definedName name="Код1012РЛОТек">[28]РЛОтчет!A$54</definedName>
    <definedName name="Код1020РЛОТек">[28]РЛОтчет!A$62</definedName>
    <definedName name="Код1030РЛОТек">[28]РЛОтчет!A$70</definedName>
    <definedName name="Код1090РЛОТек">[28]РЛОтчет!A$78</definedName>
    <definedName name="Код1100РЛОТек">[28]РЛОтчет!A$86</definedName>
    <definedName name="Код1103РЛОТек">[28]РЛОтчет!A$94</definedName>
    <definedName name="Код1110РЛОТек">[28]РЛОтчет!A$102</definedName>
    <definedName name="Код1125РЛОТек">[28]РЛОтчет!A$110</definedName>
    <definedName name="Код1135РЛОТек">[28]РЛОтчет!A$118</definedName>
    <definedName name="Код1136РЛОТек">[28]РЛОтчет!A$126</definedName>
    <definedName name="Код1155РЛОТек">[28]РЛОтчет!A$134</definedName>
    <definedName name="Код1160РЛОТек">[28]РЛОтчет!A$142</definedName>
    <definedName name="Код1165РЛОТек">[28]РЛОтчет!XEY$150</definedName>
    <definedName name="Код1170РЛОТек">[28]РЛОтчет!XEY$158</definedName>
    <definedName name="Код1190РЛОТек">[28]РЛОтчет!XEY$166</definedName>
    <definedName name="Код1200РЛОТек">[28]РЛОтчет!XFA$174</definedName>
    <definedName name="Код1400РЛОТек">[28]РЛОтчет!XFA$182</definedName>
    <definedName name="Код1410РЛОТек">[28]РЛОтчет!XFA$190</definedName>
    <definedName name="Код1415РЛОТек">[28]РЛОтчет!XFA$198</definedName>
    <definedName name="Код1420РЛОТек">[28]РЛОтчет!XFA$206</definedName>
    <definedName name="Код1425РЛОТек">[28]РЛОтчет!XFA$214</definedName>
    <definedName name="Код1595РЛОТек">[28]РЛОтчет!XFA$222</definedName>
    <definedName name="Код1600РЛОТек">[28]РЛОтчет!XFA$230</definedName>
    <definedName name="Код1610РЛОТек">[28]РЛОтчет!XFA$238</definedName>
    <definedName name="Код1615РЛОТек">[28]РЛОтчет!XFA$246</definedName>
    <definedName name="Код1620РЛОТек">[28]РЛОтчет!XFA$254</definedName>
    <definedName name="Код1621РЛОТек">[28]РЛОтчет!XEY$262</definedName>
    <definedName name="Код1625РЛОТек">[28]РЛОтчет!XEY$270</definedName>
    <definedName name="Код1630РЛОТек">[28]РЛОтчет!XEY$278</definedName>
    <definedName name="Код1665РЛОТек">[28]РЛОтчет!XEY$286</definedName>
    <definedName name="Код1690РЛОТек">[28]РЛОтчет!XEY$294</definedName>
    <definedName name="Код1700РЛОТек">[28]РЛОтчет!XEY$302</definedName>
    <definedName name="КодРядОтчетТек">[28]Отчет!$D1</definedName>
    <definedName name="КодРядРЛЖо65">#REF!</definedName>
    <definedName name="КодРядРЛОтчета">[28]РЛОтчет!$A$7:$A$308</definedName>
    <definedName name="КодРядРЛФинанс">[28]РЛФинанс!$A$7:$A$76</definedName>
    <definedName name="КодРядФинансТек">[28]Финанс!$G1</definedName>
    <definedName name="Кол_во_захоранений_по_плану">'[33]ДОХОД УСЛУГА'!$D$12:$D$27</definedName>
    <definedName name="Корреспон.счет_К_т">'[34]Реестр платежных поручений'!#REF!</definedName>
    <definedName name="КорСчет">[28]ПланСчет!$C$5:$CN$94</definedName>
    <definedName name="КредитЖ">[28]ЖурналОП2022!$F$5:$F$2100</definedName>
    <definedName name="КредитЖТек">[28]ЖурналОП2022!$F1</definedName>
    <definedName name="л">#REF!</definedName>
    <definedName name="Месяц_Списка">[28]Лист1!$E$1:$E$12</definedName>
    <definedName name="НачОстДебет">[28]ГлКнига2022!$C$6:$C$64</definedName>
    <definedName name="НачОстКредит">[28]ГлКнига2022!$D$6:$D$64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[35]Inform!$E$6</definedName>
    <definedName name="р">#REF!</definedName>
    <definedName name="СальдоДебет1">[28]ГлКнига2022!$R$6:$R$64</definedName>
    <definedName name="СальдоДебет2">[28]ГлКнига2022!$AG$6:$AG$64</definedName>
    <definedName name="СальдоДебет3">[28]ГлКнига2022!$AV$6:$AV$64</definedName>
    <definedName name="СальдоДебет4">[28]ГлКнига2022!$BK$6:$BK$64</definedName>
    <definedName name="СальдоКредит1">[28]ГлКнига2022!$S$6:$S$64</definedName>
    <definedName name="СальдоКредит2">[28]ГлКнига2022!$AH$6:$AH$64</definedName>
    <definedName name="СальдоКредит3">[28]ГлКнига2022!$AW$6:$AW$64</definedName>
    <definedName name="СальдоКредит4">[28]ГлКнига2022!$BL$6:$BL$64</definedName>
    <definedName name="Список_Поездок">OFFSET([36]Даты_поездок!$A$1,0,0,COUNTA([36]Даты_поездок!$A$1:$A$40),1)</definedName>
    <definedName name="СуммаК_т">'[34]Реестр платежных поручений'!#REF!</definedName>
    <definedName name="СчетГК">[28]ГлКнига2022!$B$6:$B$64</definedName>
    <definedName name="СчетГКТек">[28]ГлКнига2022!$B1</definedName>
    <definedName name="т">[37]Inform!$E$6</definedName>
    <definedName name="тариф">[38]Inform!$G$2</definedName>
    <definedName name="уйцукйцуйу">#REF!</definedName>
    <definedName name="уке">[39]Inform!$G$2</definedName>
    <definedName name="УТГ">'[15]МТР Газ України'!$B$4</definedName>
    <definedName name="фів">'[24]МТР Газ України'!$B$4</definedName>
    <definedName name="фіваіф">'[31]7  Інші витрати'!#REF!</definedName>
    <definedName name="фф">'[26]МТР Газ України'!$F$1</definedName>
    <definedName name="ц">'[13]7  Інші витрати'!#REF!</definedName>
    <definedName name="Цена_за_1_захоронение">'[33]ДОХОД УСЛУГА'!$E$12:$E$27</definedName>
    <definedName name="ччч">'[40]БАЗА  '!#REF!</definedName>
    <definedName name="ш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E49" i="1"/>
  <c r="E50" i="1"/>
  <c r="E51" i="1"/>
  <c r="E52" i="1"/>
  <c r="E54" i="1"/>
  <c r="E58" i="1"/>
  <c r="E60" i="1"/>
  <c r="E61" i="1"/>
  <c r="E62" i="1"/>
  <c r="E67" i="1"/>
  <c r="E32" i="1"/>
  <c r="E31" i="1"/>
  <c r="D48" i="1"/>
  <c r="D46" i="1" s="1"/>
  <c r="D45" i="1" s="1"/>
  <c r="F48" i="1"/>
  <c r="G48" i="1"/>
  <c r="G46" i="1" s="1"/>
  <c r="G45" i="1" s="1"/>
  <c r="H48" i="1"/>
  <c r="H46" i="1" s="1"/>
  <c r="H45" i="1" s="1"/>
  <c r="I48" i="1"/>
  <c r="I46" i="1" s="1"/>
  <c r="C48" i="1"/>
  <c r="C46" i="1" s="1"/>
  <c r="D42" i="1"/>
  <c r="E42" i="1"/>
  <c r="F42" i="1"/>
  <c r="G42" i="1"/>
  <c r="H42" i="1"/>
  <c r="I42" i="1"/>
  <c r="C42" i="1"/>
  <c r="D59" i="1"/>
  <c r="F59" i="1"/>
  <c r="G59" i="1"/>
  <c r="H59" i="1"/>
  <c r="I59" i="1"/>
  <c r="I57" i="1" s="1"/>
  <c r="I40" i="1" s="1"/>
  <c r="I39" i="1" s="1"/>
  <c r="I63" i="1"/>
  <c r="E63" i="1" s="1"/>
  <c r="D57" i="1"/>
  <c r="F57" i="1"/>
  <c r="F40" i="1" s="1"/>
  <c r="F39" i="1" s="1"/>
  <c r="G57" i="1"/>
  <c r="G40" i="1" s="1"/>
  <c r="G39" i="1" s="1"/>
  <c r="H57" i="1"/>
  <c r="H40" i="1" s="1"/>
  <c r="H39" i="1" s="1"/>
  <c r="C63" i="1"/>
  <c r="C59" i="1"/>
  <c r="C57" i="1" s="1"/>
  <c r="C40" i="1" s="1"/>
  <c r="C39" i="1" s="1"/>
  <c r="D30" i="1"/>
  <c r="D36" i="1" s="1"/>
  <c r="E30" i="1"/>
  <c r="E36" i="1" s="1"/>
  <c r="F30" i="1"/>
  <c r="F36" i="1" s="1"/>
  <c r="G30" i="1"/>
  <c r="G36" i="1" s="1"/>
  <c r="H30" i="1"/>
  <c r="H36" i="1" s="1"/>
  <c r="I30" i="1"/>
  <c r="I36" i="1" s="1"/>
  <c r="C30" i="1"/>
  <c r="C36" i="1" s="1"/>
  <c r="C43" i="1" l="1"/>
  <c r="D70" i="1"/>
  <c r="D74" i="1" s="1"/>
  <c r="C68" i="1"/>
  <c r="C45" i="1"/>
  <c r="C70" i="1" s="1"/>
  <c r="C74" i="1" s="1"/>
  <c r="F43" i="1"/>
  <c r="D68" i="1"/>
  <c r="E59" i="1"/>
  <c r="I68" i="1"/>
  <c r="D40" i="1"/>
  <c r="D39" i="1" s="1"/>
  <c r="D43" i="1" s="1"/>
  <c r="H68" i="1"/>
  <c r="G68" i="1"/>
  <c r="E48" i="1"/>
  <c r="F46" i="1"/>
  <c r="F68" i="1" s="1"/>
  <c r="I45" i="1"/>
  <c r="I70" i="1" s="1"/>
  <c r="I74" i="1" s="1"/>
  <c r="F45" i="1"/>
  <c r="E45" i="1" s="1"/>
  <c r="E70" i="1" s="1"/>
  <c r="E74" i="1" s="1"/>
  <c r="E57" i="1"/>
  <c r="I43" i="1"/>
  <c r="H70" i="1"/>
  <c r="H74" i="1" s="1"/>
  <c r="H43" i="1"/>
  <c r="G70" i="1"/>
  <c r="G74" i="1" s="1"/>
  <c r="G43" i="1"/>
  <c r="E46" i="1" l="1"/>
  <c r="E68" i="1" s="1"/>
  <c r="C77" i="1"/>
  <c r="C78" i="1" s="1"/>
  <c r="E40" i="1"/>
  <c r="E39" i="1" s="1"/>
  <c r="E43" i="1" s="1"/>
  <c r="F70" i="1"/>
  <c r="F74" i="1" s="1"/>
  <c r="F77" i="1" s="1"/>
  <c r="F78" i="1" s="1"/>
  <c r="D77" i="1"/>
  <c r="D78" i="1" s="1"/>
  <c r="E77" i="1"/>
  <c r="E78" i="1" s="1"/>
  <c r="I77" i="1"/>
  <c r="I78" i="1" s="1"/>
  <c r="H77" i="1"/>
  <c r="H78" i="1" s="1"/>
  <c r="G77" i="1"/>
  <c r="G78" i="1" s="1"/>
  <c r="F91" i="1" l="1"/>
  <c r="F84" i="1"/>
  <c r="F82" i="1"/>
  <c r="F83" i="1"/>
  <c r="E91" i="1"/>
  <c r="E83" i="1" s="1"/>
  <c r="G83" i="1"/>
  <c r="G82" i="1"/>
  <c r="G91" i="1"/>
  <c r="G84" i="1" s="1"/>
  <c r="I84" i="1"/>
  <c r="I82" i="1"/>
  <c r="I91" i="1"/>
  <c r="I83" i="1"/>
  <c r="H84" i="1"/>
  <c r="H82" i="1"/>
  <c r="H91" i="1"/>
  <c r="H83" i="1" s="1"/>
  <c r="D84" i="1"/>
  <c r="D83" i="1"/>
  <c r="D82" i="1"/>
  <c r="D79" i="1"/>
  <c r="C91" i="1"/>
  <c r="C84" i="1"/>
  <c r="C83" i="1"/>
  <c r="C82" i="1"/>
  <c r="C79" i="1"/>
  <c r="F79" i="1"/>
  <c r="G79" i="1"/>
  <c r="H79" i="1"/>
  <c r="I79" i="1"/>
  <c r="E79" i="1"/>
  <c r="E82" i="1" l="1"/>
  <c r="E84" i="1"/>
</calcChain>
</file>

<file path=xl/sharedStrings.xml><?xml version="1.0" encoding="utf-8"?>
<sst xmlns="http://schemas.openxmlformats.org/spreadsheetml/2006/main" count="164" uniqueCount="151">
  <si>
    <t xml:space="preserve">Додаток </t>
  </si>
  <si>
    <t>до проекту рішення виконавчого комитету</t>
  </si>
  <si>
    <t xml:space="preserve">Южненської  міської ради </t>
  </si>
  <si>
    <t>від</t>
  </si>
  <si>
    <t>№</t>
  </si>
  <si>
    <t>коди</t>
  </si>
  <si>
    <t xml:space="preserve">                                                                                                                                  </t>
  </si>
  <si>
    <t>Рік</t>
  </si>
  <si>
    <t xml:space="preserve">Підприємство  </t>
  </si>
  <si>
    <t>КП "Ритуальні послуги"</t>
  </si>
  <si>
    <t xml:space="preserve">за ЄДРПОУ </t>
  </si>
  <si>
    <t xml:space="preserve">Організаційно-правова форма </t>
  </si>
  <si>
    <t>Комунальне підприємство</t>
  </si>
  <si>
    <t>за КОПФГ</t>
  </si>
  <si>
    <t>Територія</t>
  </si>
  <si>
    <t>Южне</t>
  </si>
  <si>
    <t>за КОАТУУ</t>
  </si>
  <si>
    <r>
      <t xml:space="preserve">Орган державного управління  </t>
    </r>
    <r>
      <rPr>
        <b/>
        <i/>
        <sz val="12"/>
        <rFont val="Times New Roman Cyr"/>
        <family val="1"/>
        <charset val="204"/>
      </rPr>
      <t xml:space="preserve"> </t>
    </r>
  </si>
  <si>
    <t>за СПОДУ</t>
  </si>
  <si>
    <t xml:space="preserve">Галузь     </t>
  </si>
  <si>
    <t>за ЗКГНГ</t>
  </si>
  <si>
    <t xml:space="preserve">Вид економічної діяльності    </t>
  </si>
  <si>
    <t>Організування поховань і надання суміжних послуг</t>
  </si>
  <si>
    <t xml:space="preserve">за  КВЕД  </t>
  </si>
  <si>
    <t>96.03</t>
  </si>
  <si>
    <t>Одиниця виміру: тис. грн.</t>
  </si>
  <si>
    <t>Форма власності</t>
  </si>
  <si>
    <t>Комунальна ЖКГ</t>
  </si>
  <si>
    <t>Чисельність працівників</t>
  </si>
  <si>
    <t xml:space="preserve">штатна -18  </t>
  </si>
  <si>
    <t xml:space="preserve">Місцезнаходження  </t>
  </si>
  <si>
    <t>м.Южне вул.Будівельників, 21</t>
  </si>
  <si>
    <t xml:space="preserve">Телефон </t>
  </si>
  <si>
    <t>+380951408095</t>
  </si>
  <si>
    <t xml:space="preserve">Прізвище та ініціали керівника  </t>
  </si>
  <si>
    <t>Романенко Олександр Олександрович</t>
  </si>
  <si>
    <t xml:space="preserve">ФІНАНСОВИЙ ПЛАН КОМУНАЛЬНОГО ПІДПРИЄМСТВА </t>
  </si>
  <si>
    <t xml:space="preserve">НА 2025 рік </t>
  </si>
  <si>
    <t>Основні фінансові показники підприємства</t>
  </si>
  <si>
    <t>І. Формування прибутку підприємства</t>
  </si>
  <si>
    <t xml:space="preserve">Код рядка </t>
  </si>
  <si>
    <t>Довідка:</t>
  </si>
  <si>
    <t>Плановий рік (усього)</t>
  </si>
  <si>
    <t xml:space="preserve">У тому числі </t>
  </si>
  <si>
    <t>факт минулого року</t>
  </si>
  <si>
    <t>фінансовий план поточного року</t>
  </si>
  <si>
    <t>І  квартал</t>
  </si>
  <si>
    <t>ІІ  квартал</t>
  </si>
  <si>
    <t>ІІІ  квартал</t>
  </si>
  <si>
    <t>ІV квартал</t>
  </si>
  <si>
    <t>Доходи</t>
  </si>
  <si>
    <r>
      <t xml:space="preserve">Дохід (виручка) від реалізації продукції (товарів, робіт, послуг) </t>
    </r>
    <r>
      <rPr>
        <i/>
        <sz val="12"/>
        <rFont val="Times New Roman Cyr"/>
        <charset val="204"/>
      </rPr>
      <t>За видами послуг (розшифрування):</t>
    </r>
  </si>
  <si>
    <t>001</t>
  </si>
  <si>
    <t xml:space="preserve"> - від надання ритуальних послуг</t>
  </si>
  <si>
    <t xml:space="preserve"> - від реалізації предметів ритуальної належності</t>
  </si>
  <si>
    <t>податок на додану вартість</t>
  </si>
  <si>
    <t>002</t>
  </si>
  <si>
    <t>інші непрямі податки</t>
  </si>
  <si>
    <t>003</t>
  </si>
  <si>
    <r>
      <t xml:space="preserve">Інші вирахування з доходу </t>
    </r>
    <r>
      <rPr>
        <i/>
        <sz val="12"/>
        <rFont val="Times New Roman Cyr"/>
        <family val="1"/>
        <charset val="204"/>
      </rPr>
      <t>(розшифрування)</t>
    </r>
  </si>
  <si>
    <t>004</t>
  </si>
  <si>
    <r>
      <t xml:space="preserve">Чистий дохід (виручка) від реалізації продукції (товарів, робіт, послуг) </t>
    </r>
    <r>
      <rPr>
        <b/>
        <i/>
        <sz val="12"/>
        <rFont val="Times New Roman Cyr"/>
        <family val="1"/>
        <charset val="204"/>
      </rPr>
      <t>(розшифрування)</t>
    </r>
  </si>
  <si>
    <t>005</t>
  </si>
  <si>
    <r>
      <t xml:space="preserve">Інші операційні доходи </t>
    </r>
    <r>
      <rPr>
        <i/>
        <sz val="12"/>
        <rFont val="Times New Roman Cyr"/>
        <family val="1"/>
        <charset val="204"/>
      </rPr>
      <t>(розшифрування)</t>
    </r>
  </si>
  <si>
    <t>006</t>
  </si>
  <si>
    <r>
      <t xml:space="preserve">Інші фінансові доходи </t>
    </r>
    <r>
      <rPr>
        <i/>
        <sz val="12"/>
        <rFont val="Times New Roman Cyr"/>
        <family val="1"/>
        <charset val="204"/>
      </rPr>
      <t>(розшифрування)</t>
    </r>
  </si>
  <si>
    <t>007</t>
  </si>
  <si>
    <t>Дохід із місцевого бюджету за цільовими програмами у т.ч.:</t>
  </si>
  <si>
    <t>007/1</t>
  </si>
  <si>
    <t xml:space="preserve"> - загальний фонд (розшифрування)</t>
  </si>
  <si>
    <t xml:space="preserve"> - спец. фонд (розшифрування)</t>
  </si>
  <si>
    <r>
      <t xml:space="preserve">Інші доходи амортизація активів </t>
    </r>
    <r>
      <rPr>
        <i/>
        <sz val="10"/>
        <rFont val="Times New Roman Cyr"/>
        <family val="1"/>
        <charset val="204"/>
      </rPr>
      <t>(розшифрування)</t>
    </r>
  </si>
  <si>
    <t>008</t>
  </si>
  <si>
    <t>Усього доходів</t>
  </si>
  <si>
    <t>009</t>
  </si>
  <si>
    <t>Витрати</t>
  </si>
  <si>
    <r>
      <t>Собівартість реалізованої продукції (товарів, робіт та послуг)</t>
    </r>
    <r>
      <rPr>
        <i/>
        <sz val="12"/>
        <rFont val="Times New Roman Cyr"/>
        <family val="1"/>
        <charset val="204"/>
      </rPr>
      <t xml:space="preserve"> (розшифрування) (стр.011+017)</t>
    </r>
  </si>
  <si>
    <t>010</t>
  </si>
  <si>
    <t xml:space="preserve"> У тому числі витрати операційної діяльності: (стр.012+013+014+015)</t>
  </si>
  <si>
    <t>011</t>
  </si>
  <si>
    <r>
      <t xml:space="preserve">Матеріальни витрати </t>
    </r>
    <r>
      <rPr>
        <i/>
        <sz val="12"/>
        <rFont val="Times New Roman Cyr"/>
        <charset val="204"/>
      </rPr>
      <t>(розшифрування у додатку)</t>
    </r>
  </si>
  <si>
    <t>012</t>
  </si>
  <si>
    <t>Витрати на оплату праці (згідно додатку), з них:</t>
  </si>
  <si>
    <t>013</t>
  </si>
  <si>
    <t xml:space="preserve"> - адміністративні</t>
  </si>
  <si>
    <t xml:space="preserve"> - загальновиробничі</t>
  </si>
  <si>
    <r>
      <t xml:space="preserve">Витрати на соціальні заходи </t>
    </r>
    <r>
      <rPr>
        <i/>
        <sz val="12"/>
        <rFont val="Times New Roman Cyr"/>
        <charset val="204"/>
      </rPr>
      <t>(розшифрування згідно додатку)</t>
    </r>
  </si>
  <si>
    <t>014</t>
  </si>
  <si>
    <r>
      <t xml:space="preserve">Амортизація </t>
    </r>
    <r>
      <rPr>
        <i/>
        <sz val="12"/>
        <rFont val="Times New Roman Cyr"/>
        <charset val="204"/>
      </rPr>
      <t>(розшифрування згідно додатку)</t>
    </r>
  </si>
  <si>
    <t>015</t>
  </si>
  <si>
    <r>
      <t xml:space="preserve">Витрати на збут </t>
    </r>
    <r>
      <rPr>
        <i/>
        <sz val="12"/>
        <rFont val="Times New Roman Cyr"/>
        <family val="1"/>
        <charset val="204"/>
      </rPr>
      <t>(розшифрування)</t>
    </r>
  </si>
  <si>
    <t>016</t>
  </si>
  <si>
    <r>
      <t xml:space="preserve">Інші операційні витрати </t>
    </r>
    <r>
      <rPr>
        <i/>
        <sz val="12"/>
        <rFont val="Times New Roman Cyr"/>
        <family val="1"/>
        <charset val="204"/>
      </rPr>
      <t>(розшифрування)</t>
    </r>
  </si>
  <si>
    <t>017</t>
  </si>
  <si>
    <r>
      <t xml:space="preserve">Інші фінансові витрати </t>
    </r>
    <r>
      <rPr>
        <i/>
        <sz val="12"/>
        <rFont val="Times New Roman Cyr"/>
        <family val="1"/>
        <charset val="204"/>
      </rPr>
      <t>(розшифрування)</t>
    </r>
  </si>
  <si>
    <t>018</t>
  </si>
  <si>
    <t>Витрати за рахунок доходів із місцевого бюджету за цільовими програмами у т.ч.:</t>
  </si>
  <si>
    <t>018/1</t>
  </si>
  <si>
    <t>Матеріальни витрати</t>
  </si>
  <si>
    <t xml:space="preserve">Витрати на оплату праці (згідно додатку), з них:                                                                                                </t>
  </si>
  <si>
    <t xml:space="preserve"> адміністративні</t>
  </si>
  <si>
    <t xml:space="preserve"> загальновиробничі</t>
  </si>
  <si>
    <t>Витрати на соціальні заходи</t>
  </si>
  <si>
    <t>Інші операційні витрати</t>
  </si>
  <si>
    <r>
      <t xml:space="preserve">Інші витрати </t>
    </r>
    <r>
      <rPr>
        <i/>
        <sz val="12"/>
        <rFont val="Times New Roman Cyr"/>
        <family val="1"/>
        <charset val="204"/>
      </rPr>
      <t>(розшифрування)</t>
    </r>
  </si>
  <si>
    <t>019</t>
  </si>
  <si>
    <t>Усього витрати (стр.011+017+018/1)</t>
  </si>
  <si>
    <t>020</t>
  </si>
  <si>
    <t>Фінансові результати діяльності:</t>
  </si>
  <si>
    <t>021</t>
  </si>
  <si>
    <t>Валовий прибуток (збиток)</t>
  </si>
  <si>
    <t>022</t>
  </si>
  <si>
    <t>Фінансовий результат від операційної діяльності:</t>
  </si>
  <si>
    <t>023</t>
  </si>
  <si>
    <t>прибуток</t>
  </si>
  <si>
    <t>збиток</t>
  </si>
  <si>
    <t>Фінансовий результат від звичайної діяльності до оподаткування</t>
  </si>
  <si>
    <t>024</t>
  </si>
  <si>
    <t>Податок на прибуток від звичайної діяльності</t>
  </si>
  <si>
    <t>025</t>
  </si>
  <si>
    <t>Чистий  прибуток (збиток), у тому числі:</t>
  </si>
  <si>
    <t>026</t>
  </si>
  <si>
    <t xml:space="preserve">прибуток </t>
  </si>
  <si>
    <t>026/1</t>
  </si>
  <si>
    <t>026/2</t>
  </si>
  <si>
    <t>ІІ. Розподіл чистого прибутку</t>
  </si>
  <si>
    <t>Фонд розвитоку виробництва (30%)</t>
  </si>
  <si>
    <t>027</t>
  </si>
  <si>
    <t>Фонд матеріально заохочення (60%)</t>
  </si>
  <si>
    <t>028</t>
  </si>
  <si>
    <t>Фонд соціального розвитку (10%)</t>
  </si>
  <si>
    <t>029</t>
  </si>
  <si>
    <t>Залишок нерозподіленого прибутку (непокритого збитку) на початок звітного періоду</t>
  </si>
  <si>
    <t>030</t>
  </si>
  <si>
    <t>X</t>
  </si>
  <si>
    <t>ІІІ. Обов’язкові платежі підприємства до бюджету та державних цільових фондів</t>
  </si>
  <si>
    <t>Резервний фонд</t>
  </si>
  <si>
    <t>031</t>
  </si>
  <si>
    <r>
      <t xml:space="preserve">Інші фонди </t>
    </r>
    <r>
      <rPr>
        <b/>
        <i/>
        <sz val="12"/>
        <rFont val="Times New Roman Cyr"/>
        <family val="1"/>
        <charset val="204"/>
      </rPr>
      <t>(розшифрувати)</t>
    </r>
  </si>
  <si>
    <t>032</t>
  </si>
  <si>
    <t>Обов’язкові платежі, у тому числі:</t>
  </si>
  <si>
    <t>033</t>
  </si>
  <si>
    <t>місцеві податки та збори</t>
  </si>
  <si>
    <t>034</t>
  </si>
  <si>
    <t>035</t>
  </si>
  <si>
    <t xml:space="preserve">Директор </t>
  </si>
  <si>
    <t>Олександр РОМАНЕНКО</t>
  </si>
  <si>
    <t xml:space="preserve">(посада)                                                                                           (підпис)                                                (ПІБ)  </t>
  </si>
  <si>
    <t>оплата комунальних послуг та енергоносіїв</t>
  </si>
  <si>
    <t>оплата послуг (крім комунальних)</t>
  </si>
  <si>
    <r>
      <t xml:space="preserve">інші платежі </t>
    </r>
    <r>
      <rPr>
        <i/>
        <sz val="12"/>
        <rFont val="Times New Roman Cyr"/>
        <family val="1"/>
        <charset val="204"/>
      </rPr>
      <t>(перерахування до місцевого бюджету частини чистого прибутку в розмірі 2%)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</si>
</sst>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9" x14ac:knownFonts="1">
    <font>
      <sz val="11"/>
      <color theme="1"/>
      <name val="Times New Roman"/>
      <family val="2"/>
      <charset val="204"/>
    </font>
    <font>
      <sz val="10"/>
      <name val="Arial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8"/>
      <name val="Times New Roman Cyr"/>
      <family val="1"/>
      <charset val="204"/>
    </font>
    <font>
      <sz val="12"/>
      <name val="Arial"/>
      <family val="2"/>
      <charset val="204"/>
    </font>
    <font>
      <u/>
      <sz val="12"/>
      <name val="Times New Roman Cyr"/>
      <family val="1"/>
      <charset val="204"/>
    </font>
    <font>
      <sz val="8"/>
      <name val="Times New Roman Cyr"/>
      <charset val="204"/>
    </font>
    <font>
      <sz val="10"/>
      <name val="Arial"/>
      <family val="2"/>
      <charset val="204"/>
    </font>
    <font>
      <sz val="9"/>
      <name val="Times New Roman Cyr"/>
      <family val="1"/>
      <charset val="204"/>
    </font>
    <font>
      <sz val="10"/>
      <name val="Times New Roman Cyr"/>
      <family val="1"/>
      <charset val="204"/>
    </font>
    <font>
      <b/>
      <i/>
      <sz val="12"/>
      <name val="Times New Roman Cyr"/>
      <family val="1"/>
      <charset val="204"/>
    </font>
    <font>
      <i/>
      <sz val="10"/>
      <name val="Times New Roman Cyr"/>
      <family val="1"/>
      <charset val="204"/>
    </font>
    <font>
      <b/>
      <i/>
      <sz val="10"/>
      <name val="Times New Roman Cyr"/>
      <family val="1"/>
      <charset val="204"/>
    </font>
    <font>
      <i/>
      <sz val="8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name val="Arial"/>
      <family val="2"/>
      <charset val="204"/>
    </font>
    <font>
      <sz val="12"/>
      <color indexed="11"/>
      <name val="Arial"/>
      <family val="2"/>
      <charset val="204"/>
    </font>
    <font>
      <i/>
      <sz val="12"/>
      <name val="Times New Roman Cyr"/>
      <charset val="204"/>
    </font>
    <font>
      <b/>
      <sz val="14"/>
      <name val="Times New Roman Cyr"/>
      <charset val="204"/>
    </font>
    <font>
      <sz val="14"/>
      <name val="Times New Roman Cyr"/>
      <family val="1"/>
      <charset val="204"/>
    </font>
    <font>
      <sz val="14"/>
      <color indexed="10"/>
      <name val="Times New Roman Cyr"/>
      <family val="1"/>
      <charset val="204"/>
    </font>
    <font>
      <i/>
      <sz val="12"/>
      <name val="Times New Roman Cyr"/>
      <family val="1"/>
      <charset val="204"/>
    </font>
    <font>
      <sz val="14"/>
      <name val="Times New Roman Cyr"/>
      <charset val="204"/>
    </font>
    <font>
      <i/>
      <sz val="14"/>
      <name val="Times New Roman Cyr"/>
      <family val="1"/>
      <charset val="204"/>
    </font>
    <font>
      <sz val="11"/>
      <name val="Arial"/>
      <family val="2"/>
      <charset val="204"/>
    </font>
    <font>
      <sz val="12"/>
      <name val="Times New Roman Cyr"/>
      <charset val="204"/>
    </font>
    <font>
      <b/>
      <sz val="8"/>
      <name val="Times New Roman"/>
      <family val="1"/>
      <charset val="204"/>
    </font>
    <font>
      <i/>
      <sz val="12"/>
      <name val="Arial"/>
      <family val="2"/>
      <charset val="204"/>
    </font>
    <font>
      <b/>
      <u/>
      <sz val="12"/>
      <name val="Times New Roman"/>
      <family val="1"/>
      <charset val="204"/>
    </font>
    <font>
      <sz val="9"/>
      <name val="Arial Cyr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1">
    <xf numFmtId="0" fontId="0" fillId="0" borderId="0" xfId="0"/>
    <xf numFmtId="0" fontId="2" fillId="0" borderId="0" xfId="1" applyFont="1" applyAlignment="1">
      <alignment horizontal="left"/>
    </xf>
    <xf numFmtId="2" fontId="3" fillId="0" borderId="0" xfId="1" applyNumberFormat="1" applyFont="1"/>
    <xf numFmtId="0" fontId="3" fillId="0" borderId="0" xfId="1" applyFont="1"/>
    <xf numFmtId="0" fontId="5" fillId="0" borderId="0" xfId="1" applyFont="1"/>
    <xf numFmtId="0" fontId="6" fillId="0" borderId="0" xfId="1" applyFont="1"/>
    <xf numFmtId="0" fontId="3" fillId="0" borderId="0" xfId="1" applyFont="1" applyAlignment="1">
      <alignment horizontal="center"/>
    </xf>
    <xf numFmtId="2" fontId="2" fillId="0" borderId="0" xfId="1" applyNumberFormat="1" applyFont="1" applyAlignment="1">
      <alignment horizontal="left"/>
    </xf>
    <xf numFmtId="2" fontId="7" fillId="0" borderId="0" xfId="1" applyNumberFormat="1" applyFont="1" applyAlignment="1">
      <alignment horizontal="center"/>
    </xf>
    <xf numFmtId="2" fontId="7" fillId="0" borderId="1" xfId="1" applyNumberFormat="1" applyFont="1" applyBorder="1" applyAlignment="1">
      <alignment horizontal="right"/>
    </xf>
    <xf numFmtId="2" fontId="7" fillId="0" borderId="1" xfId="1" applyNumberFormat="1" applyFont="1" applyBorder="1" applyAlignment="1">
      <alignment horizontal="left"/>
    </xf>
    <xf numFmtId="0" fontId="4" fillId="0" borderId="0" xfId="1" applyFont="1" applyAlignment="1">
      <alignment horizontal="center" vertical="top"/>
    </xf>
    <xf numFmtId="2" fontId="3" fillId="0" borderId="0" xfId="1" applyNumberFormat="1" applyFont="1" applyAlignment="1">
      <alignment horizontal="left"/>
    </xf>
    <xf numFmtId="2" fontId="5" fillId="0" borderId="0" xfId="1" applyNumberFormat="1" applyFont="1"/>
    <xf numFmtId="2" fontId="8" fillId="0" borderId="0" xfId="1" applyNumberFormat="1" applyFont="1"/>
    <xf numFmtId="0" fontId="9" fillId="0" borderId="0" xfId="1" applyFont="1" applyAlignment="1">
      <alignment horizontal="center"/>
    </xf>
    <xf numFmtId="2" fontId="9" fillId="0" borderId="0" xfId="1" applyNumberFormat="1" applyFont="1" applyAlignment="1">
      <alignment horizontal="center"/>
    </xf>
    <xf numFmtId="2" fontId="3" fillId="0" borderId="2" xfId="1" applyNumberFormat="1" applyFont="1" applyBorder="1" applyAlignment="1">
      <alignment horizontal="center"/>
    </xf>
    <xf numFmtId="0" fontId="10" fillId="0" borderId="0" xfId="1" applyFont="1"/>
    <xf numFmtId="2" fontId="10" fillId="0" borderId="0" xfId="1" applyNumberFormat="1" applyFont="1"/>
    <xf numFmtId="2" fontId="3" fillId="0" borderId="0" xfId="1" applyNumberFormat="1" applyFont="1" applyAlignment="1">
      <alignment horizontal="center"/>
    </xf>
    <xf numFmtId="2" fontId="10" fillId="0" borderId="0" xfId="1" applyNumberFormat="1" applyFont="1" applyAlignment="1">
      <alignment horizontal="center"/>
    </xf>
    <xf numFmtId="2" fontId="3" fillId="0" borderId="0" xfId="1" applyNumberFormat="1" applyFont="1" applyAlignment="1">
      <alignment horizontal="right"/>
    </xf>
    <xf numFmtId="2" fontId="10" fillId="0" borderId="2" xfId="1" applyNumberFormat="1" applyFont="1" applyBorder="1" applyAlignment="1">
      <alignment horizontal="center"/>
    </xf>
    <xf numFmtId="0" fontId="3" fillId="0" borderId="1" xfId="1" applyFont="1" applyBorder="1" applyAlignment="1">
      <alignment wrapText="1"/>
    </xf>
    <xf numFmtId="1" fontId="10" fillId="0" borderId="2" xfId="1" applyNumberFormat="1" applyFont="1" applyBorder="1" applyAlignment="1">
      <alignment horizontal="center"/>
    </xf>
    <xf numFmtId="0" fontId="3" fillId="0" borderId="4" xfId="1" applyFont="1" applyBorder="1"/>
    <xf numFmtId="0" fontId="3" fillId="0" borderId="6" xfId="1" applyFont="1" applyBorder="1"/>
    <xf numFmtId="0" fontId="12" fillId="0" borderId="5" xfId="1" applyFont="1" applyBorder="1" applyAlignment="1">
      <alignment wrapText="1"/>
    </xf>
    <xf numFmtId="2" fontId="12" fillId="0" borderId="5" xfId="1" applyNumberFormat="1" applyFont="1" applyBorder="1" applyAlignment="1">
      <alignment wrapText="1"/>
    </xf>
    <xf numFmtId="0" fontId="3" fillId="0" borderId="7" xfId="1" applyFont="1" applyBorder="1" applyAlignment="1">
      <alignment wrapText="1"/>
    </xf>
    <xf numFmtId="0" fontId="3" fillId="0" borderId="7" xfId="1" applyFont="1" applyBorder="1" applyAlignment="1">
      <alignment horizontal="left" wrapText="1"/>
    </xf>
    <xf numFmtId="0" fontId="3" fillId="0" borderId="5" xfId="1" applyFont="1" applyBorder="1" applyAlignment="1">
      <alignment horizontal="left" wrapText="1"/>
    </xf>
    <xf numFmtId="2" fontId="14" fillId="0" borderId="1" xfId="1" applyNumberFormat="1" applyFont="1" applyBorder="1" applyAlignment="1">
      <alignment wrapText="1"/>
    </xf>
    <xf numFmtId="2" fontId="3" fillId="0" borderId="1" xfId="1" applyNumberFormat="1" applyFont="1" applyBorder="1" applyAlignment="1">
      <alignment horizontal="right"/>
    </xf>
    <xf numFmtId="2" fontId="3" fillId="0" borderId="8" xfId="1" applyNumberFormat="1" applyFont="1" applyBorder="1" applyAlignment="1">
      <alignment horizontal="right"/>
    </xf>
    <xf numFmtId="0" fontId="3" fillId="0" borderId="5" xfId="1" applyFont="1" applyBorder="1" applyAlignment="1">
      <alignment horizontal="left"/>
    </xf>
    <xf numFmtId="2" fontId="3" fillId="0" borderId="1" xfId="1" applyNumberFormat="1" applyFont="1" applyBorder="1"/>
    <xf numFmtId="2" fontId="3" fillId="0" borderId="3" xfId="1" applyNumberFormat="1" applyFont="1" applyBorder="1"/>
    <xf numFmtId="2" fontId="3" fillId="0" borderId="5" xfId="1" applyNumberFormat="1" applyFont="1" applyBorder="1"/>
    <xf numFmtId="2" fontId="3" fillId="0" borderId="8" xfId="1" applyNumberFormat="1" applyFont="1" applyBorder="1"/>
    <xf numFmtId="0" fontId="5" fillId="0" borderId="0" xfId="1" applyFont="1" applyAlignment="1">
      <alignment horizontal="left"/>
    </xf>
    <xf numFmtId="0" fontId="16" fillId="0" borderId="0" xfId="1" applyFont="1" applyAlignment="1">
      <alignment horizontal="left"/>
    </xf>
    <xf numFmtId="2" fontId="5" fillId="0" borderId="0" xfId="1" applyNumberFormat="1" applyFont="1" applyAlignment="1">
      <alignment horizontal="left"/>
    </xf>
    <xf numFmtId="0" fontId="20" fillId="0" borderId="9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22" fillId="0" borderId="9" xfId="1" applyFont="1" applyBorder="1" applyAlignment="1">
      <alignment horizontal="left" vertical="center"/>
    </xf>
    <xf numFmtId="0" fontId="23" fillId="0" borderId="7" xfId="1" applyFont="1" applyBorder="1"/>
    <xf numFmtId="0" fontId="23" fillId="0" borderId="5" xfId="1" applyFont="1" applyBorder="1"/>
    <xf numFmtId="0" fontId="23" fillId="0" borderId="8" xfId="1" applyFont="1" applyBorder="1"/>
    <xf numFmtId="0" fontId="3" fillId="0" borderId="9" xfId="1" applyFont="1" applyBorder="1" applyAlignment="1">
      <alignment horizontal="left" wrapText="1"/>
    </xf>
    <xf numFmtId="0" fontId="3" fillId="0" borderId="11" xfId="1" applyFont="1" applyBorder="1" applyAlignment="1">
      <alignment wrapText="1"/>
    </xf>
    <xf numFmtId="164" fontId="19" fillId="0" borderId="2" xfId="1" quotePrefix="1" applyNumberFormat="1" applyFont="1" applyBorder="1" applyAlignment="1">
      <alignment horizontal="right" wrapText="1"/>
    </xf>
    <xf numFmtId="164" fontId="26" fillId="0" borderId="2" xfId="1" quotePrefix="1" applyNumberFormat="1" applyFont="1" applyBorder="1" applyAlignment="1">
      <alignment horizontal="right" wrapText="1"/>
    </xf>
    <xf numFmtId="164" fontId="15" fillId="0" borderId="2" xfId="1" applyNumberFormat="1" applyFont="1" applyBorder="1" applyAlignment="1">
      <alignment horizontal="right"/>
    </xf>
    <xf numFmtId="0" fontId="3" fillId="0" borderId="10" xfId="1" applyFont="1" applyBorder="1" applyAlignment="1">
      <alignment wrapText="1"/>
    </xf>
    <xf numFmtId="0" fontId="3" fillId="0" borderId="2" xfId="1" applyFont="1" applyBorder="1" applyAlignment="1">
      <alignment horizontal="left"/>
    </xf>
    <xf numFmtId="0" fontId="3" fillId="0" borderId="10" xfId="1" quotePrefix="1" applyFont="1" applyBorder="1" applyAlignment="1">
      <alignment horizontal="center"/>
    </xf>
    <xf numFmtId="0" fontId="3" fillId="0" borderId="2" xfId="1" quotePrefix="1" applyFont="1" applyBorder="1" applyAlignment="1">
      <alignment horizontal="center"/>
    </xf>
    <xf numFmtId="0" fontId="2" fillId="0" borderId="2" xfId="1" applyFont="1" applyBorder="1" applyAlignment="1">
      <alignment horizontal="left" wrapText="1"/>
    </xf>
    <xf numFmtId="0" fontId="22" fillId="0" borderId="0" xfId="1" applyFont="1"/>
    <xf numFmtId="0" fontId="3" fillId="0" borderId="2" xfId="1" applyFont="1" applyBorder="1" applyAlignment="1">
      <alignment horizontal="left" wrapText="1"/>
    </xf>
    <xf numFmtId="0" fontId="3" fillId="0" borderId="9" xfId="1" applyFont="1" applyBorder="1" applyAlignment="1">
      <alignment wrapText="1"/>
    </xf>
    <xf numFmtId="164" fontId="25" fillId="0" borderId="9" xfId="1" applyNumberFormat="1" applyFont="1" applyBorder="1" applyAlignment="1">
      <alignment horizontal="right"/>
    </xf>
    <xf numFmtId="164" fontId="29" fillId="0" borderId="2" xfId="1" applyNumberFormat="1" applyFont="1" applyBorder="1" applyAlignment="1">
      <alignment horizontal="right"/>
    </xf>
    <xf numFmtId="0" fontId="10" fillId="0" borderId="10" xfId="1" applyFont="1" applyBorder="1" applyAlignment="1">
      <alignment wrapText="1"/>
    </xf>
    <xf numFmtId="164" fontId="19" fillId="0" borderId="2" xfId="1" quotePrefix="1" applyNumberFormat="1" applyFont="1" applyBorder="1" applyAlignment="1">
      <alignment horizontal="right"/>
    </xf>
    <xf numFmtId="0" fontId="2" fillId="0" borderId="2" xfId="1" applyFont="1" applyBorder="1" applyAlignment="1">
      <alignment wrapText="1"/>
    </xf>
    <xf numFmtId="0" fontId="2" fillId="0" borderId="2" xfId="1" applyFont="1" applyBorder="1" applyAlignment="1">
      <alignment vertical="center" wrapText="1"/>
    </xf>
    <xf numFmtId="2" fontId="30" fillId="0" borderId="7" xfId="1" applyNumberFormat="1" applyFont="1" applyBorder="1" applyAlignment="1">
      <alignment horizontal="right"/>
    </xf>
    <xf numFmtId="2" fontId="30" fillId="0" borderId="5" xfId="1" applyNumberFormat="1" applyFont="1" applyBorder="1" applyAlignment="1">
      <alignment horizontal="right"/>
    </xf>
    <xf numFmtId="164" fontId="30" fillId="0" borderId="5" xfId="1" applyNumberFormat="1" applyFont="1" applyBorder="1" applyAlignment="1">
      <alignment horizontal="right"/>
    </xf>
    <xf numFmtId="164" fontId="30" fillId="0" borderId="8" xfId="1" applyNumberFormat="1" applyFont="1" applyBorder="1" applyAlignment="1">
      <alignment horizontal="right"/>
    </xf>
    <xf numFmtId="0" fontId="3" fillId="0" borderId="2" xfId="1" applyFont="1" applyBorder="1" applyAlignment="1">
      <alignment wrapText="1"/>
    </xf>
    <xf numFmtId="0" fontId="3" fillId="0" borderId="2" xfId="1" applyFont="1" applyBorder="1" applyAlignment="1">
      <alignment vertical="center" wrapText="1"/>
    </xf>
    <xf numFmtId="164" fontId="15" fillId="0" borderId="2" xfId="1" quotePrefix="1" applyNumberFormat="1" applyFont="1" applyBorder="1" applyAlignment="1">
      <alignment horizontal="right" wrapText="1"/>
    </xf>
    <xf numFmtId="0" fontId="31" fillId="0" borderId="0" xfId="1" applyFont="1"/>
    <xf numFmtId="164" fontId="25" fillId="0" borderId="2" xfId="1" quotePrefix="1" applyNumberFormat="1" applyFont="1" applyBorder="1" applyAlignment="1">
      <alignment horizontal="right" wrapText="1"/>
    </xf>
    <xf numFmtId="164" fontId="25" fillId="0" borderId="2" xfId="1" applyNumberFormat="1" applyFont="1" applyBorder="1" applyAlignment="1">
      <alignment horizontal="right"/>
    </xf>
    <xf numFmtId="0" fontId="10" fillId="0" borderId="9" xfId="1" applyFont="1" applyBorder="1" applyAlignment="1">
      <alignment wrapText="1"/>
    </xf>
    <xf numFmtId="2" fontId="17" fillId="0" borderId="2" xfId="1" applyNumberFormat="1" applyFont="1" applyBorder="1" applyAlignment="1">
      <alignment horizontal="right"/>
    </xf>
    <xf numFmtId="2" fontId="26" fillId="0" borderId="2" xfId="1" applyNumberFormat="1" applyFont="1" applyBorder="1" applyAlignment="1">
      <alignment horizontal="right" wrapText="1"/>
    </xf>
    <xf numFmtId="0" fontId="3" fillId="0" borderId="11" xfId="1" applyFont="1" applyBorder="1" applyAlignment="1">
      <alignment horizontal="left" wrapText="1"/>
    </xf>
    <xf numFmtId="164" fontId="29" fillId="0" borderId="2" xfId="1" quotePrefix="1" applyNumberFormat="1" applyFont="1" applyBorder="1" applyAlignment="1">
      <alignment horizontal="right" wrapText="1"/>
    </xf>
    <xf numFmtId="0" fontId="2" fillId="0" borderId="13" xfId="1" applyFont="1" applyBorder="1" applyAlignment="1">
      <alignment wrapText="1"/>
    </xf>
    <xf numFmtId="0" fontId="3" fillId="0" borderId="13" xfId="1" quotePrefix="1" applyFont="1" applyBorder="1" applyAlignment="1">
      <alignment horizontal="center"/>
    </xf>
    <xf numFmtId="0" fontId="2" fillId="0" borderId="10" xfId="1" applyFont="1" applyBorder="1" applyAlignment="1">
      <alignment wrapText="1"/>
    </xf>
    <xf numFmtId="164" fontId="15" fillId="0" borderId="10" xfId="1" applyNumberFormat="1" applyFont="1" applyBorder="1" applyAlignment="1">
      <alignment horizontal="right" wrapText="1"/>
    </xf>
    <xf numFmtId="164" fontId="15" fillId="0" borderId="9" xfId="1" applyNumberFormat="1" applyFont="1" applyBorder="1" applyAlignment="1">
      <alignment horizontal="right" wrapText="1"/>
    </xf>
    <xf numFmtId="0" fontId="21" fillId="0" borderId="9" xfId="1" applyFont="1" applyBorder="1" applyAlignment="1">
      <alignment horizontal="left" wrapText="1"/>
    </xf>
    <xf numFmtId="2" fontId="15" fillId="0" borderId="10" xfId="1" applyNumberFormat="1" applyFont="1" applyBorder="1" applyAlignment="1">
      <alignment horizontal="right" wrapText="1"/>
    </xf>
    <xf numFmtId="0" fontId="21" fillId="0" borderId="11" xfId="1" applyFont="1" applyBorder="1" applyAlignment="1">
      <alignment horizontal="left" wrapText="1"/>
    </xf>
    <xf numFmtId="164" fontId="15" fillId="0" borderId="11" xfId="1" applyNumberFormat="1" applyFont="1" applyBorder="1" applyAlignment="1">
      <alignment horizontal="right" wrapText="1"/>
    </xf>
    <xf numFmtId="2" fontId="26" fillId="0" borderId="12" xfId="1" applyNumberFormat="1" applyFont="1" applyBorder="1" applyAlignment="1">
      <alignment horizontal="right" wrapText="1"/>
    </xf>
    <xf numFmtId="2" fontId="26" fillId="0" borderId="15" xfId="1" applyNumberFormat="1" applyFont="1" applyBorder="1" applyAlignment="1">
      <alignment horizontal="right" wrapText="1"/>
    </xf>
    <xf numFmtId="0" fontId="3" fillId="0" borderId="10" xfId="1" applyFont="1" applyBorder="1" applyAlignment="1">
      <alignment horizontal="left" wrapText="1"/>
    </xf>
    <xf numFmtId="164" fontId="26" fillId="0" borderId="10" xfId="1" applyNumberFormat="1" applyFont="1" applyBorder="1" applyAlignment="1">
      <alignment horizontal="right" wrapText="1"/>
    </xf>
    <xf numFmtId="2" fontId="26" fillId="0" borderId="3" xfId="1" applyNumberFormat="1" applyFont="1" applyBorder="1" applyAlignment="1">
      <alignment horizontal="right" wrapText="1"/>
    </xf>
    <xf numFmtId="164" fontId="15" fillId="0" borderId="2" xfId="1" applyNumberFormat="1" applyFont="1" applyBorder="1" applyAlignment="1">
      <alignment horizontal="right" wrapText="1"/>
    </xf>
    <xf numFmtId="0" fontId="32" fillId="0" borderId="2" xfId="1" applyFont="1" applyBorder="1" applyAlignment="1">
      <alignment horizontal="left" wrapText="1"/>
    </xf>
    <xf numFmtId="0" fontId="33" fillId="0" borderId="16" xfId="1" applyFont="1" applyBorder="1" applyAlignment="1">
      <alignment horizontal="left" vertical="center" wrapText="1"/>
    </xf>
    <xf numFmtId="164" fontId="15" fillId="0" borderId="7" xfId="1" applyNumberFormat="1" applyFont="1" applyBorder="1" applyAlignment="1">
      <alignment horizontal="right" wrapText="1"/>
    </xf>
    <xf numFmtId="0" fontId="2" fillId="0" borderId="2" xfId="1" applyFont="1" applyBorder="1" applyAlignment="1">
      <alignment horizontal="left" vertical="center" wrapText="1"/>
    </xf>
    <xf numFmtId="0" fontId="2" fillId="0" borderId="2" xfId="1" quotePrefix="1" applyFont="1" applyBorder="1" applyAlignment="1">
      <alignment horizontal="center" vertical="center"/>
    </xf>
    <xf numFmtId="2" fontId="26" fillId="0" borderId="2" xfId="1" applyNumberFormat="1" applyFont="1" applyBorder="1" applyAlignment="1">
      <alignment horizontal="center" wrapText="1"/>
    </xf>
    <xf numFmtId="0" fontId="22" fillId="0" borderId="0" xfId="1" applyFont="1" applyAlignment="1">
      <alignment horizontal="center" vertical="center"/>
    </xf>
    <xf numFmtId="0" fontId="32" fillId="0" borderId="2" xfId="1" quotePrefix="1" applyFont="1" applyBorder="1" applyAlignment="1">
      <alignment horizontal="center" vertical="center"/>
    </xf>
    <xf numFmtId="2" fontId="15" fillId="0" borderId="2" xfId="1" applyNumberFormat="1" applyFont="1" applyBorder="1" applyAlignment="1">
      <alignment horizontal="right" vertical="center" wrapText="1"/>
    </xf>
    <xf numFmtId="0" fontId="5" fillId="0" borderId="0" xfId="1" applyFont="1" applyAlignment="1">
      <alignment horizontal="left" wrapText="1"/>
    </xf>
    <xf numFmtId="0" fontId="5" fillId="0" borderId="0" xfId="1" quotePrefix="1" applyFont="1" applyAlignment="1">
      <alignment horizontal="center"/>
    </xf>
    <xf numFmtId="2" fontId="5" fillId="0" borderId="0" xfId="1" applyNumberFormat="1" applyFont="1" applyAlignment="1">
      <alignment vertical="center"/>
    </xf>
    <xf numFmtId="2" fontId="34" fillId="0" borderId="0" xfId="1" applyNumberFormat="1" applyFont="1" applyAlignment="1">
      <alignment vertical="center"/>
    </xf>
    <xf numFmtId="0" fontId="35" fillId="0" borderId="0" xfId="1" applyFont="1"/>
    <xf numFmtId="0" fontId="36" fillId="0" borderId="0" xfId="1" applyFont="1"/>
    <xf numFmtId="0" fontId="36" fillId="0" borderId="1" xfId="1" applyFont="1" applyBorder="1"/>
    <xf numFmtId="2" fontId="36" fillId="0" borderId="0" xfId="1" applyNumberFormat="1" applyFont="1"/>
    <xf numFmtId="2" fontId="37" fillId="0" borderId="1" xfId="1" applyNumberFormat="1" applyFont="1" applyBorder="1"/>
    <xf numFmtId="0" fontId="38" fillId="0" borderId="0" xfId="1" applyFont="1"/>
    <xf numFmtId="0" fontId="31" fillId="0" borderId="0" xfId="1" applyFont="1" applyAlignment="1">
      <alignment horizontal="center"/>
    </xf>
    <xf numFmtId="0" fontId="31" fillId="0" borderId="0" xfId="1" applyFont="1" applyAlignment="1">
      <alignment wrapText="1"/>
    </xf>
    <xf numFmtId="0" fontId="5" fillId="0" borderId="0" xfId="1" applyFont="1" applyAlignment="1">
      <alignment wrapText="1"/>
    </xf>
    <xf numFmtId="0" fontId="5" fillId="0" borderId="0" xfId="1" applyFont="1" applyAlignment="1">
      <alignment horizontal="center"/>
    </xf>
    <xf numFmtId="2" fontId="21" fillId="0" borderId="2" xfId="1" applyNumberFormat="1" applyFont="1" applyBorder="1" applyAlignment="1">
      <alignment horizontal="center" vertical="center"/>
    </xf>
    <xf numFmtId="164" fontId="17" fillId="0" borderId="2" xfId="1" applyNumberFormat="1" applyFont="1" applyBorder="1" applyAlignment="1">
      <alignment horizontal="right"/>
    </xf>
    <xf numFmtId="164" fontId="26" fillId="0" borderId="2" xfId="1" applyNumberFormat="1" applyFont="1" applyBorder="1" applyAlignment="1">
      <alignment horizontal="right"/>
    </xf>
    <xf numFmtId="2" fontId="19" fillId="0" borderId="2" xfId="1" quotePrefix="1" applyNumberFormat="1" applyFont="1" applyBorder="1" applyAlignment="1">
      <alignment horizontal="right"/>
    </xf>
    <xf numFmtId="2" fontId="26" fillId="0" borderId="2" xfId="1" quotePrefix="1" applyNumberFormat="1" applyFont="1" applyBorder="1" applyAlignment="1">
      <alignment horizontal="right"/>
    </xf>
    <xf numFmtId="164" fontId="27" fillId="0" borderId="2" xfId="1" applyNumberFormat="1" applyFont="1" applyBorder="1" applyAlignment="1">
      <alignment horizontal="right"/>
    </xf>
    <xf numFmtId="2" fontId="19" fillId="0" borderId="2" xfId="1" quotePrefix="1" applyNumberFormat="1" applyFont="1" applyBorder="1" applyAlignment="1">
      <alignment horizontal="right" wrapText="1"/>
    </xf>
    <xf numFmtId="2" fontId="26" fillId="0" borderId="2" xfId="1" quotePrefix="1" applyNumberFormat="1" applyFont="1" applyBorder="1" applyAlignment="1">
      <alignment horizontal="right" wrapText="1"/>
    </xf>
    <xf numFmtId="2" fontId="26" fillId="0" borderId="2" xfId="1" applyNumberFormat="1" applyFont="1" applyBorder="1" applyAlignment="1">
      <alignment horizontal="right"/>
    </xf>
    <xf numFmtId="0" fontId="9" fillId="0" borderId="11" xfId="1" applyFont="1" applyBorder="1" applyAlignment="1">
      <alignment horizontal="left" wrapText="1"/>
    </xf>
    <xf numFmtId="164" fontId="17" fillId="0" borderId="13" xfId="1" applyNumberFormat="1" applyFont="1" applyBorder="1" applyAlignment="1">
      <alignment horizontal="right"/>
    </xf>
    <xf numFmtId="164" fontId="26" fillId="0" borderId="9" xfId="1" applyNumberFormat="1" applyFont="1" applyBorder="1" applyAlignment="1">
      <alignment horizontal="right" wrapText="1"/>
    </xf>
    <xf numFmtId="164" fontId="26" fillId="0" borderId="11" xfId="1" applyNumberFormat="1" applyFont="1" applyBorder="1" applyAlignment="1">
      <alignment horizontal="right" wrapText="1"/>
    </xf>
    <xf numFmtId="164" fontId="25" fillId="0" borderId="12" xfId="1" applyNumberFormat="1" applyFont="1" applyBorder="1" applyAlignment="1">
      <alignment horizontal="right" wrapText="1"/>
    </xf>
    <xf numFmtId="2" fontId="26" fillId="0" borderId="10" xfId="1" applyNumberFormat="1" applyFont="1" applyBorder="1" applyAlignment="1">
      <alignment horizontal="right" wrapText="1"/>
    </xf>
    <xf numFmtId="2" fontId="29" fillId="0" borderId="10" xfId="1" applyNumberFormat="1" applyFont="1" applyBorder="1" applyAlignment="1">
      <alignment horizontal="right" wrapText="1"/>
    </xf>
    <xf numFmtId="164" fontId="30" fillId="0" borderId="2" xfId="1" applyNumberFormat="1" applyFont="1" applyBorder="1" applyAlignment="1">
      <alignment horizontal="right" wrapText="1"/>
    </xf>
    <xf numFmtId="0" fontId="2" fillId="0" borderId="7" xfId="1" applyFont="1" applyBorder="1" applyAlignment="1">
      <alignment vertical="center" wrapText="1"/>
    </xf>
    <xf numFmtId="0" fontId="2" fillId="0" borderId="5" xfId="1" applyFont="1" applyBorder="1" applyAlignment="1">
      <alignment vertical="center" wrapText="1"/>
    </xf>
    <xf numFmtId="2" fontId="15" fillId="0" borderId="5" xfId="1" applyNumberFormat="1" applyFont="1" applyBorder="1" applyAlignment="1">
      <alignment horizontal="right" vertical="center" wrapText="1"/>
    </xf>
    <xf numFmtId="164" fontId="15" fillId="0" borderId="5" xfId="1" applyNumberFormat="1" applyFont="1" applyBorder="1" applyAlignment="1">
      <alignment horizontal="right" vertical="center" wrapText="1"/>
    </xf>
    <xf numFmtId="164" fontId="15" fillId="0" borderId="8" xfId="1" applyNumberFormat="1" applyFont="1" applyBorder="1" applyAlignment="1">
      <alignment horizontal="right" vertical="center" wrapText="1"/>
    </xf>
    <xf numFmtId="2" fontId="29" fillId="0" borderId="2" xfId="1" applyNumberFormat="1" applyFont="1" applyBorder="1" applyAlignment="1">
      <alignment horizontal="right" wrapText="1"/>
    </xf>
    <xf numFmtId="0" fontId="2" fillId="0" borderId="7" xfId="1" applyFont="1" applyBorder="1" applyAlignment="1">
      <alignment vertical="center"/>
    </xf>
    <xf numFmtId="2" fontId="15" fillId="0" borderId="5" xfId="1" applyNumberFormat="1" applyFont="1" applyBorder="1" applyAlignment="1">
      <alignment vertical="center" wrapText="1"/>
    </xf>
    <xf numFmtId="164" fontId="15" fillId="0" borderId="5" xfId="1" applyNumberFormat="1" applyFont="1" applyBorder="1" applyAlignment="1">
      <alignment vertical="center" wrapText="1"/>
    </xf>
    <xf numFmtId="164" fontId="15" fillId="0" borderId="8" xfId="1" applyNumberFormat="1" applyFont="1" applyBorder="1" applyAlignment="1">
      <alignment vertical="center" wrapText="1"/>
    </xf>
    <xf numFmtId="164" fontId="15" fillId="0" borderId="2" xfId="1" applyNumberFormat="1" applyFont="1" applyBorder="1" applyAlignment="1">
      <alignment horizontal="center" wrapText="1"/>
    </xf>
    <xf numFmtId="164" fontId="26" fillId="0" borderId="2" xfId="1" applyNumberFormat="1" applyFont="1" applyBorder="1" applyAlignment="1">
      <alignment horizontal="right" wrapText="1"/>
    </xf>
    <xf numFmtId="164" fontId="15" fillId="0" borderId="2" xfId="1" applyNumberFormat="1" applyFont="1" applyBorder="1" applyAlignment="1">
      <alignment horizontal="right" vertical="center" wrapText="1"/>
    </xf>
    <xf numFmtId="2" fontId="3" fillId="0" borderId="2" xfId="1" applyNumberFormat="1" applyFont="1" applyBorder="1" applyAlignment="1">
      <alignment horizontal="left" wrapText="1"/>
    </xf>
    <xf numFmtId="165" fontId="26" fillId="0" borderId="2" xfId="1" quotePrefix="1" applyNumberFormat="1" applyFont="1" applyBorder="1" applyAlignment="1">
      <alignment horizontal="center" wrapText="1"/>
    </xf>
    <xf numFmtId="164" fontId="26" fillId="0" borderId="15" xfId="1" applyNumberFormat="1" applyFont="1" applyBorder="1" applyAlignment="1">
      <alignment horizontal="right" wrapText="1"/>
    </xf>
    <xf numFmtId="164" fontId="26" fillId="0" borderId="3" xfId="1" applyNumberFormat="1" applyFont="1" applyBorder="1" applyAlignment="1">
      <alignment horizontal="right" wrapText="1"/>
    </xf>
    <xf numFmtId="0" fontId="2" fillId="0" borderId="7" xfId="1" applyFont="1" applyBorder="1" applyAlignment="1">
      <alignment horizontal="left" wrapText="1"/>
    </xf>
    <xf numFmtId="0" fontId="2" fillId="0" borderId="2" xfId="1" quotePrefix="1" applyFont="1" applyBorder="1" applyAlignment="1">
      <alignment horizontal="center"/>
    </xf>
    <xf numFmtId="2" fontId="26" fillId="0" borderId="2" xfId="1" quotePrefix="1" applyNumberFormat="1" applyFont="1" applyBorder="1" applyAlignment="1">
      <alignment horizontal="center" wrapText="1"/>
    </xf>
    <xf numFmtId="0" fontId="3" fillId="0" borderId="9" xfId="1" quotePrefix="1" applyFont="1" applyBorder="1" applyAlignment="1">
      <alignment horizontal="center" vertical="center"/>
    </xf>
    <xf numFmtId="0" fontId="3" fillId="0" borderId="11" xfId="1" quotePrefix="1" applyFont="1" applyBorder="1" applyAlignment="1">
      <alignment horizontal="center" vertical="center"/>
    </xf>
    <xf numFmtId="0" fontId="3" fillId="0" borderId="10" xfId="1" quotePrefix="1" applyFont="1" applyBorder="1" applyAlignment="1">
      <alignment horizontal="center" vertical="center"/>
    </xf>
    <xf numFmtId="0" fontId="15" fillId="0" borderId="0" xfId="1" applyFont="1" applyAlignment="1">
      <alignment horizontal="center"/>
    </xf>
    <xf numFmtId="0" fontId="17" fillId="2" borderId="2" xfId="1" applyFont="1" applyFill="1" applyBorder="1" applyAlignment="1">
      <alignment horizontal="center" vertical="top" wrapText="1"/>
    </xf>
    <xf numFmtId="0" fontId="18" fillId="2" borderId="2" xfId="1" applyFont="1" applyFill="1" applyBorder="1" applyAlignment="1">
      <alignment horizontal="center" vertical="top" wrapText="1"/>
    </xf>
    <xf numFmtId="0" fontId="18" fillId="2" borderId="9" xfId="1" applyFont="1" applyFill="1" applyBorder="1" applyAlignment="1">
      <alignment horizontal="center" vertical="top" wrapText="1"/>
    </xf>
    <xf numFmtId="0" fontId="19" fillId="0" borderId="9" xfId="1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center" vertical="center" wrapText="1"/>
    </xf>
    <xf numFmtId="2" fontId="21" fillId="0" borderId="2" xfId="1" applyNumberFormat="1" applyFont="1" applyBorder="1" applyAlignment="1">
      <alignment horizontal="center" wrapText="1"/>
    </xf>
    <xf numFmtId="0" fontId="3" fillId="0" borderId="12" xfId="1" quotePrefix="1" applyFont="1" applyBorder="1" applyAlignment="1">
      <alignment horizontal="center" vertical="center"/>
    </xf>
    <xf numFmtId="0" fontId="3" fillId="0" borderId="0" xfId="1" quotePrefix="1" applyFont="1" applyAlignment="1">
      <alignment horizontal="center" vertical="center"/>
    </xf>
    <xf numFmtId="0" fontId="3" fillId="0" borderId="3" xfId="1" quotePrefix="1" applyFont="1" applyBorder="1" applyAlignment="1">
      <alignment horizontal="center" vertical="center"/>
    </xf>
    <xf numFmtId="0" fontId="3" fillId="0" borderId="6" xfId="1" quotePrefix="1" applyFont="1" applyBorder="1" applyAlignment="1">
      <alignment horizontal="center" vertical="center"/>
    </xf>
    <xf numFmtId="0" fontId="3" fillId="0" borderId="4" xfId="1" quotePrefix="1" applyFont="1" applyBorder="1" applyAlignment="1">
      <alignment horizontal="center" vertical="center"/>
    </xf>
    <xf numFmtId="0" fontId="3" fillId="0" borderId="14" xfId="1" quotePrefix="1" applyFont="1" applyBorder="1" applyAlignment="1">
      <alignment horizontal="center" vertical="center"/>
    </xf>
    <xf numFmtId="0" fontId="3" fillId="0" borderId="5" xfId="1" applyFont="1" applyBorder="1" applyAlignment="1">
      <alignment horizontal="center"/>
    </xf>
    <xf numFmtId="0" fontId="12" fillId="0" borderId="5" xfId="1" applyFont="1" applyBorder="1" applyAlignment="1">
      <alignment wrapText="1"/>
    </xf>
    <xf numFmtId="2" fontId="3" fillId="0" borderId="5" xfId="1" applyNumberFormat="1" applyFont="1" applyBorder="1" applyAlignment="1">
      <alignment horizontal="right"/>
    </xf>
    <xf numFmtId="0" fontId="14" fillId="0" borderId="5" xfId="1" applyFont="1" applyBorder="1" applyAlignment="1">
      <alignment wrapText="1"/>
    </xf>
    <xf numFmtId="0" fontId="12" fillId="0" borderId="5" xfId="1" applyFont="1" applyBorder="1" applyAlignment="1">
      <alignment horizontal="left" wrapText="1"/>
    </xf>
    <xf numFmtId="49" fontId="3" fillId="0" borderId="5" xfId="1" applyNumberFormat="1" applyFont="1" applyBorder="1" applyAlignment="1">
      <alignment horizontal="center"/>
    </xf>
    <xf numFmtId="0" fontId="13" fillId="0" borderId="5" xfId="1" applyFont="1" applyBorder="1" applyAlignment="1">
      <alignment wrapText="1"/>
    </xf>
    <xf numFmtId="0" fontId="2" fillId="0" borderId="0" xfId="1" applyFont="1" applyAlignment="1">
      <alignment horizontal="left"/>
    </xf>
    <xf numFmtId="2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 vertical="top"/>
    </xf>
    <xf numFmtId="2" fontId="9" fillId="0" borderId="0" xfId="1" applyNumberFormat="1" applyFont="1" applyAlignment="1">
      <alignment horizontal="center"/>
    </xf>
    <xf numFmtId="0" fontId="11" fillId="0" borderId="1" xfId="1" applyFont="1" applyBorder="1" applyAlignment="1">
      <alignment wrapText="1"/>
    </xf>
    <xf numFmtId="2" fontId="3" fillId="0" borderId="1" xfId="1" applyNumberFormat="1" applyFont="1" applyBorder="1" applyAlignment="1">
      <alignment horizontal="right"/>
    </xf>
    <xf numFmtId="2" fontId="3" fillId="0" borderId="3" xfId="1" applyNumberFormat="1" applyFont="1" applyBorder="1" applyAlignment="1">
      <alignment horizontal="right"/>
    </xf>
  </cellXfs>
  <cellStyles count="2">
    <cellStyle name="Обычный" xfId="0" builtinId="0"/>
    <cellStyle name="Обычный_фин план 202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ork/Documents/&#1041;&#1091;&#1093;%20&#1091;&#1095;&#1077;&#1090;%20&#1056;&#1080;&#1090;&#1091;&#1072;&#1083;/&#1041;&#1040;&#1051;&#1040;&#1053;&#1057;%202022/&#1041;&#1072;&#1083;&#1072;&#1085;&#1089;%20&#1052;&#1072;&#1088;&#1092;&#1080;&#1085;%20202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cuments/&#1041;&#1091;&#1093;%20&#1091;&#1095;&#1077;&#1090;%20&#1056;&#1080;&#1090;&#1091;&#1072;&#1083;/&#1041;&#1072;&#1085;&#1082;%202019/&#1041;&#1072;&#1083;&#1072;&#1085;&#1089;%20&#1050;&#1055;%20&#1056;&#1080;&#1090;&#1091;&#1072;&#1083;%202019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ork/Documents/&#1060;&#1080;&#1085;%20&#1087;&#1083;&#1072;&#1085;%20&#1085;&#1072;%2020251/&#1060;&#1080;&#1085;%20&#1087;&#1083;&#1072;&#1085;%20&#1085;&#1072;%202025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ouz/&#1052;&#1086;&#1080;%20&#1076;&#1086;&#1082;&#1091;&#1084;&#1077;&#1085;&#1090;&#1099;/1%20&#1041;&#1091;&#1093;&#1091;&#1095;&#1077;&#1090;%20&#1057;&#1052;%20&#1054;&#1055;&#1047;%202016/&#1041;&#1091;&#1093;%20&#1091;&#1095;&#1077;&#1090;/&#1041;&#1072;&#1085;&#1082;%20&#1052;&#1058;&#1041;%202016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ouz/&#1052;&#1086;&#1080;%20&#1076;&#1086;&#1082;&#1091;&#1084;&#1077;&#1085;&#1090;&#1099;/1%20&#1041;&#1091;&#1093;&#1091;&#1095;&#1077;&#1090;%20&#1057;&#1052;%20&#1054;&#1055;&#1047;%202016/&#1041;&#1091;&#1093;%20&#1091;&#1095;&#1077;&#1090;/&#1050;&#1040;&#1057;&#1057;&#1040;%202015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7  Інші витрати"/>
      <sheetName val="ОСВ МСФЗ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ЖО"/>
      <sheetName val="декабрь"/>
      <sheetName val="ноябрь"/>
      <sheetName val="октябрь"/>
      <sheetName val="сентябрь"/>
      <sheetName val="август"/>
      <sheetName val="июль"/>
      <sheetName val="июнь"/>
      <sheetName val="май"/>
      <sheetName val="апрель"/>
      <sheetName val="март"/>
      <sheetName val="февраль"/>
      <sheetName val="январь"/>
      <sheetName val="Реквизиты плательщика"/>
      <sheetName val="Сумма словами"/>
      <sheetName val="Копия 683"/>
      <sheetName val="Расходы банка по счетам"/>
      <sheetName val=" МП 685"/>
      <sheetName val="Расходы банка"/>
      <sheetName val="АнализОргазаций"/>
      <sheetName val="Ведомость702"/>
      <sheetName val="311"/>
      <sheetName val="МО 1"/>
      <sheetName val="ЖоСч661"/>
      <sheetName val="МО 5 661"/>
      <sheetName val="Анализ"/>
      <sheetName val="Бюджет"/>
      <sheetName val="ГлКнига2022"/>
      <sheetName val="ЖурналОП2022"/>
      <sheetName val="Баланс"/>
      <sheetName val="Отчет"/>
      <sheetName val="РЛОтчет"/>
      <sheetName val="Финанс"/>
      <sheetName val="РЛФинанс"/>
      <sheetName val="Корреспонденты"/>
      <sheetName val="ПланСчет"/>
      <sheetName val="ТабОтчет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6">
          <cell r="B6">
            <v>151</v>
          </cell>
          <cell r="C6">
            <v>0</v>
          </cell>
          <cell r="D6">
            <v>0</v>
          </cell>
          <cell r="R6">
            <v>0</v>
          </cell>
          <cell r="S6">
            <v>0</v>
          </cell>
          <cell r="AG6">
            <v>0</v>
          </cell>
          <cell r="AH6">
            <v>0</v>
          </cell>
          <cell r="AV6">
            <v>0</v>
          </cell>
          <cell r="AW6">
            <v>0</v>
          </cell>
          <cell r="BK6">
            <v>0</v>
          </cell>
          <cell r="BL6">
            <v>0</v>
          </cell>
        </row>
        <row r="7">
          <cell r="B7">
            <v>100</v>
          </cell>
          <cell r="C7">
            <v>0</v>
          </cell>
          <cell r="D7">
            <v>0</v>
          </cell>
          <cell r="R7">
            <v>0</v>
          </cell>
          <cell r="S7">
            <v>0</v>
          </cell>
          <cell r="AG7">
            <v>0</v>
          </cell>
          <cell r="AH7">
            <v>0</v>
          </cell>
          <cell r="AV7">
            <v>0</v>
          </cell>
          <cell r="AW7">
            <v>0</v>
          </cell>
          <cell r="BK7">
            <v>0</v>
          </cell>
          <cell r="BL7">
            <v>0</v>
          </cell>
        </row>
        <row r="8">
          <cell r="B8">
            <v>131</v>
          </cell>
          <cell r="C8">
            <v>0</v>
          </cell>
          <cell r="D8">
            <v>0</v>
          </cell>
          <cell r="R8">
            <v>0</v>
          </cell>
          <cell r="S8">
            <v>0</v>
          </cell>
          <cell r="AG8">
            <v>0</v>
          </cell>
          <cell r="AH8">
            <v>0</v>
          </cell>
          <cell r="AV8">
            <v>0</v>
          </cell>
          <cell r="AW8">
            <v>0</v>
          </cell>
          <cell r="BK8">
            <v>0</v>
          </cell>
          <cell r="BL8">
            <v>0</v>
          </cell>
        </row>
        <row r="9">
          <cell r="B9">
            <v>112</v>
          </cell>
          <cell r="C9">
            <v>0</v>
          </cell>
          <cell r="D9">
            <v>0</v>
          </cell>
          <cell r="R9">
            <v>0</v>
          </cell>
          <cell r="S9">
            <v>0</v>
          </cell>
          <cell r="AG9">
            <v>0</v>
          </cell>
          <cell r="AH9">
            <v>0</v>
          </cell>
          <cell r="AV9">
            <v>0</v>
          </cell>
          <cell r="AW9">
            <v>0</v>
          </cell>
          <cell r="BK9">
            <v>0</v>
          </cell>
          <cell r="BL9">
            <v>0</v>
          </cell>
        </row>
        <row r="10">
          <cell r="B10">
            <v>117</v>
          </cell>
          <cell r="C10">
            <v>0</v>
          </cell>
          <cell r="D10">
            <v>0</v>
          </cell>
          <cell r="R10">
            <v>0</v>
          </cell>
          <cell r="S10">
            <v>0</v>
          </cell>
          <cell r="AG10">
            <v>0</v>
          </cell>
          <cell r="AH10">
            <v>0</v>
          </cell>
          <cell r="AV10">
            <v>0</v>
          </cell>
          <cell r="AW10">
            <v>0</v>
          </cell>
          <cell r="BK10">
            <v>0</v>
          </cell>
          <cell r="BL10">
            <v>0</v>
          </cell>
        </row>
        <row r="11">
          <cell r="B11">
            <v>201</v>
          </cell>
          <cell r="C11">
            <v>0</v>
          </cell>
          <cell r="D11">
            <v>0</v>
          </cell>
          <cell r="R11">
            <v>0</v>
          </cell>
          <cell r="S11">
            <v>0</v>
          </cell>
          <cell r="AG11">
            <v>0</v>
          </cell>
          <cell r="AH11">
            <v>0</v>
          </cell>
          <cell r="AV11">
            <v>0</v>
          </cell>
          <cell r="AW11">
            <v>0</v>
          </cell>
          <cell r="BK11">
            <v>0</v>
          </cell>
          <cell r="BL11">
            <v>0</v>
          </cell>
        </row>
        <row r="12">
          <cell r="B12">
            <v>2011</v>
          </cell>
          <cell r="C12">
            <v>0</v>
          </cell>
          <cell r="D12">
            <v>0</v>
          </cell>
          <cell r="R12">
            <v>0</v>
          </cell>
          <cell r="S12">
            <v>0</v>
          </cell>
          <cell r="AG12">
            <v>0</v>
          </cell>
          <cell r="AH12">
            <v>0</v>
          </cell>
          <cell r="AV12">
            <v>0</v>
          </cell>
          <cell r="AW12">
            <v>0</v>
          </cell>
          <cell r="BK12">
            <v>0</v>
          </cell>
          <cell r="BL12">
            <v>0</v>
          </cell>
        </row>
        <row r="13">
          <cell r="B13">
            <v>203</v>
          </cell>
          <cell r="C13">
            <v>0</v>
          </cell>
          <cell r="D13">
            <v>0</v>
          </cell>
          <cell r="R13">
            <v>0</v>
          </cell>
          <cell r="S13">
            <v>0</v>
          </cell>
          <cell r="AG13">
            <v>0</v>
          </cell>
          <cell r="AH13">
            <v>16500</v>
          </cell>
          <cell r="AV13">
            <v>0</v>
          </cell>
          <cell r="AW13">
            <v>16500</v>
          </cell>
          <cell r="BK13">
            <v>0</v>
          </cell>
          <cell r="BL13">
            <v>16500</v>
          </cell>
        </row>
        <row r="14">
          <cell r="B14">
            <v>209</v>
          </cell>
          <cell r="C14">
            <v>0</v>
          </cell>
          <cell r="D14">
            <v>0</v>
          </cell>
          <cell r="R14">
            <v>0</v>
          </cell>
          <cell r="S14">
            <v>0</v>
          </cell>
          <cell r="AG14">
            <v>0</v>
          </cell>
          <cell r="AH14">
            <v>0</v>
          </cell>
          <cell r="AV14">
            <v>0</v>
          </cell>
          <cell r="AW14">
            <v>0</v>
          </cell>
        </row>
        <row r="15">
          <cell r="B15">
            <v>221</v>
          </cell>
          <cell r="C15">
            <v>0</v>
          </cell>
          <cell r="D15">
            <v>0</v>
          </cell>
          <cell r="R15">
            <v>0</v>
          </cell>
          <cell r="S15">
            <v>0</v>
          </cell>
          <cell r="AG15">
            <v>0</v>
          </cell>
          <cell r="AH15">
            <v>0</v>
          </cell>
          <cell r="AV15">
            <v>0</v>
          </cell>
          <cell r="AW15">
            <v>0</v>
          </cell>
          <cell r="BK15">
            <v>0</v>
          </cell>
          <cell r="BL15">
            <v>0</v>
          </cell>
        </row>
        <row r="16">
          <cell r="B16">
            <v>281</v>
          </cell>
          <cell r="C16">
            <v>0</v>
          </cell>
          <cell r="D16">
            <v>0</v>
          </cell>
          <cell r="R16">
            <v>0</v>
          </cell>
          <cell r="S16">
            <v>0</v>
          </cell>
          <cell r="AG16">
            <v>0</v>
          </cell>
          <cell r="AH16">
            <v>0</v>
          </cell>
          <cell r="AV16">
            <v>0</v>
          </cell>
          <cell r="AW16">
            <v>0</v>
          </cell>
          <cell r="BK16">
            <v>0</v>
          </cell>
          <cell r="BL16">
            <v>0</v>
          </cell>
        </row>
        <row r="17">
          <cell r="B17">
            <v>361</v>
          </cell>
          <cell r="C17">
            <v>0</v>
          </cell>
          <cell r="D17">
            <v>0</v>
          </cell>
          <cell r="R17">
            <v>0</v>
          </cell>
          <cell r="S17">
            <v>0</v>
          </cell>
          <cell r="AG17">
            <v>0</v>
          </cell>
          <cell r="AH17">
            <v>0</v>
          </cell>
          <cell r="AV17">
            <v>0</v>
          </cell>
          <cell r="AW17">
            <v>0</v>
          </cell>
          <cell r="BK17">
            <v>0</v>
          </cell>
          <cell r="BL17">
            <v>0</v>
          </cell>
        </row>
        <row r="18">
          <cell r="B18">
            <v>3611</v>
          </cell>
          <cell r="C18">
            <v>0</v>
          </cell>
          <cell r="D18">
            <v>0</v>
          </cell>
          <cell r="R18">
            <v>0</v>
          </cell>
          <cell r="S18">
            <v>0</v>
          </cell>
          <cell r="AG18">
            <v>0</v>
          </cell>
          <cell r="AH18">
            <v>0</v>
          </cell>
          <cell r="AV18">
            <v>0</v>
          </cell>
          <cell r="AW18">
            <v>0</v>
          </cell>
          <cell r="BK18">
            <v>0</v>
          </cell>
          <cell r="BL18">
            <v>0</v>
          </cell>
        </row>
        <row r="19">
          <cell r="B19">
            <v>301</v>
          </cell>
          <cell r="C19">
            <v>0</v>
          </cell>
          <cell r="D19">
            <v>0</v>
          </cell>
          <cell r="R19">
            <v>0</v>
          </cell>
          <cell r="S19">
            <v>0</v>
          </cell>
          <cell r="AG19">
            <v>0</v>
          </cell>
          <cell r="AH19">
            <v>0</v>
          </cell>
          <cell r="AV19">
            <v>0</v>
          </cell>
          <cell r="AW19">
            <v>0</v>
          </cell>
          <cell r="BK19">
            <v>0</v>
          </cell>
          <cell r="BL19">
            <v>0</v>
          </cell>
        </row>
        <row r="20">
          <cell r="B20">
            <v>311</v>
          </cell>
          <cell r="C20">
            <v>0</v>
          </cell>
          <cell r="D20">
            <v>0</v>
          </cell>
          <cell r="R20">
            <v>0</v>
          </cell>
          <cell r="S20">
            <v>0</v>
          </cell>
          <cell r="AG20">
            <v>0</v>
          </cell>
          <cell r="AH20">
            <v>0</v>
          </cell>
          <cell r="AV20">
            <v>0</v>
          </cell>
          <cell r="AW20">
            <v>0</v>
          </cell>
          <cell r="BK20">
            <v>0</v>
          </cell>
          <cell r="BL20">
            <v>0</v>
          </cell>
        </row>
        <row r="21">
          <cell r="B21">
            <v>651</v>
          </cell>
          <cell r="C21">
            <v>0</v>
          </cell>
          <cell r="D21">
            <v>0</v>
          </cell>
          <cell r="R21">
            <v>0</v>
          </cell>
          <cell r="S21">
            <v>0</v>
          </cell>
          <cell r="AG21">
            <v>0</v>
          </cell>
          <cell r="AH21">
            <v>0</v>
          </cell>
          <cell r="AV21">
            <v>0</v>
          </cell>
          <cell r="AW21">
            <v>0</v>
          </cell>
          <cell r="BK21">
            <v>0</v>
          </cell>
          <cell r="BL21">
            <v>0</v>
          </cell>
        </row>
        <row r="22">
          <cell r="B22">
            <v>661</v>
          </cell>
          <cell r="C22">
            <v>0</v>
          </cell>
          <cell r="D22">
            <v>0</v>
          </cell>
          <cell r="R22">
            <v>0</v>
          </cell>
          <cell r="S22">
            <v>0</v>
          </cell>
          <cell r="AG22">
            <v>0</v>
          </cell>
          <cell r="AH22">
            <v>0</v>
          </cell>
          <cell r="AV22">
            <v>0</v>
          </cell>
          <cell r="AW22">
            <v>0</v>
          </cell>
          <cell r="BK22">
            <v>0</v>
          </cell>
          <cell r="BL22">
            <v>0</v>
          </cell>
        </row>
        <row r="23">
          <cell r="B23">
            <v>642</v>
          </cell>
          <cell r="C23">
            <v>0</v>
          </cell>
          <cell r="D23">
            <v>0</v>
          </cell>
          <cell r="R23">
            <v>0</v>
          </cell>
          <cell r="S23">
            <v>0</v>
          </cell>
          <cell r="AG23">
            <v>0</v>
          </cell>
          <cell r="AH23">
            <v>0</v>
          </cell>
          <cell r="AV23">
            <v>0</v>
          </cell>
          <cell r="AW23">
            <v>0</v>
          </cell>
          <cell r="BK23">
            <v>0</v>
          </cell>
          <cell r="BL23">
            <v>0</v>
          </cell>
        </row>
        <row r="24">
          <cell r="B24">
            <v>641</v>
          </cell>
          <cell r="C24">
            <v>0</v>
          </cell>
          <cell r="D24">
            <v>0</v>
          </cell>
          <cell r="R24">
            <v>0</v>
          </cell>
          <cell r="S24">
            <v>0</v>
          </cell>
          <cell r="AG24">
            <v>0</v>
          </cell>
          <cell r="AH24">
            <v>0</v>
          </cell>
          <cell r="AV24">
            <v>0</v>
          </cell>
          <cell r="AW24">
            <v>0</v>
          </cell>
          <cell r="BK24">
            <v>0</v>
          </cell>
          <cell r="BL24">
            <v>0</v>
          </cell>
        </row>
        <row r="25">
          <cell r="B25">
            <v>377</v>
          </cell>
          <cell r="C25">
            <v>0</v>
          </cell>
          <cell r="D25">
            <v>0</v>
          </cell>
          <cell r="R25">
            <v>0</v>
          </cell>
          <cell r="S25">
            <v>0</v>
          </cell>
          <cell r="AG25">
            <v>0</v>
          </cell>
          <cell r="AH25">
            <v>0</v>
          </cell>
          <cell r="AV25">
            <v>0</v>
          </cell>
          <cell r="AW25">
            <v>0</v>
          </cell>
          <cell r="BK25">
            <v>0</v>
          </cell>
          <cell r="BL25">
            <v>0</v>
          </cell>
        </row>
        <row r="26">
          <cell r="B26">
            <v>313</v>
          </cell>
          <cell r="C26">
            <v>0</v>
          </cell>
          <cell r="D26">
            <v>0</v>
          </cell>
          <cell r="R26">
            <v>0</v>
          </cell>
          <cell r="S26">
            <v>0</v>
          </cell>
          <cell r="AG26">
            <v>0</v>
          </cell>
          <cell r="AH26">
            <v>0</v>
          </cell>
          <cell r="AV26">
            <v>0</v>
          </cell>
          <cell r="AW26">
            <v>0</v>
          </cell>
          <cell r="BK26">
            <v>0</v>
          </cell>
          <cell r="BL26">
            <v>0</v>
          </cell>
        </row>
        <row r="27">
          <cell r="B27">
            <v>643</v>
          </cell>
          <cell r="C27">
            <v>0</v>
          </cell>
          <cell r="D27">
            <v>0</v>
          </cell>
          <cell r="R27">
            <v>0</v>
          </cell>
          <cell r="S27">
            <v>0</v>
          </cell>
          <cell r="AG27">
            <v>0</v>
          </cell>
          <cell r="AH27">
            <v>0</v>
          </cell>
          <cell r="AV27">
            <v>0</v>
          </cell>
          <cell r="AW27">
            <v>0</v>
          </cell>
          <cell r="BK27">
            <v>0</v>
          </cell>
          <cell r="BL27">
            <v>0</v>
          </cell>
        </row>
        <row r="28">
          <cell r="B28">
            <v>644</v>
          </cell>
          <cell r="C28">
            <v>0</v>
          </cell>
          <cell r="D28">
            <v>0</v>
          </cell>
          <cell r="R28">
            <v>0</v>
          </cell>
          <cell r="S28">
            <v>0</v>
          </cell>
          <cell r="AG28">
            <v>0</v>
          </cell>
          <cell r="AH28">
            <v>0</v>
          </cell>
          <cell r="AV28">
            <v>0</v>
          </cell>
          <cell r="AW28">
            <v>0</v>
          </cell>
          <cell r="BK28">
            <v>0</v>
          </cell>
          <cell r="BL28">
            <v>0</v>
          </cell>
        </row>
        <row r="29">
          <cell r="B29">
            <v>6612</v>
          </cell>
          <cell r="C29">
            <v>0</v>
          </cell>
          <cell r="D29">
            <v>0</v>
          </cell>
          <cell r="R29">
            <v>0</v>
          </cell>
          <cell r="S29">
            <v>0</v>
          </cell>
          <cell r="AG29">
            <v>0</v>
          </cell>
          <cell r="AH29">
            <v>0</v>
          </cell>
          <cell r="AV29">
            <v>0</v>
          </cell>
          <cell r="AW29">
            <v>0</v>
          </cell>
          <cell r="BK29">
            <v>0</v>
          </cell>
          <cell r="BL29">
            <v>0</v>
          </cell>
        </row>
        <row r="30">
          <cell r="B30">
            <v>663</v>
          </cell>
          <cell r="C30">
            <v>0</v>
          </cell>
          <cell r="D30">
            <v>0</v>
          </cell>
          <cell r="R30">
            <v>0</v>
          </cell>
          <cell r="S30">
            <v>0</v>
          </cell>
          <cell r="AG30">
            <v>0</v>
          </cell>
          <cell r="AH30">
            <v>0</v>
          </cell>
          <cell r="AV30">
            <v>0</v>
          </cell>
          <cell r="AW30">
            <v>0</v>
          </cell>
          <cell r="BK30">
            <v>0</v>
          </cell>
          <cell r="BL30">
            <v>0</v>
          </cell>
        </row>
        <row r="31">
          <cell r="B31">
            <v>681</v>
          </cell>
          <cell r="C31">
            <v>0</v>
          </cell>
          <cell r="D31">
            <v>0</v>
          </cell>
          <cell r="R31">
            <v>0</v>
          </cell>
          <cell r="S31">
            <v>0</v>
          </cell>
          <cell r="AG31">
            <v>0</v>
          </cell>
          <cell r="AH31">
            <v>0</v>
          </cell>
          <cell r="AV31">
            <v>0</v>
          </cell>
          <cell r="AW31">
            <v>0</v>
          </cell>
          <cell r="BK31">
            <v>0</v>
          </cell>
          <cell r="BL31">
            <v>0</v>
          </cell>
        </row>
        <row r="32">
          <cell r="B32">
            <v>683</v>
          </cell>
          <cell r="C32">
            <v>0</v>
          </cell>
          <cell r="D32">
            <v>0</v>
          </cell>
          <cell r="R32">
            <v>0</v>
          </cell>
          <cell r="S32">
            <v>0</v>
          </cell>
          <cell r="AG32">
            <v>0</v>
          </cell>
          <cell r="AH32">
            <v>0</v>
          </cell>
          <cell r="AV32">
            <v>0</v>
          </cell>
          <cell r="AW32">
            <v>0</v>
          </cell>
          <cell r="BK32">
            <v>0</v>
          </cell>
          <cell r="BL32">
            <v>0</v>
          </cell>
        </row>
        <row r="33">
          <cell r="B33">
            <v>682</v>
          </cell>
          <cell r="C33">
            <v>0</v>
          </cell>
          <cell r="D33">
            <v>0</v>
          </cell>
          <cell r="R33">
            <v>0</v>
          </cell>
          <cell r="S33">
            <v>0</v>
          </cell>
          <cell r="AG33">
            <v>0</v>
          </cell>
          <cell r="AH33">
            <v>0</v>
          </cell>
          <cell r="AV33">
            <v>0</v>
          </cell>
          <cell r="AW33">
            <v>0</v>
          </cell>
          <cell r="BK33">
            <v>0</v>
          </cell>
          <cell r="BL33">
            <v>0</v>
          </cell>
        </row>
        <row r="34">
          <cell r="B34">
            <v>685</v>
          </cell>
          <cell r="C34">
            <v>0</v>
          </cell>
          <cell r="D34">
            <v>0</v>
          </cell>
          <cell r="R34">
            <v>0</v>
          </cell>
          <cell r="S34">
            <v>0</v>
          </cell>
          <cell r="AG34">
            <v>0</v>
          </cell>
          <cell r="AH34">
            <v>0</v>
          </cell>
          <cell r="AV34">
            <v>0</v>
          </cell>
          <cell r="AW34">
            <v>0</v>
          </cell>
          <cell r="BK34">
            <v>0</v>
          </cell>
          <cell r="BL34">
            <v>0</v>
          </cell>
        </row>
        <row r="35">
          <cell r="B35">
            <v>631</v>
          </cell>
          <cell r="C35">
            <v>0</v>
          </cell>
          <cell r="D35">
            <v>0</v>
          </cell>
          <cell r="R35">
            <v>0</v>
          </cell>
          <cell r="S35">
            <v>0</v>
          </cell>
          <cell r="AG35">
            <v>0</v>
          </cell>
          <cell r="AH35">
            <v>0</v>
          </cell>
          <cell r="AV35">
            <v>0</v>
          </cell>
          <cell r="AW35">
            <v>0</v>
          </cell>
          <cell r="BK35">
            <v>0</v>
          </cell>
          <cell r="BL35">
            <v>0</v>
          </cell>
        </row>
        <row r="36">
          <cell r="B36">
            <v>344</v>
          </cell>
          <cell r="C36">
            <v>0</v>
          </cell>
          <cell r="D36">
            <v>0</v>
          </cell>
          <cell r="R36">
            <v>0</v>
          </cell>
          <cell r="S36">
            <v>1720218</v>
          </cell>
          <cell r="AG36">
            <v>0</v>
          </cell>
          <cell r="AH36">
            <v>1720218</v>
          </cell>
          <cell r="AV36">
            <v>0</v>
          </cell>
          <cell r="AW36">
            <v>1720218</v>
          </cell>
          <cell r="BK36">
            <v>0</v>
          </cell>
          <cell r="BL36">
            <v>1720218</v>
          </cell>
        </row>
        <row r="37">
          <cell r="B37">
            <v>482</v>
          </cell>
          <cell r="D37">
            <v>0</v>
          </cell>
          <cell r="R37">
            <v>1440694.69</v>
          </cell>
          <cell r="S37">
            <v>0</v>
          </cell>
          <cell r="AG37">
            <v>1130508.9599999997</v>
          </cell>
          <cell r="AH37">
            <v>0</v>
          </cell>
          <cell r="AV37">
            <v>788944.25999999978</v>
          </cell>
          <cell r="AW37">
            <v>0</v>
          </cell>
          <cell r="BK37">
            <v>332416.22999999981</v>
          </cell>
          <cell r="BL37">
            <v>0</v>
          </cell>
        </row>
        <row r="38">
          <cell r="B38">
            <v>3111</v>
          </cell>
          <cell r="C38">
            <v>0</v>
          </cell>
          <cell r="D38">
            <v>0</v>
          </cell>
          <cell r="R38">
            <v>0</v>
          </cell>
          <cell r="S38">
            <v>1.4551915228366852E-11</v>
          </cell>
          <cell r="AG38">
            <v>0</v>
          </cell>
          <cell r="AH38">
            <v>2.9103830456733704E-11</v>
          </cell>
          <cell r="AV38">
            <v>0</v>
          </cell>
          <cell r="AW38">
            <v>1.0186340659856796E-10</v>
          </cell>
          <cell r="BK38">
            <v>0</v>
          </cell>
          <cell r="BL38">
            <v>1.1641532182693481E-10</v>
          </cell>
        </row>
        <row r="39">
          <cell r="B39">
            <v>6511</v>
          </cell>
          <cell r="C39">
            <v>0</v>
          </cell>
          <cell r="D39">
            <v>0</v>
          </cell>
          <cell r="R39">
            <v>0</v>
          </cell>
          <cell r="S39">
            <v>0</v>
          </cell>
          <cell r="AG39">
            <v>0</v>
          </cell>
          <cell r="AH39">
            <v>3.637978807091713E-12</v>
          </cell>
          <cell r="AV39">
            <v>3.637978807091713E-12</v>
          </cell>
          <cell r="AW39">
            <v>0</v>
          </cell>
          <cell r="BK39">
            <v>0</v>
          </cell>
          <cell r="BL39">
            <v>133.50999999999476</v>
          </cell>
        </row>
        <row r="40">
          <cell r="B40">
            <v>6611</v>
          </cell>
          <cell r="C40">
            <v>0</v>
          </cell>
          <cell r="D40">
            <v>0</v>
          </cell>
          <cell r="R40">
            <v>0</v>
          </cell>
          <cell r="S40">
            <v>0</v>
          </cell>
          <cell r="AG40">
            <v>0</v>
          </cell>
          <cell r="AH40">
            <v>1.4551915228366852E-11</v>
          </cell>
          <cell r="AV40">
            <v>0</v>
          </cell>
          <cell r="AW40">
            <v>0</v>
          </cell>
          <cell r="BK40">
            <v>2.9103830456733704E-11</v>
          </cell>
          <cell r="BL40">
            <v>0</v>
          </cell>
        </row>
        <row r="41">
          <cell r="B41">
            <v>6631</v>
          </cell>
          <cell r="C41">
            <v>0</v>
          </cell>
          <cell r="D41">
            <v>0</v>
          </cell>
          <cell r="R41">
            <v>0</v>
          </cell>
          <cell r="S41">
            <v>0</v>
          </cell>
          <cell r="AG41">
            <v>0</v>
          </cell>
          <cell r="AH41">
            <v>0</v>
          </cell>
          <cell r="AV41">
            <v>0</v>
          </cell>
          <cell r="AW41">
            <v>0</v>
          </cell>
          <cell r="BK41">
            <v>0</v>
          </cell>
          <cell r="BL41">
            <v>0</v>
          </cell>
        </row>
        <row r="42">
          <cell r="B42">
            <v>6851</v>
          </cell>
          <cell r="C42">
            <v>0</v>
          </cell>
          <cell r="D42">
            <v>0</v>
          </cell>
          <cell r="R42">
            <v>0</v>
          </cell>
          <cell r="S42">
            <v>0</v>
          </cell>
          <cell r="AG42">
            <v>0</v>
          </cell>
          <cell r="AH42">
            <v>0</v>
          </cell>
          <cell r="AV42">
            <v>0</v>
          </cell>
          <cell r="AW42">
            <v>0</v>
          </cell>
          <cell r="BK42">
            <v>0</v>
          </cell>
          <cell r="BL42">
            <v>0</v>
          </cell>
        </row>
        <row r="43">
          <cell r="B43">
            <v>6421</v>
          </cell>
          <cell r="C43">
            <v>0</v>
          </cell>
          <cell r="D43">
            <v>0</v>
          </cell>
          <cell r="R43">
            <v>0</v>
          </cell>
          <cell r="S43">
            <v>0</v>
          </cell>
          <cell r="AG43">
            <v>0</v>
          </cell>
          <cell r="AH43">
            <v>2.2737367544323206E-13</v>
          </cell>
          <cell r="AV43">
            <v>0</v>
          </cell>
          <cell r="AW43">
            <v>4.5474735088646412E-13</v>
          </cell>
          <cell r="BK43">
            <v>0</v>
          </cell>
          <cell r="BL43">
            <v>9.0949470177292824E-13</v>
          </cell>
        </row>
        <row r="44">
          <cell r="B44">
            <v>6411</v>
          </cell>
          <cell r="C44">
            <v>0</v>
          </cell>
          <cell r="D44">
            <v>0</v>
          </cell>
          <cell r="R44">
            <v>3.637978807091713E-12</v>
          </cell>
          <cell r="S44">
            <v>0</v>
          </cell>
          <cell r="AG44">
            <v>5.4569682106375694E-12</v>
          </cell>
          <cell r="AH44">
            <v>0</v>
          </cell>
          <cell r="AV44">
            <v>7.2759576141834259E-12</v>
          </cell>
          <cell r="AW44">
            <v>0</v>
          </cell>
          <cell r="BK44">
            <v>1.0913936421275139E-11</v>
          </cell>
          <cell r="BL44">
            <v>0</v>
          </cell>
        </row>
        <row r="45">
          <cell r="B45">
            <v>3771</v>
          </cell>
          <cell r="C45">
            <v>0</v>
          </cell>
          <cell r="D45">
            <v>0</v>
          </cell>
          <cell r="R45">
            <v>2.2737367544323206E-13</v>
          </cell>
          <cell r="S45">
            <v>0</v>
          </cell>
          <cell r="AG45">
            <v>2.2737367544323206E-13</v>
          </cell>
          <cell r="AH45">
            <v>0</v>
          </cell>
          <cell r="AV45">
            <v>1.1368683772161603E-13</v>
          </cell>
          <cell r="AW45">
            <v>0</v>
          </cell>
          <cell r="BK45">
            <v>0</v>
          </cell>
          <cell r="BL45">
            <v>2.2737367544323206E-13</v>
          </cell>
        </row>
        <row r="46">
          <cell r="B46">
            <v>3131</v>
          </cell>
          <cell r="C46">
            <v>0</v>
          </cell>
          <cell r="D46">
            <v>0</v>
          </cell>
          <cell r="R46">
            <v>0</v>
          </cell>
          <cell r="S46">
            <v>0</v>
          </cell>
          <cell r="AG46">
            <v>0</v>
          </cell>
          <cell r="AH46">
            <v>0</v>
          </cell>
          <cell r="AV46">
            <v>0</v>
          </cell>
          <cell r="AW46">
            <v>1.4551915228366852E-11</v>
          </cell>
          <cell r="BK46">
            <v>0</v>
          </cell>
          <cell r="BL46">
            <v>2.9103830456733704E-11</v>
          </cell>
        </row>
        <row r="47">
          <cell r="B47">
            <v>6311</v>
          </cell>
          <cell r="C47">
            <v>0</v>
          </cell>
          <cell r="D47">
            <v>0</v>
          </cell>
          <cell r="R47">
            <v>0</v>
          </cell>
          <cell r="S47">
            <v>0</v>
          </cell>
          <cell r="AG47">
            <v>0</v>
          </cell>
          <cell r="AH47">
            <v>0</v>
          </cell>
          <cell r="AV47">
            <v>0</v>
          </cell>
          <cell r="AW47">
            <v>0</v>
          </cell>
          <cell r="BK47">
            <v>0</v>
          </cell>
          <cell r="BL47">
            <v>0</v>
          </cell>
        </row>
        <row r="48">
          <cell r="B48">
            <v>921</v>
          </cell>
          <cell r="C48">
            <v>0</v>
          </cell>
          <cell r="D48">
            <v>0</v>
          </cell>
          <cell r="R48">
            <v>279523.30999999994</v>
          </cell>
          <cell r="S48">
            <v>0</v>
          </cell>
          <cell r="AG48">
            <v>606209.03999999992</v>
          </cell>
          <cell r="AH48">
            <v>0</v>
          </cell>
          <cell r="AV48">
            <v>947773.74</v>
          </cell>
          <cell r="AW48">
            <v>0</v>
          </cell>
          <cell r="BK48">
            <v>1404435.28</v>
          </cell>
          <cell r="BL48">
            <v>0</v>
          </cell>
        </row>
        <row r="49">
          <cell r="B49">
            <v>791</v>
          </cell>
          <cell r="C49">
            <v>0</v>
          </cell>
          <cell r="R49">
            <v>0</v>
          </cell>
          <cell r="S49">
            <v>0</v>
          </cell>
          <cell r="AG49">
            <v>0</v>
          </cell>
          <cell r="AH49">
            <v>0</v>
          </cell>
          <cell r="AV49">
            <v>0</v>
          </cell>
          <cell r="AW49">
            <v>0</v>
          </cell>
          <cell r="BK49">
            <v>0</v>
          </cell>
          <cell r="BL49">
            <v>0</v>
          </cell>
        </row>
        <row r="50">
          <cell r="B50">
            <v>441</v>
          </cell>
          <cell r="R50">
            <v>0</v>
          </cell>
          <cell r="S50">
            <v>0</v>
          </cell>
          <cell r="AG50">
            <v>0</v>
          </cell>
          <cell r="AH50">
            <v>0</v>
          </cell>
          <cell r="AV50">
            <v>0</v>
          </cell>
          <cell r="AW50">
            <v>0</v>
          </cell>
          <cell r="BK50">
            <v>0</v>
          </cell>
          <cell r="BL50">
            <v>0</v>
          </cell>
        </row>
        <row r="51">
          <cell r="B51">
            <v>442</v>
          </cell>
          <cell r="R51">
            <v>0</v>
          </cell>
          <cell r="S51">
            <v>0</v>
          </cell>
          <cell r="AG51">
            <v>0</v>
          </cell>
          <cell r="AH51">
            <v>0</v>
          </cell>
          <cell r="AV51">
            <v>0</v>
          </cell>
          <cell r="AW51">
            <v>0</v>
          </cell>
          <cell r="BK51">
            <v>0</v>
          </cell>
          <cell r="BL51">
            <v>0</v>
          </cell>
        </row>
        <row r="52">
          <cell r="B52">
            <v>718</v>
          </cell>
          <cell r="C52">
            <v>0</v>
          </cell>
          <cell r="D52">
            <v>0</v>
          </cell>
          <cell r="R52">
            <v>0</v>
          </cell>
          <cell r="S52">
            <v>0</v>
          </cell>
          <cell r="AG52">
            <v>0</v>
          </cell>
          <cell r="AH52">
            <v>0</v>
          </cell>
          <cell r="AV52">
            <v>0</v>
          </cell>
          <cell r="AW52">
            <v>0</v>
          </cell>
          <cell r="BK52">
            <v>0</v>
          </cell>
          <cell r="BL52">
            <v>0</v>
          </cell>
        </row>
        <row r="53">
          <cell r="B53">
            <v>701</v>
          </cell>
          <cell r="C53">
            <v>0</v>
          </cell>
          <cell r="D53">
            <v>0</v>
          </cell>
          <cell r="R53">
            <v>0</v>
          </cell>
          <cell r="S53">
            <v>0</v>
          </cell>
          <cell r="AG53">
            <v>0</v>
          </cell>
          <cell r="AH53">
            <v>0</v>
          </cell>
          <cell r="AV53">
            <v>0</v>
          </cell>
          <cell r="AW53">
            <v>0</v>
          </cell>
          <cell r="BK53">
            <v>0</v>
          </cell>
          <cell r="BL53">
            <v>0</v>
          </cell>
        </row>
        <row r="54">
          <cell r="B54">
            <v>702</v>
          </cell>
          <cell r="C54">
            <v>0</v>
          </cell>
          <cell r="D54">
            <v>0</v>
          </cell>
          <cell r="R54">
            <v>0</v>
          </cell>
          <cell r="S54">
            <v>0</v>
          </cell>
          <cell r="AG54">
            <v>0</v>
          </cell>
          <cell r="AH54">
            <v>0</v>
          </cell>
          <cell r="AV54">
            <v>0</v>
          </cell>
          <cell r="AW54">
            <v>0</v>
          </cell>
          <cell r="BK54">
            <v>0</v>
          </cell>
          <cell r="BL54">
            <v>0</v>
          </cell>
        </row>
        <row r="55">
          <cell r="B55">
            <v>703</v>
          </cell>
          <cell r="C55">
            <v>0</v>
          </cell>
          <cell r="D55">
            <v>0</v>
          </cell>
          <cell r="R55">
            <v>0</v>
          </cell>
          <cell r="S55">
            <v>0</v>
          </cell>
          <cell r="AG55">
            <v>0</v>
          </cell>
          <cell r="AH55">
            <v>0</v>
          </cell>
          <cell r="AV55">
            <v>0</v>
          </cell>
          <cell r="AW55">
            <v>0</v>
          </cell>
          <cell r="BK55">
            <v>0</v>
          </cell>
          <cell r="BL55">
            <v>0</v>
          </cell>
        </row>
        <row r="56">
          <cell r="B56">
            <v>732</v>
          </cell>
          <cell r="C56">
            <v>0</v>
          </cell>
          <cell r="D56">
            <v>0</v>
          </cell>
          <cell r="R56">
            <v>0</v>
          </cell>
          <cell r="S56">
            <v>0</v>
          </cell>
          <cell r="AG56">
            <v>0</v>
          </cell>
          <cell r="AH56">
            <v>0</v>
          </cell>
          <cell r="AV56">
            <v>0</v>
          </cell>
          <cell r="AW56">
            <v>0</v>
          </cell>
          <cell r="BK56">
            <v>0</v>
          </cell>
          <cell r="BL56">
            <v>0</v>
          </cell>
        </row>
        <row r="57">
          <cell r="C57">
            <v>0</v>
          </cell>
          <cell r="D57">
            <v>0</v>
          </cell>
          <cell r="R57">
            <v>0</v>
          </cell>
          <cell r="S57">
            <v>0</v>
          </cell>
          <cell r="AG57">
            <v>0</v>
          </cell>
          <cell r="AH57">
            <v>0</v>
          </cell>
          <cell r="AV57">
            <v>0</v>
          </cell>
          <cell r="AW57">
            <v>0</v>
          </cell>
          <cell r="BK57">
            <v>0</v>
          </cell>
          <cell r="BL57">
            <v>0</v>
          </cell>
        </row>
        <row r="58">
          <cell r="C58">
            <v>0</v>
          </cell>
          <cell r="D58">
            <v>0</v>
          </cell>
          <cell r="R58">
            <v>0</v>
          </cell>
          <cell r="S58">
            <v>0</v>
          </cell>
          <cell r="AG58">
            <v>0</v>
          </cell>
          <cell r="AH58">
            <v>0</v>
          </cell>
          <cell r="AV58">
            <v>0</v>
          </cell>
          <cell r="AW58">
            <v>0</v>
          </cell>
          <cell r="BK58">
            <v>0</v>
          </cell>
          <cell r="BL58">
            <v>0</v>
          </cell>
        </row>
        <row r="59">
          <cell r="C59">
            <v>0</v>
          </cell>
          <cell r="D59">
            <v>0</v>
          </cell>
          <cell r="R59">
            <v>0</v>
          </cell>
          <cell r="S59">
            <v>0</v>
          </cell>
          <cell r="AG59">
            <v>0</v>
          </cell>
          <cell r="AH59">
            <v>0</v>
          </cell>
          <cell r="AV59">
            <v>0</v>
          </cell>
          <cell r="AW59">
            <v>0</v>
          </cell>
          <cell r="BK59">
            <v>0</v>
          </cell>
          <cell r="BL59">
            <v>0</v>
          </cell>
        </row>
        <row r="60">
          <cell r="C60">
            <v>0</v>
          </cell>
          <cell r="D60">
            <v>0</v>
          </cell>
          <cell r="R60">
            <v>0</v>
          </cell>
          <cell r="S60">
            <v>0</v>
          </cell>
          <cell r="AG60">
            <v>0</v>
          </cell>
          <cell r="AH60">
            <v>0</v>
          </cell>
          <cell r="AV60">
            <v>0</v>
          </cell>
          <cell r="AW60">
            <v>0</v>
          </cell>
          <cell r="BK60">
            <v>0</v>
          </cell>
          <cell r="BL60">
            <v>0</v>
          </cell>
        </row>
        <row r="61">
          <cell r="C61">
            <v>0</v>
          </cell>
          <cell r="D61">
            <v>0</v>
          </cell>
          <cell r="R61">
            <v>0</v>
          </cell>
          <cell r="S61">
            <v>0</v>
          </cell>
          <cell r="AG61">
            <v>0</v>
          </cell>
          <cell r="AH61">
            <v>0</v>
          </cell>
          <cell r="AV61">
            <v>0</v>
          </cell>
          <cell r="AW61">
            <v>0</v>
          </cell>
          <cell r="BK61">
            <v>0</v>
          </cell>
          <cell r="BL61">
            <v>0</v>
          </cell>
        </row>
        <row r="62">
          <cell r="C62">
            <v>0</v>
          </cell>
          <cell r="D62">
            <v>0</v>
          </cell>
          <cell r="R62">
            <v>0</v>
          </cell>
          <cell r="S62">
            <v>0</v>
          </cell>
          <cell r="AG62">
            <v>0</v>
          </cell>
          <cell r="AH62">
            <v>0</v>
          </cell>
          <cell r="AV62">
            <v>0</v>
          </cell>
          <cell r="AW62">
            <v>0</v>
          </cell>
          <cell r="BK62">
            <v>0</v>
          </cell>
          <cell r="BL62">
            <v>0</v>
          </cell>
        </row>
        <row r="63">
          <cell r="C63">
            <v>0</v>
          </cell>
          <cell r="D63">
            <v>0</v>
          </cell>
          <cell r="R63">
            <v>0</v>
          </cell>
          <cell r="S63">
            <v>0</v>
          </cell>
          <cell r="AG63">
            <v>0</v>
          </cell>
          <cell r="AH63">
            <v>0</v>
          </cell>
          <cell r="AV63">
            <v>0</v>
          </cell>
          <cell r="AW63">
            <v>0</v>
          </cell>
          <cell r="BK63">
            <v>0</v>
          </cell>
          <cell r="BL63">
            <v>0</v>
          </cell>
        </row>
        <row r="64">
          <cell r="C64">
            <v>0</v>
          </cell>
          <cell r="D64">
            <v>0</v>
          </cell>
          <cell r="R64">
            <v>0</v>
          </cell>
          <cell r="S64">
            <v>0</v>
          </cell>
          <cell r="AG64">
            <v>0</v>
          </cell>
          <cell r="AH64">
            <v>0</v>
          </cell>
          <cell r="AV64">
            <v>0</v>
          </cell>
          <cell r="AW64">
            <v>0</v>
          </cell>
          <cell r="BK64">
            <v>0</v>
          </cell>
          <cell r="BL64">
            <v>0</v>
          </cell>
        </row>
      </sheetData>
      <sheetData sheetId="28">
        <row r="5">
          <cell r="A5">
            <v>44562</v>
          </cell>
          <cell r="E5">
            <v>482</v>
          </cell>
          <cell r="F5">
            <v>344</v>
          </cell>
          <cell r="H5">
            <v>1720218</v>
          </cell>
        </row>
        <row r="6">
          <cell r="A6">
            <v>44587</v>
          </cell>
          <cell r="E6">
            <v>921</v>
          </cell>
          <cell r="F6">
            <v>6611</v>
          </cell>
          <cell r="H6">
            <v>26477.5</v>
          </cell>
        </row>
        <row r="7">
          <cell r="A7">
            <v>44587</v>
          </cell>
          <cell r="E7">
            <v>6611</v>
          </cell>
          <cell r="F7">
            <v>6411</v>
          </cell>
          <cell r="H7">
            <v>4765.95</v>
          </cell>
        </row>
        <row r="8">
          <cell r="A8">
            <v>44587</v>
          </cell>
          <cell r="E8">
            <v>6611</v>
          </cell>
          <cell r="F8">
            <v>6421</v>
          </cell>
          <cell r="H8">
            <v>397.17</v>
          </cell>
        </row>
        <row r="9">
          <cell r="A9">
            <v>44587</v>
          </cell>
          <cell r="E9">
            <v>6611</v>
          </cell>
          <cell r="F9">
            <v>3771</v>
          </cell>
          <cell r="H9">
            <v>264.77999999999997</v>
          </cell>
        </row>
        <row r="10">
          <cell r="A10">
            <v>44587</v>
          </cell>
          <cell r="E10">
            <v>6611</v>
          </cell>
          <cell r="F10">
            <v>3131</v>
          </cell>
          <cell r="H10">
            <v>21049.599999999999</v>
          </cell>
        </row>
        <row r="11">
          <cell r="A11">
            <v>44587</v>
          </cell>
          <cell r="E11">
            <v>921</v>
          </cell>
          <cell r="F11">
            <v>6511</v>
          </cell>
          <cell r="H11">
            <v>5825.05</v>
          </cell>
        </row>
        <row r="12">
          <cell r="A12">
            <v>44587</v>
          </cell>
          <cell r="E12">
            <v>921</v>
          </cell>
          <cell r="F12">
            <v>6611</v>
          </cell>
          <cell r="H12">
            <v>48944</v>
          </cell>
        </row>
        <row r="13">
          <cell r="A13">
            <v>44587</v>
          </cell>
          <cell r="E13">
            <v>6611</v>
          </cell>
          <cell r="F13">
            <v>6411</v>
          </cell>
          <cell r="H13">
            <v>8809.92</v>
          </cell>
        </row>
        <row r="14">
          <cell r="A14">
            <v>44587</v>
          </cell>
          <cell r="E14">
            <v>6611</v>
          </cell>
          <cell r="F14">
            <v>6421</v>
          </cell>
          <cell r="H14">
            <v>734.16</v>
          </cell>
        </row>
        <row r="15">
          <cell r="A15">
            <v>44587</v>
          </cell>
          <cell r="E15">
            <v>6611</v>
          </cell>
          <cell r="F15">
            <v>3771</v>
          </cell>
          <cell r="H15">
            <v>489.44</v>
          </cell>
        </row>
        <row r="16">
          <cell r="A16">
            <v>44587</v>
          </cell>
          <cell r="E16">
            <v>6611</v>
          </cell>
          <cell r="F16">
            <v>3131</v>
          </cell>
          <cell r="H16">
            <v>38910.480000000003</v>
          </cell>
        </row>
        <row r="17">
          <cell r="A17">
            <v>44587</v>
          </cell>
          <cell r="E17">
            <v>921</v>
          </cell>
          <cell r="F17">
            <v>6511</v>
          </cell>
          <cell r="H17">
            <v>1141.57</v>
          </cell>
        </row>
        <row r="18">
          <cell r="A18">
            <v>44587</v>
          </cell>
          <cell r="E18">
            <v>921</v>
          </cell>
          <cell r="F18">
            <v>6511</v>
          </cell>
          <cell r="H18">
            <v>7781.4</v>
          </cell>
        </row>
        <row r="19">
          <cell r="A19">
            <v>44590</v>
          </cell>
          <cell r="E19">
            <v>3111</v>
          </cell>
          <cell r="F19">
            <v>482</v>
          </cell>
          <cell r="H19">
            <v>90169.52</v>
          </cell>
        </row>
        <row r="20">
          <cell r="A20">
            <v>44589</v>
          </cell>
          <cell r="E20">
            <v>3131</v>
          </cell>
          <cell r="F20">
            <v>3111</v>
          </cell>
          <cell r="H20">
            <v>59960.08</v>
          </cell>
        </row>
        <row r="21">
          <cell r="A21">
            <v>44589</v>
          </cell>
          <cell r="E21">
            <v>6511</v>
          </cell>
          <cell r="F21">
            <v>3111</v>
          </cell>
          <cell r="H21">
            <v>14748.02</v>
          </cell>
        </row>
        <row r="22">
          <cell r="A22">
            <v>44589</v>
          </cell>
          <cell r="E22">
            <v>6411</v>
          </cell>
          <cell r="F22">
            <v>3111</v>
          </cell>
          <cell r="H22">
            <v>13575.87</v>
          </cell>
        </row>
        <row r="23">
          <cell r="A23">
            <v>44589</v>
          </cell>
          <cell r="E23">
            <v>6421</v>
          </cell>
          <cell r="F23">
            <v>3111</v>
          </cell>
          <cell r="H23">
            <v>1131.33</v>
          </cell>
        </row>
        <row r="24">
          <cell r="A24">
            <v>44589</v>
          </cell>
          <cell r="E24">
            <v>3771</v>
          </cell>
          <cell r="F24">
            <v>3111</v>
          </cell>
          <cell r="H24">
            <v>754.22</v>
          </cell>
        </row>
        <row r="25">
          <cell r="A25">
            <v>44609</v>
          </cell>
          <cell r="E25">
            <v>921</v>
          </cell>
          <cell r="F25">
            <v>6611</v>
          </cell>
          <cell r="H25">
            <v>14562.62</v>
          </cell>
        </row>
        <row r="26">
          <cell r="A26">
            <v>44609</v>
          </cell>
          <cell r="E26">
            <v>6611</v>
          </cell>
          <cell r="F26">
            <v>6411</v>
          </cell>
          <cell r="H26">
            <v>2621.27</v>
          </cell>
        </row>
        <row r="27">
          <cell r="A27">
            <v>44609</v>
          </cell>
          <cell r="E27">
            <v>6611</v>
          </cell>
          <cell r="F27">
            <v>6421</v>
          </cell>
          <cell r="H27">
            <v>218.44</v>
          </cell>
        </row>
        <row r="28">
          <cell r="A28">
            <v>44609</v>
          </cell>
          <cell r="E28">
            <v>6611</v>
          </cell>
          <cell r="F28">
            <v>3771</v>
          </cell>
          <cell r="H28">
            <v>145.63</v>
          </cell>
        </row>
        <row r="29">
          <cell r="A29">
            <v>44609</v>
          </cell>
          <cell r="E29">
            <v>6611</v>
          </cell>
          <cell r="F29">
            <v>3131</v>
          </cell>
          <cell r="H29">
            <v>11577.28</v>
          </cell>
        </row>
        <row r="30">
          <cell r="A30">
            <v>44609</v>
          </cell>
          <cell r="E30">
            <v>921</v>
          </cell>
          <cell r="F30">
            <v>6511</v>
          </cell>
          <cell r="H30">
            <v>3203.79</v>
          </cell>
        </row>
        <row r="31">
          <cell r="A31">
            <v>44609</v>
          </cell>
          <cell r="E31">
            <v>921</v>
          </cell>
          <cell r="F31">
            <v>6611</v>
          </cell>
          <cell r="H31">
            <v>22155.1</v>
          </cell>
        </row>
        <row r="32">
          <cell r="A32">
            <v>44609</v>
          </cell>
          <cell r="E32">
            <v>6611</v>
          </cell>
          <cell r="F32">
            <v>6411</v>
          </cell>
          <cell r="H32">
            <v>3987.95</v>
          </cell>
        </row>
        <row r="33">
          <cell r="A33">
            <v>44609</v>
          </cell>
          <cell r="E33">
            <v>6611</v>
          </cell>
          <cell r="F33">
            <v>6421</v>
          </cell>
          <cell r="H33">
            <v>332.3</v>
          </cell>
        </row>
        <row r="34">
          <cell r="A34">
            <v>44609</v>
          </cell>
          <cell r="E34">
            <v>6611</v>
          </cell>
          <cell r="F34">
            <v>3771</v>
          </cell>
          <cell r="H34">
            <v>221.54</v>
          </cell>
        </row>
        <row r="35">
          <cell r="A35">
            <v>44609</v>
          </cell>
          <cell r="E35">
            <v>6611</v>
          </cell>
          <cell r="F35">
            <v>3131</v>
          </cell>
          <cell r="H35">
            <v>17613.310000000001</v>
          </cell>
        </row>
        <row r="36">
          <cell r="A36">
            <v>44609</v>
          </cell>
          <cell r="E36">
            <v>921</v>
          </cell>
          <cell r="F36">
            <v>6511</v>
          </cell>
          <cell r="H36">
            <v>499.87</v>
          </cell>
        </row>
        <row r="37">
          <cell r="A37">
            <v>44609</v>
          </cell>
          <cell r="E37">
            <v>921</v>
          </cell>
          <cell r="F37">
            <v>6511</v>
          </cell>
          <cell r="H37">
            <v>3566.5</v>
          </cell>
        </row>
        <row r="38">
          <cell r="A38">
            <v>44617</v>
          </cell>
          <cell r="E38">
            <v>921</v>
          </cell>
          <cell r="F38">
            <v>6611</v>
          </cell>
          <cell r="H38">
            <v>11914.88</v>
          </cell>
        </row>
        <row r="39">
          <cell r="A39">
            <v>44617</v>
          </cell>
          <cell r="E39">
            <v>6611</v>
          </cell>
          <cell r="F39">
            <v>6411</v>
          </cell>
          <cell r="H39">
            <v>2144.6799999999998</v>
          </cell>
        </row>
        <row r="40">
          <cell r="A40">
            <v>44617</v>
          </cell>
          <cell r="E40">
            <v>6611</v>
          </cell>
          <cell r="F40">
            <v>6421</v>
          </cell>
          <cell r="H40">
            <v>178.73</v>
          </cell>
        </row>
        <row r="41">
          <cell r="A41">
            <v>44617</v>
          </cell>
          <cell r="E41">
            <v>6611</v>
          </cell>
          <cell r="F41">
            <v>3771</v>
          </cell>
          <cell r="H41">
            <v>119.14</v>
          </cell>
        </row>
        <row r="42">
          <cell r="A42">
            <v>44617</v>
          </cell>
          <cell r="E42">
            <v>6611</v>
          </cell>
          <cell r="F42">
            <v>3131</v>
          </cell>
          <cell r="H42">
            <v>9472.33</v>
          </cell>
        </row>
        <row r="43">
          <cell r="A43">
            <v>44617</v>
          </cell>
          <cell r="E43">
            <v>921</v>
          </cell>
          <cell r="F43">
            <v>6511</v>
          </cell>
          <cell r="H43">
            <v>2621.27</v>
          </cell>
        </row>
        <row r="44">
          <cell r="A44">
            <v>44617</v>
          </cell>
          <cell r="E44">
            <v>921</v>
          </cell>
          <cell r="F44">
            <v>6611</v>
          </cell>
          <cell r="H44">
            <v>26788.9</v>
          </cell>
        </row>
        <row r="45">
          <cell r="A45">
            <v>44617</v>
          </cell>
          <cell r="E45">
            <v>6611</v>
          </cell>
          <cell r="F45">
            <v>6411</v>
          </cell>
          <cell r="H45">
            <v>4821.97</v>
          </cell>
        </row>
        <row r="46">
          <cell r="A46">
            <v>44617</v>
          </cell>
          <cell r="E46">
            <v>6611</v>
          </cell>
          <cell r="F46">
            <v>6421</v>
          </cell>
          <cell r="H46">
            <v>401.86</v>
          </cell>
        </row>
        <row r="47">
          <cell r="A47">
            <v>44617</v>
          </cell>
          <cell r="E47">
            <v>6611</v>
          </cell>
          <cell r="F47">
            <v>3771</v>
          </cell>
          <cell r="H47">
            <v>267.89999999999998</v>
          </cell>
        </row>
        <row r="48">
          <cell r="A48">
            <v>44617</v>
          </cell>
          <cell r="E48">
            <v>6611</v>
          </cell>
          <cell r="F48">
            <v>3131</v>
          </cell>
          <cell r="H48">
            <v>21297.17</v>
          </cell>
        </row>
        <row r="49">
          <cell r="A49">
            <v>44617</v>
          </cell>
          <cell r="E49">
            <v>921</v>
          </cell>
          <cell r="F49">
            <v>6511</v>
          </cell>
          <cell r="H49">
            <v>641.70000000000005</v>
          </cell>
        </row>
        <row r="50">
          <cell r="A50">
            <v>44617</v>
          </cell>
          <cell r="E50">
            <v>921</v>
          </cell>
          <cell r="F50">
            <v>6511</v>
          </cell>
          <cell r="H50">
            <v>4214.95</v>
          </cell>
        </row>
        <row r="51">
          <cell r="A51">
            <v>44607</v>
          </cell>
          <cell r="E51">
            <v>3111</v>
          </cell>
          <cell r="F51">
            <v>482</v>
          </cell>
          <cell r="H51">
            <v>43987.88</v>
          </cell>
        </row>
        <row r="52">
          <cell r="A52">
            <v>44609</v>
          </cell>
          <cell r="E52">
            <v>3131</v>
          </cell>
          <cell r="F52">
            <v>3111</v>
          </cell>
          <cell r="H52">
            <v>29190.59</v>
          </cell>
        </row>
        <row r="53">
          <cell r="A53">
            <v>44609</v>
          </cell>
          <cell r="E53">
            <v>6411</v>
          </cell>
          <cell r="F53">
            <v>3111</v>
          </cell>
          <cell r="H53">
            <v>6609.22</v>
          </cell>
        </row>
        <row r="54">
          <cell r="A54">
            <v>44609</v>
          </cell>
          <cell r="E54">
            <v>6421</v>
          </cell>
          <cell r="F54">
            <v>3111</v>
          </cell>
          <cell r="H54">
            <v>550.74</v>
          </cell>
        </row>
        <row r="55">
          <cell r="A55">
            <v>44609</v>
          </cell>
          <cell r="E55">
            <v>3771</v>
          </cell>
          <cell r="F55">
            <v>3111</v>
          </cell>
          <cell r="H55">
            <v>367.17</v>
          </cell>
        </row>
        <row r="56">
          <cell r="A56">
            <v>44609</v>
          </cell>
          <cell r="E56">
            <v>6511</v>
          </cell>
          <cell r="F56">
            <v>3111</v>
          </cell>
          <cell r="H56">
            <v>7270.16</v>
          </cell>
        </row>
        <row r="57">
          <cell r="A57">
            <v>44616</v>
          </cell>
          <cell r="E57">
            <v>3111</v>
          </cell>
          <cell r="F57">
            <v>482</v>
          </cell>
          <cell r="H57">
            <v>46181.7</v>
          </cell>
        </row>
        <row r="58">
          <cell r="A58">
            <v>44617</v>
          </cell>
          <cell r="E58">
            <v>3131</v>
          </cell>
          <cell r="F58">
            <v>3111</v>
          </cell>
          <cell r="H58">
            <v>30769.5</v>
          </cell>
        </row>
        <row r="59">
          <cell r="A59">
            <v>44617</v>
          </cell>
          <cell r="E59">
            <v>6411</v>
          </cell>
          <cell r="F59">
            <v>3111</v>
          </cell>
          <cell r="H59">
            <v>6966.65</v>
          </cell>
        </row>
        <row r="60">
          <cell r="A60">
            <v>44617</v>
          </cell>
          <cell r="E60">
            <v>6421</v>
          </cell>
          <cell r="F60">
            <v>3111</v>
          </cell>
          <cell r="H60">
            <v>580.59</v>
          </cell>
        </row>
        <row r="61">
          <cell r="A61">
            <v>44617</v>
          </cell>
          <cell r="E61">
            <v>3771</v>
          </cell>
          <cell r="F61">
            <v>3111</v>
          </cell>
          <cell r="H61">
            <v>387.04</v>
          </cell>
        </row>
        <row r="62">
          <cell r="A62">
            <v>44617</v>
          </cell>
          <cell r="E62">
            <v>6511</v>
          </cell>
          <cell r="F62">
            <v>3111</v>
          </cell>
          <cell r="H62">
            <v>7477.92</v>
          </cell>
        </row>
        <row r="63">
          <cell r="A63">
            <v>44636</v>
          </cell>
          <cell r="E63">
            <v>921</v>
          </cell>
          <cell r="F63">
            <v>6611</v>
          </cell>
          <cell r="H63">
            <v>9690.73</v>
          </cell>
        </row>
        <row r="64">
          <cell r="A64">
            <v>44636</v>
          </cell>
          <cell r="E64">
            <v>6631</v>
          </cell>
          <cell r="F64">
            <v>6611</v>
          </cell>
          <cell r="H64">
            <v>4263.09</v>
          </cell>
        </row>
        <row r="65">
          <cell r="A65">
            <v>44636</v>
          </cell>
          <cell r="E65">
            <v>921</v>
          </cell>
          <cell r="F65">
            <v>6631</v>
          </cell>
          <cell r="H65">
            <v>4263.09</v>
          </cell>
        </row>
        <row r="66">
          <cell r="A66">
            <v>44636</v>
          </cell>
          <cell r="E66">
            <v>6611</v>
          </cell>
          <cell r="F66">
            <v>6411</v>
          </cell>
          <cell r="H66">
            <v>767.36</v>
          </cell>
        </row>
        <row r="67">
          <cell r="A67">
            <v>44636</v>
          </cell>
          <cell r="E67">
            <v>6611</v>
          </cell>
          <cell r="F67">
            <v>6421</v>
          </cell>
          <cell r="H67">
            <v>63.95</v>
          </cell>
        </row>
        <row r="68">
          <cell r="A68">
            <v>44636</v>
          </cell>
          <cell r="E68">
            <v>6611</v>
          </cell>
          <cell r="F68">
            <v>3771</v>
          </cell>
          <cell r="H68">
            <v>42.63</v>
          </cell>
        </row>
        <row r="69">
          <cell r="A69">
            <v>44636</v>
          </cell>
          <cell r="E69">
            <v>6611</v>
          </cell>
          <cell r="F69">
            <v>3131</v>
          </cell>
          <cell r="H69">
            <v>3389.15</v>
          </cell>
        </row>
        <row r="70">
          <cell r="A70">
            <v>44636</v>
          </cell>
          <cell r="E70">
            <v>6851</v>
          </cell>
          <cell r="F70">
            <v>6611</v>
          </cell>
          <cell r="H70">
            <v>8596.5</v>
          </cell>
        </row>
        <row r="71">
          <cell r="A71">
            <v>44636</v>
          </cell>
          <cell r="E71">
            <v>921</v>
          </cell>
          <cell r="F71">
            <v>6851</v>
          </cell>
          <cell r="H71">
            <v>8596.5</v>
          </cell>
        </row>
        <row r="72">
          <cell r="A72">
            <v>44636</v>
          </cell>
          <cell r="E72">
            <v>6611</v>
          </cell>
          <cell r="F72">
            <v>6411</v>
          </cell>
          <cell r="H72">
            <v>3291.71</v>
          </cell>
        </row>
        <row r="73">
          <cell r="A73">
            <v>44636</v>
          </cell>
          <cell r="E73">
            <v>6611</v>
          </cell>
          <cell r="F73">
            <v>6421</v>
          </cell>
          <cell r="H73">
            <v>274.31</v>
          </cell>
        </row>
        <row r="74">
          <cell r="A74">
            <v>44636</v>
          </cell>
          <cell r="E74">
            <v>6611</v>
          </cell>
          <cell r="F74">
            <v>3771</v>
          </cell>
          <cell r="H74">
            <v>182.88</v>
          </cell>
        </row>
        <row r="75">
          <cell r="A75">
            <v>44636</v>
          </cell>
          <cell r="E75">
            <v>6611</v>
          </cell>
          <cell r="F75">
            <v>3131</v>
          </cell>
          <cell r="H75">
            <v>14538.33</v>
          </cell>
        </row>
        <row r="76">
          <cell r="A76">
            <v>44636</v>
          </cell>
          <cell r="E76">
            <v>921</v>
          </cell>
          <cell r="F76">
            <v>6511</v>
          </cell>
          <cell r="H76">
            <v>4961.07</v>
          </cell>
        </row>
        <row r="77">
          <cell r="A77">
            <v>44636</v>
          </cell>
          <cell r="E77">
            <v>921</v>
          </cell>
          <cell r="F77">
            <v>6611</v>
          </cell>
          <cell r="H77">
            <v>18310.03</v>
          </cell>
        </row>
        <row r="78">
          <cell r="A78">
            <v>44636</v>
          </cell>
          <cell r="E78">
            <v>6611</v>
          </cell>
          <cell r="F78">
            <v>6411</v>
          </cell>
          <cell r="H78">
            <v>3295.81</v>
          </cell>
        </row>
        <row r="79">
          <cell r="A79">
            <v>44636</v>
          </cell>
          <cell r="E79">
            <v>6611</v>
          </cell>
          <cell r="F79">
            <v>6421</v>
          </cell>
          <cell r="H79">
            <v>274.63</v>
          </cell>
        </row>
        <row r="80">
          <cell r="A80">
            <v>44636</v>
          </cell>
          <cell r="E80">
            <v>6611</v>
          </cell>
          <cell r="F80">
            <v>3771</v>
          </cell>
          <cell r="H80">
            <v>183.13</v>
          </cell>
        </row>
        <row r="81">
          <cell r="A81">
            <v>44636</v>
          </cell>
          <cell r="E81">
            <v>6611</v>
          </cell>
          <cell r="F81">
            <v>3131</v>
          </cell>
          <cell r="H81">
            <v>14556.46</v>
          </cell>
        </row>
        <row r="82">
          <cell r="A82">
            <v>44636</v>
          </cell>
          <cell r="E82">
            <v>921</v>
          </cell>
          <cell r="F82">
            <v>6511</v>
          </cell>
          <cell r="H82">
            <v>413.12</v>
          </cell>
        </row>
        <row r="83">
          <cell r="A83">
            <v>44636</v>
          </cell>
          <cell r="E83">
            <v>921</v>
          </cell>
          <cell r="F83">
            <v>6511</v>
          </cell>
          <cell r="H83">
            <v>2947.5</v>
          </cell>
        </row>
        <row r="84">
          <cell r="A84">
            <v>44645</v>
          </cell>
          <cell r="E84">
            <v>921</v>
          </cell>
          <cell r="F84">
            <v>6611</v>
          </cell>
          <cell r="H84">
            <v>11316.27</v>
          </cell>
        </row>
        <row r="85">
          <cell r="A85">
            <v>44645</v>
          </cell>
          <cell r="E85">
            <v>6611</v>
          </cell>
          <cell r="F85">
            <v>6411</v>
          </cell>
          <cell r="H85">
            <v>2036.92</v>
          </cell>
        </row>
        <row r="86">
          <cell r="A86">
            <v>44645</v>
          </cell>
          <cell r="E86">
            <v>6611</v>
          </cell>
          <cell r="F86">
            <v>6421</v>
          </cell>
          <cell r="H86">
            <v>169.75</v>
          </cell>
        </row>
        <row r="87">
          <cell r="A87">
            <v>44645</v>
          </cell>
          <cell r="E87">
            <v>6611</v>
          </cell>
          <cell r="F87">
            <v>3771</v>
          </cell>
          <cell r="H87">
            <v>113.16</v>
          </cell>
        </row>
        <row r="88">
          <cell r="A88">
            <v>44645</v>
          </cell>
          <cell r="E88">
            <v>6611</v>
          </cell>
          <cell r="F88">
            <v>3131</v>
          </cell>
          <cell r="H88">
            <v>8996.44</v>
          </cell>
        </row>
        <row r="89">
          <cell r="A89">
            <v>44645</v>
          </cell>
          <cell r="E89">
            <v>921</v>
          </cell>
          <cell r="F89">
            <v>6511</v>
          </cell>
          <cell r="H89">
            <v>2489.58</v>
          </cell>
        </row>
        <row r="90">
          <cell r="A90">
            <v>44645</v>
          </cell>
          <cell r="E90">
            <v>921</v>
          </cell>
          <cell r="F90">
            <v>6611</v>
          </cell>
          <cell r="H90">
            <v>30633.97</v>
          </cell>
        </row>
        <row r="91">
          <cell r="A91">
            <v>44645</v>
          </cell>
          <cell r="E91">
            <v>6611</v>
          </cell>
          <cell r="F91">
            <v>6411</v>
          </cell>
          <cell r="H91">
            <v>5514.1</v>
          </cell>
        </row>
        <row r="92">
          <cell r="A92">
            <v>44645</v>
          </cell>
          <cell r="E92">
            <v>6611</v>
          </cell>
          <cell r="F92">
            <v>6421</v>
          </cell>
          <cell r="H92">
            <v>459.53</v>
          </cell>
        </row>
        <row r="93">
          <cell r="A93">
            <v>44645</v>
          </cell>
          <cell r="E93">
            <v>6611</v>
          </cell>
          <cell r="F93">
            <v>3771</v>
          </cell>
          <cell r="H93">
            <v>306.31</v>
          </cell>
        </row>
        <row r="94">
          <cell r="A94">
            <v>44645</v>
          </cell>
          <cell r="E94">
            <v>6611</v>
          </cell>
          <cell r="F94">
            <v>3131</v>
          </cell>
          <cell r="H94">
            <v>24354.03</v>
          </cell>
        </row>
        <row r="95">
          <cell r="A95">
            <v>44645</v>
          </cell>
          <cell r="E95">
            <v>921</v>
          </cell>
          <cell r="F95">
            <v>6511</v>
          </cell>
          <cell r="H95">
            <v>728.45</v>
          </cell>
        </row>
        <row r="96">
          <cell r="A96">
            <v>44645</v>
          </cell>
          <cell r="E96">
            <v>921</v>
          </cell>
          <cell r="F96">
            <v>6511</v>
          </cell>
          <cell r="H96">
            <v>4833.8999999999996</v>
          </cell>
        </row>
        <row r="97">
          <cell r="A97">
            <v>44636</v>
          </cell>
          <cell r="E97">
            <v>3111</v>
          </cell>
          <cell r="F97">
            <v>482</v>
          </cell>
          <cell r="H97">
            <v>49182.04</v>
          </cell>
        </row>
        <row r="98">
          <cell r="A98">
            <v>44638</v>
          </cell>
          <cell r="E98">
            <v>3131</v>
          </cell>
          <cell r="F98">
            <v>3111</v>
          </cell>
          <cell r="H98">
            <v>32483.94</v>
          </cell>
        </row>
        <row r="99">
          <cell r="A99">
            <v>44638</v>
          </cell>
          <cell r="E99">
            <v>6411</v>
          </cell>
          <cell r="F99">
            <v>3111</v>
          </cell>
          <cell r="H99">
            <v>7354.88</v>
          </cell>
        </row>
        <row r="100">
          <cell r="A100">
            <v>44638</v>
          </cell>
          <cell r="E100">
            <v>6421</v>
          </cell>
          <cell r="F100">
            <v>3111</v>
          </cell>
          <cell r="H100">
            <v>612.89</v>
          </cell>
        </row>
        <row r="101">
          <cell r="A101">
            <v>44638</v>
          </cell>
          <cell r="E101">
            <v>3771</v>
          </cell>
          <cell r="F101">
            <v>3111</v>
          </cell>
          <cell r="H101">
            <v>408.64</v>
          </cell>
        </row>
        <row r="102">
          <cell r="A102">
            <v>44638</v>
          </cell>
          <cell r="E102">
            <v>6511</v>
          </cell>
          <cell r="F102">
            <v>3111</v>
          </cell>
          <cell r="H102">
            <v>8321.69</v>
          </cell>
        </row>
        <row r="103">
          <cell r="A103">
            <v>44645</v>
          </cell>
          <cell r="E103">
            <v>3111</v>
          </cell>
          <cell r="F103">
            <v>482</v>
          </cell>
          <cell r="H103">
            <v>50002.17</v>
          </cell>
        </row>
        <row r="104">
          <cell r="A104">
            <v>44649</v>
          </cell>
          <cell r="E104">
            <v>3131</v>
          </cell>
          <cell r="F104">
            <v>3111</v>
          </cell>
          <cell r="H104">
            <v>33350.47</v>
          </cell>
        </row>
        <row r="105">
          <cell r="A105">
            <v>44649</v>
          </cell>
          <cell r="E105">
            <v>6411</v>
          </cell>
          <cell r="F105">
            <v>3111</v>
          </cell>
          <cell r="H105">
            <v>7551.02</v>
          </cell>
        </row>
        <row r="106">
          <cell r="A106">
            <v>44649</v>
          </cell>
          <cell r="E106">
            <v>6421</v>
          </cell>
          <cell r="F106">
            <v>3111</v>
          </cell>
          <cell r="H106">
            <v>629.28</v>
          </cell>
        </row>
        <row r="107">
          <cell r="A107">
            <v>44649</v>
          </cell>
          <cell r="E107">
            <v>3771</v>
          </cell>
          <cell r="F107">
            <v>3111</v>
          </cell>
          <cell r="H107">
            <v>419.47</v>
          </cell>
        </row>
        <row r="108">
          <cell r="A108">
            <v>44649</v>
          </cell>
          <cell r="E108">
            <v>6511</v>
          </cell>
          <cell r="F108">
            <v>3111</v>
          </cell>
          <cell r="H108">
            <v>8051.93</v>
          </cell>
        </row>
        <row r="109">
          <cell r="A109">
            <v>44666</v>
          </cell>
          <cell r="E109">
            <v>921</v>
          </cell>
          <cell r="F109">
            <v>6611</v>
          </cell>
          <cell r="H109">
            <v>14562.63</v>
          </cell>
        </row>
        <row r="110">
          <cell r="A110">
            <v>44666</v>
          </cell>
          <cell r="E110">
            <v>6611</v>
          </cell>
          <cell r="F110">
            <v>6411</v>
          </cell>
          <cell r="H110">
            <v>2621.27</v>
          </cell>
        </row>
        <row r="111">
          <cell r="A111">
            <v>44666</v>
          </cell>
          <cell r="E111">
            <v>6611</v>
          </cell>
          <cell r="F111">
            <v>6421</v>
          </cell>
          <cell r="H111">
            <v>218.44</v>
          </cell>
        </row>
        <row r="112">
          <cell r="A112">
            <v>44666</v>
          </cell>
          <cell r="E112">
            <v>6611</v>
          </cell>
          <cell r="F112">
            <v>3771</v>
          </cell>
          <cell r="H112">
            <v>145.63</v>
          </cell>
        </row>
        <row r="113">
          <cell r="A113">
            <v>44666</v>
          </cell>
          <cell r="E113">
            <v>6611</v>
          </cell>
          <cell r="F113">
            <v>3131</v>
          </cell>
          <cell r="H113">
            <v>11577.29</v>
          </cell>
        </row>
        <row r="114">
          <cell r="A114">
            <v>44666</v>
          </cell>
          <cell r="E114">
            <v>921</v>
          </cell>
          <cell r="F114">
            <v>6511</v>
          </cell>
          <cell r="H114">
            <v>3203.79</v>
          </cell>
        </row>
        <row r="115">
          <cell r="A115">
            <v>44666</v>
          </cell>
          <cell r="E115">
            <v>921</v>
          </cell>
          <cell r="F115">
            <v>6611</v>
          </cell>
          <cell r="H115">
            <v>18912.849999999999</v>
          </cell>
        </row>
        <row r="116">
          <cell r="A116">
            <v>44666</v>
          </cell>
          <cell r="E116">
            <v>6631</v>
          </cell>
          <cell r="F116">
            <v>6611</v>
          </cell>
          <cell r="H116">
            <v>5199.12</v>
          </cell>
        </row>
        <row r="117">
          <cell r="A117">
            <v>44666</v>
          </cell>
          <cell r="E117">
            <v>921</v>
          </cell>
          <cell r="F117">
            <v>6631</v>
          </cell>
          <cell r="H117">
            <v>5199.12</v>
          </cell>
        </row>
        <row r="118">
          <cell r="A118">
            <v>44666</v>
          </cell>
          <cell r="E118">
            <v>6611</v>
          </cell>
          <cell r="F118">
            <v>6411</v>
          </cell>
          <cell r="H118">
            <v>935.84</v>
          </cell>
        </row>
        <row r="119">
          <cell r="A119">
            <v>44666</v>
          </cell>
          <cell r="E119">
            <v>6611</v>
          </cell>
          <cell r="F119">
            <v>6421</v>
          </cell>
          <cell r="H119">
            <v>77.989999999999995</v>
          </cell>
        </row>
        <row r="120">
          <cell r="A120">
            <v>44666</v>
          </cell>
          <cell r="E120">
            <v>6611</v>
          </cell>
          <cell r="F120">
            <v>3771</v>
          </cell>
          <cell r="H120">
            <v>51.99</v>
          </cell>
        </row>
        <row r="121">
          <cell r="A121">
            <v>44666</v>
          </cell>
          <cell r="E121">
            <v>6611</v>
          </cell>
          <cell r="F121">
            <v>3131</v>
          </cell>
          <cell r="H121">
            <v>4133.3</v>
          </cell>
        </row>
        <row r="122">
          <cell r="A122">
            <v>44666</v>
          </cell>
          <cell r="E122">
            <v>6851</v>
          </cell>
          <cell r="F122">
            <v>6611</v>
          </cell>
          <cell r="H122">
            <v>5895</v>
          </cell>
        </row>
        <row r="123">
          <cell r="A123">
            <v>44666</v>
          </cell>
          <cell r="E123">
            <v>921</v>
          </cell>
          <cell r="F123">
            <v>6851</v>
          </cell>
          <cell r="H123">
            <v>5895</v>
          </cell>
        </row>
        <row r="124">
          <cell r="A124">
            <v>44666</v>
          </cell>
          <cell r="E124">
            <v>6611</v>
          </cell>
          <cell r="F124">
            <v>6411</v>
          </cell>
          <cell r="H124">
            <v>4465.4399999999996</v>
          </cell>
        </row>
        <row r="125">
          <cell r="A125">
            <v>44666</v>
          </cell>
          <cell r="E125">
            <v>6611</v>
          </cell>
          <cell r="F125">
            <v>6421</v>
          </cell>
          <cell r="H125">
            <v>372.09</v>
          </cell>
        </row>
        <row r="126">
          <cell r="A126">
            <v>44666</v>
          </cell>
          <cell r="E126">
            <v>6611</v>
          </cell>
          <cell r="F126">
            <v>3771</v>
          </cell>
          <cell r="H126">
            <v>248.07</v>
          </cell>
        </row>
        <row r="127">
          <cell r="A127">
            <v>44666</v>
          </cell>
          <cell r="E127">
            <v>6611</v>
          </cell>
          <cell r="F127">
            <v>3131</v>
          </cell>
          <cell r="H127">
            <v>19722.25</v>
          </cell>
        </row>
        <row r="128">
          <cell r="A128">
            <v>44666</v>
          </cell>
          <cell r="E128">
            <v>921</v>
          </cell>
          <cell r="F128">
            <v>6511</v>
          </cell>
          <cell r="H128">
            <v>1160.22</v>
          </cell>
        </row>
        <row r="129">
          <cell r="A129">
            <v>44666</v>
          </cell>
          <cell r="E129">
            <v>921</v>
          </cell>
          <cell r="F129">
            <v>6511</v>
          </cell>
          <cell r="H129">
            <v>3566.5</v>
          </cell>
        </row>
        <row r="130">
          <cell r="A130">
            <v>44676</v>
          </cell>
          <cell r="E130">
            <v>921</v>
          </cell>
          <cell r="F130">
            <v>6611</v>
          </cell>
          <cell r="H130">
            <v>11914.87</v>
          </cell>
        </row>
        <row r="131">
          <cell r="A131">
            <v>44676</v>
          </cell>
          <cell r="E131">
            <v>6611</v>
          </cell>
          <cell r="F131">
            <v>6411</v>
          </cell>
          <cell r="H131">
            <v>2144.6799999999998</v>
          </cell>
        </row>
        <row r="132">
          <cell r="A132">
            <v>44676</v>
          </cell>
          <cell r="E132">
            <v>6611</v>
          </cell>
          <cell r="F132">
            <v>6421</v>
          </cell>
          <cell r="H132">
            <v>178.73</v>
          </cell>
        </row>
        <row r="133">
          <cell r="A133">
            <v>44676</v>
          </cell>
          <cell r="E133">
            <v>6611</v>
          </cell>
          <cell r="F133">
            <v>3771</v>
          </cell>
          <cell r="H133">
            <v>119.15</v>
          </cell>
        </row>
        <row r="134">
          <cell r="A134">
            <v>44676</v>
          </cell>
          <cell r="E134">
            <v>6611</v>
          </cell>
          <cell r="F134">
            <v>3131</v>
          </cell>
          <cell r="H134">
            <v>9472.31</v>
          </cell>
        </row>
        <row r="135">
          <cell r="A135">
            <v>44676</v>
          </cell>
          <cell r="E135">
            <v>921</v>
          </cell>
          <cell r="F135">
            <v>6511</v>
          </cell>
          <cell r="H135">
            <v>2621.25</v>
          </cell>
        </row>
        <row r="136">
          <cell r="A136">
            <v>44676</v>
          </cell>
          <cell r="E136">
            <v>921</v>
          </cell>
          <cell r="F136">
            <v>6611</v>
          </cell>
          <cell r="H136">
            <v>24371.95</v>
          </cell>
        </row>
        <row r="137">
          <cell r="A137">
            <v>44676</v>
          </cell>
          <cell r="E137">
            <v>6611</v>
          </cell>
          <cell r="F137">
            <v>6411</v>
          </cell>
          <cell r="H137">
            <v>4386.93</v>
          </cell>
        </row>
        <row r="138">
          <cell r="A138">
            <v>44676</v>
          </cell>
          <cell r="E138">
            <v>6611</v>
          </cell>
          <cell r="F138">
            <v>6421</v>
          </cell>
          <cell r="H138">
            <v>365.6</v>
          </cell>
        </row>
        <row r="139">
          <cell r="A139">
            <v>44676</v>
          </cell>
          <cell r="E139">
            <v>6611</v>
          </cell>
          <cell r="F139">
            <v>3771</v>
          </cell>
          <cell r="H139">
            <v>243.73</v>
          </cell>
        </row>
        <row r="140">
          <cell r="A140">
            <v>44676</v>
          </cell>
          <cell r="E140">
            <v>6611</v>
          </cell>
          <cell r="F140">
            <v>3131</v>
          </cell>
          <cell r="H140">
            <v>19375.689999999999</v>
          </cell>
        </row>
        <row r="141">
          <cell r="A141">
            <v>44676</v>
          </cell>
          <cell r="E141">
            <v>921</v>
          </cell>
          <cell r="F141">
            <v>6511</v>
          </cell>
          <cell r="H141">
            <v>438.43</v>
          </cell>
        </row>
        <row r="142">
          <cell r="A142">
            <v>44676</v>
          </cell>
          <cell r="E142">
            <v>921</v>
          </cell>
          <cell r="F142">
            <v>6511</v>
          </cell>
          <cell r="H142">
            <v>4214.95</v>
          </cell>
        </row>
        <row r="143">
          <cell r="A143">
            <v>44676</v>
          </cell>
          <cell r="E143">
            <v>921</v>
          </cell>
          <cell r="F143">
            <v>203</v>
          </cell>
          <cell r="H143">
            <v>16500</v>
          </cell>
        </row>
        <row r="144">
          <cell r="A144">
            <v>44676</v>
          </cell>
          <cell r="E144">
            <v>203</v>
          </cell>
          <cell r="F144">
            <v>6311</v>
          </cell>
          <cell r="H144">
            <v>16500</v>
          </cell>
        </row>
        <row r="145">
          <cell r="A145">
            <v>44665</v>
          </cell>
          <cell r="E145">
            <v>3111</v>
          </cell>
          <cell r="F145">
            <v>482</v>
          </cell>
          <cell r="H145">
            <v>52500.11</v>
          </cell>
        </row>
        <row r="146">
          <cell r="A146">
            <v>44666</v>
          </cell>
          <cell r="E146">
            <v>3131</v>
          </cell>
          <cell r="F146">
            <v>3111</v>
          </cell>
          <cell r="H146">
            <v>35432.839999999997</v>
          </cell>
        </row>
        <row r="147">
          <cell r="A147">
            <v>44666</v>
          </cell>
          <cell r="E147">
            <v>6411</v>
          </cell>
          <cell r="F147">
            <v>3111</v>
          </cell>
          <cell r="H147">
            <v>8022.55</v>
          </cell>
        </row>
        <row r="148">
          <cell r="A148">
            <v>44666</v>
          </cell>
          <cell r="E148">
            <v>6421</v>
          </cell>
          <cell r="F148">
            <v>3111</v>
          </cell>
          <cell r="H148">
            <v>668.52</v>
          </cell>
        </row>
        <row r="149">
          <cell r="A149">
            <v>44666</v>
          </cell>
          <cell r="E149">
            <v>3771</v>
          </cell>
          <cell r="F149">
            <v>3111</v>
          </cell>
          <cell r="H149">
            <v>445.69</v>
          </cell>
        </row>
        <row r="150">
          <cell r="A150">
            <v>44666</v>
          </cell>
          <cell r="E150">
            <v>6511</v>
          </cell>
          <cell r="F150">
            <v>3111</v>
          </cell>
          <cell r="H150">
            <v>7930.51</v>
          </cell>
        </row>
        <row r="151">
          <cell r="A151">
            <v>44673</v>
          </cell>
          <cell r="E151">
            <v>3111</v>
          </cell>
          <cell r="F151">
            <v>482</v>
          </cell>
          <cell r="H151">
            <v>60061.45</v>
          </cell>
        </row>
        <row r="152">
          <cell r="A152">
            <v>44676</v>
          </cell>
          <cell r="E152">
            <v>3131</v>
          </cell>
          <cell r="F152">
            <v>3111</v>
          </cell>
          <cell r="H152">
            <v>28848</v>
          </cell>
        </row>
        <row r="153">
          <cell r="A153">
            <v>44676</v>
          </cell>
          <cell r="E153">
            <v>6411</v>
          </cell>
          <cell r="F153">
            <v>3111</v>
          </cell>
          <cell r="H153">
            <v>6531.61</v>
          </cell>
        </row>
        <row r="154">
          <cell r="A154">
            <v>44676</v>
          </cell>
          <cell r="E154">
            <v>6421</v>
          </cell>
          <cell r="F154">
            <v>3111</v>
          </cell>
          <cell r="H154">
            <v>544.33000000000004</v>
          </cell>
        </row>
        <row r="155">
          <cell r="A155">
            <v>44676</v>
          </cell>
          <cell r="E155">
            <v>3771</v>
          </cell>
          <cell r="F155">
            <v>3111</v>
          </cell>
          <cell r="H155">
            <v>362.88</v>
          </cell>
        </row>
        <row r="156">
          <cell r="A156">
            <v>44676</v>
          </cell>
          <cell r="E156">
            <v>6511</v>
          </cell>
          <cell r="F156">
            <v>3111</v>
          </cell>
          <cell r="H156">
            <v>7274.63</v>
          </cell>
        </row>
        <row r="157">
          <cell r="A157">
            <v>44676</v>
          </cell>
          <cell r="E157">
            <v>6311</v>
          </cell>
          <cell r="F157">
            <v>3111</v>
          </cell>
          <cell r="H157">
            <v>16500</v>
          </cell>
        </row>
        <row r="158">
          <cell r="A158">
            <v>44676</v>
          </cell>
          <cell r="E158">
            <v>921</v>
          </cell>
          <cell r="F158">
            <v>203</v>
          </cell>
          <cell r="H158">
            <v>16500</v>
          </cell>
        </row>
        <row r="159">
          <cell r="A159">
            <v>44696</v>
          </cell>
          <cell r="E159">
            <v>921</v>
          </cell>
          <cell r="F159">
            <v>6611</v>
          </cell>
          <cell r="H159">
            <v>12035.23</v>
          </cell>
        </row>
        <row r="160">
          <cell r="A160">
            <v>44696</v>
          </cell>
          <cell r="E160">
            <v>6611</v>
          </cell>
          <cell r="F160">
            <v>6411</v>
          </cell>
          <cell r="H160">
            <v>2166.35</v>
          </cell>
        </row>
        <row r="161">
          <cell r="A161">
            <v>44696</v>
          </cell>
          <cell r="E161">
            <v>6611</v>
          </cell>
          <cell r="F161">
            <v>6421</v>
          </cell>
          <cell r="H161">
            <v>180.53</v>
          </cell>
        </row>
        <row r="162">
          <cell r="A162">
            <v>44696</v>
          </cell>
          <cell r="E162">
            <v>6611</v>
          </cell>
          <cell r="F162">
            <v>3771</v>
          </cell>
          <cell r="H162">
            <v>120.36</v>
          </cell>
        </row>
        <row r="163">
          <cell r="A163">
            <v>44696</v>
          </cell>
          <cell r="E163">
            <v>6611</v>
          </cell>
          <cell r="F163">
            <v>3131</v>
          </cell>
          <cell r="H163">
            <v>9567.99</v>
          </cell>
        </row>
        <row r="164">
          <cell r="A164">
            <v>44696</v>
          </cell>
          <cell r="E164">
            <v>921</v>
          </cell>
          <cell r="F164">
            <v>6511</v>
          </cell>
          <cell r="H164">
            <v>2647.75</v>
          </cell>
        </row>
        <row r="165">
          <cell r="A165">
            <v>44696</v>
          </cell>
          <cell r="E165">
            <v>921</v>
          </cell>
          <cell r="F165">
            <v>6611</v>
          </cell>
          <cell r="H165">
            <v>18310.03</v>
          </cell>
        </row>
        <row r="166">
          <cell r="A166">
            <v>44696</v>
          </cell>
          <cell r="E166">
            <v>6611</v>
          </cell>
          <cell r="F166">
            <v>6411</v>
          </cell>
          <cell r="H166">
            <v>3295.81</v>
          </cell>
        </row>
        <row r="167">
          <cell r="A167">
            <v>44696</v>
          </cell>
          <cell r="E167">
            <v>6611</v>
          </cell>
          <cell r="F167">
            <v>6421</v>
          </cell>
          <cell r="H167">
            <v>274.63</v>
          </cell>
        </row>
        <row r="168">
          <cell r="A168">
            <v>44696</v>
          </cell>
          <cell r="E168">
            <v>6611</v>
          </cell>
          <cell r="F168">
            <v>3771</v>
          </cell>
          <cell r="H168">
            <v>183.13</v>
          </cell>
        </row>
        <row r="169">
          <cell r="A169">
            <v>44696</v>
          </cell>
          <cell r="E169">
            <v>6611</v>
          </cell>
          <cell r="F169">
            <v>3131</v>
          </cell>
          <cell r="H169">
            <v>14556.46</v>
          </cell>
        </row>
        <row r="170">
          <cell r="A170">
            <v>44696</v>
          </cell>
          <cell r="E170">
            <v>921</v>
          </cell>
          <cell r="F170">
            <v>6511</v>
          </cell>
          <cell r="H170">
            <v>413.12</v>
          </cell>
        </row>
        <row r="171">
          <cell r="A171">
            <v>44696</v>
          </cell>
          <cell r="E171">
            <v>921</v>
          </cell>
          <cell r="F171">
            <v>6511</v>
          </cell>
          <cell r="H171">
            <v>2947.5</v>
          </cell>
        </row>
        <row r="172">
          <cell r="A172">
            <v>44707</v>
          </cell>
          <cell r="E172">
            <v>921</v>
          </cell>
          <cell r="F172">
            <v>6611</v>
          </cell>
          <cell r="H172">
            <v>14442.27</v>
          </cell>
        </row>
        <row r="173">
          <cell r="A173">
            <v>44707</v>
          </cell>
          <cell r="E173">
            <v>6611</v>
          </cell>
          <cell r="F173">
            <v>6411</v>
          </cell>
          <cell r="H173">
            <v>3961.3</v>
          </cell>
        </row>
        <row r="174">
          <cell r="A174">
            <v>44707</v>
          </cell>
          <cell r="E174">
            <v>6611</v>
          </cell>
          <cell r="F174">
            <v>6421</v>
          </cell>
          <cell r="H174">
            <v>330.11</v>
          </cell>
        </row>
        <row r="175">
          <cell r="A175">
            <v>44707</v>
          </cell>
          <cell r="E175">
            <v>6611</v>
          </cell>
          <cell r="F175">
            <v>3771</v>
          </cell>
          <cell r="H175">
            <v>220.07</v>
          </cell>
        </row>
        <row r="176">
          <cell r="A176">
            <v>44707</v>
          </cell>
          <cell r="E176">
            <v>6611</v>
          </cell>
          <cell r="F176">
            <v>3131</v>
          </cell>
          <cell r="H176">
            <v>17495.79</v>
          </cell>
        </row>
        <row r="177">
          <cell r="A177">
            <v>44707</v>
          </cell>
          <cell r="E177">
            <v>6851</v>
          </cell>
          <cell r="F177">
            <v>6611</v>
          </cell>
          <cell r="H177">
            <v>7565</v>
          </cell>
        </row>
        <row r="178">
          <cell r="A178">
            <v>44707</v>
          </cell>
          <cell r="E178">
            <v>921</v>
          </cell>
          <cell r="F178">
            <v>6851</v>
          </cell>
          <cell r="H178">
            <v>7565</v>
          </cell>
        </row>
        <row r="179">
          <cell r="A179">
            <v>44707</v>
          </cell>
          <cell r="E179">
            <v>921</v>
          </cell>
          <cell r="F179">
            <v>6511</v>
          </cell>
          <cell r="H179">
            <v>4841.6000000000004</v>
          </cell>
        </row>
        <row r="180">
          <cell r="A180">
            <v>44707</v>
          </cell>
          <cell r="E180">
            <v>921</v>
          </cell>
          <cell r="F180">
            <v>6611</v>
          </cell>
          <cell r="H180">
            <v>30633.97</v>
          </cell>
        </row>
        <row r="181">
          <cell r="A181">
            <v>44707</v>
          </cell>
          <cell r="E181">
            <v>6611</v>
          </cell>
          <cell r="F181">
            <v>6411</v>
          </cell>
          <cell r="H181">
            <v>6575.21</v>
          </cell>
        </row>
        <row r="182">
          <cell r="A182">
            <v>44707</v>
          </cell>
          <cell r="E182">
            <v>6611</v>
          </cell>
          <cell r="F182">
            <v>6421</v>
          </cell>
          <cell r="H182">
            <v>547.96</v>
          </cell>
        </row>
        <row r="183">
          <cell r="A183">
            <v>44707</v>
          </cell>
          <cell r="E183">
            <v>6611</v>
          </cell>
          <cell r="F183">
            <v>3771</v>
          </cell>
          <cell r="H183">
            <v>365.26</v>
          </cell>
        </row>
        <row r="184">
          <cell r="A184">
            <v>44707</v>
          </cell>
          <cell r="E184">
            <v>6611</v>
          </cell>
          <cell r="F184">
            <v>3131</v>
          </cell>
          <cell r="H184">
            <v>29040.54</v>
          </cell>
        </row>
        <row r="185">
          <cell r="A185">
            <v>44707</v>
          </cell>
          <cell r="E185">
            <v>6851</v>
          </cell>
          <cell r="F185">
            <v>6611</v>
          </cell>
          <cell r="H185">
            <v>5895</v>
          </cell>
        </row>
        <row r="186">
          <cell r="A186">
            <v>44707</v>
          </cell>
          <cell r="E186">
            <v>921</v>
          </cell>
          <cell r="F186">
            <v>6851</v>
          </cell>
          <cell r="H186">
            <v>5895</v>
          </cell>
        </row>
        <row r="187">
          <cell r="A187">
            <v>44707</v>
          </cell>
          <cell r="E187">
            <v>921</v>
          </cell>
          <cell r="F187">
            <v>6511</v>
          </cell>
          <cell r="H187">
            <v>403.95</v>
          </cell>
        </row>
        <row r="188">
          <cell r="A188">
            <v>44707</v>
          </cell>
          <cell r="E188">
            <v>921</v>
          </cell>
          <cell r="F188">
            <v>6511</v>
          </cell>
          <cell r="H188">
            <v>6979.68</v>
          </cell>
        </row>
        <row r="189">
          <cell r="A189">
            <v>44697</v>
          </cell>
          <cell r="E189">
            <v>3111</v>
          </cell>
          <cell r="F189">
            <v>482</v>
          </cell>
          <cell r="H189">
            <v>36353.629999999997</v>
          </cell>
        </row>
        <row r="190">
          <cell r="A190">
            <v>44704</v>
          </cell>
          <cell r="E190">
            <v>3131</v>
          </cell>
          <cell r="F190">
            <v>3111</v>
          </cell>
          <cell r="H190">
            <v>24124.45</v>
          </cell>
        </row>
        <row r="191">
          <cell r="A191">
            <v>44704</v>
          </cell>
          <cell r="E191">
            <v>6411</v>
          </cell>
          <cell r="F191">
            <v>3111</v>
          </cell>
          <cell r="H191">
            <v>5462.16</v>
          </cell>
        </row>
        <row r="192">
          <cell r="A192">
            <v>44704</v>
          </cell>
          <cell r="E192">
            <v>6421</v>
          </cell>
          <cell r="F192">
            <v>3111</v>
          </cell>
          <cell r="H192">
            <v>455.16</v>
          </cell>
        </row>
        <row r="193">
          <cell r="A193">
            <v>44704</v>
          </cell>
          <cell r="E193">
            <v>3771</v>
          </cell>
          <cell r="F193">
            <v>3111</v>
          </cell>
          <cell r="H193">
            <v>303.49</v>
          </cell>
        </row>
        <row r="194">
          <cell r="A194">
            <v>44704</v>
          </cell>
          <cell r="E194">
            <v>6511</v>
          </cell>
          <cell r="F194">
            <v>3111</v>
          </cell>
          <cell r="H194">
            <v>6008.37</v>
          </cell>
        </row>
        <row r="195">
          <cell r="A195">
            <v>44708</v>
          </cell>
          <cell r="E195">
            <v>3111</v>
          </cell>
          <cell r="F195">
            <v>482</v>
          </cell>
          <cell r="H195">
            <v>70761.47</v>
          </cell>
        </row>
        <row r="196">
          <cell r="A196">
            <v>44712</v>
          </cell>
          <cell r="E196">
            <v>3131</v>
          </cell>
          <cell r="F196">
            <v>3111</v>
          </cell>
          <cell r="H196">
            <v>46536.33</v>
          </cell>
        </row>
        <row r="197">
          <cell r="A197">
            <v>44712</v>
          </cell>
          <cell r="E197">
            <v>6411</v>
          </cell>
          <cell r="F197">
            <v>3111</v>
          </cell>
          <cell r="H197">
            <v>10536.51</v>
          </cell>
        </row>
        <row r="198">
          <cell r="A198">
            <v>44712</v>
          </cell>
          <cell r="E198">
            <v>6421</v>
          </cell>
          <cell r="F198">
            <v>3111</v>
          </cell>
          <cell r="H198">
            <v>878.07</v>
          </cell>
        </row>
        <row r="199">
          <cell r="A199">
            <v>44712</v>
          </cell>
          <cell r="E199">
            <v>3771</v>
          </cell>
          <cell r="F199">
            <v>3111</v>
          </cell>
          <cell r="H199">
            <v>585.33000000000004</v>
          </cell>
        </row>
        <row r="200">
          <cell r="A200">
            <v>44712</v>
          </cell>
          <cell r="E200">
            <v>6511</v>
          </cell>
          <cell r="F200">
            <v>3111</v>
          </cell>
          <cell r="H200">
            <v>12225.23</v>
          </cell>
        </row>
        <row r="201">
          <cell r="A201">
            <v>44728</v>
          </cell>
          <cell r="E201">
            <v>921</v>
          </cell>
          <cell r="F201">
            <v>6611</v>
          </cell>
          <cell r="H201">
            <v>9456.25</v>
          </cell>
        </row>
        <row r="202">
          <cell r="A202">
            <v>44728</v>
          </cell>
          <cell r="E202">
            <v>6631</v>
          </cell>
          <cell r="F202">
            <v>6611</v>
          </cell>
          <cell r="H202">
            <v>6175.44</v>
          </cell>
        </row>
        <row r="203">
          <cell r="A203">
            <v>44728</v>
          </cell>
          <cell r="E203">
            <v>921</v>
          </cell>
          <cell r="F203">
            <v>6631</v>
          </cell>
          <cell r="H203">
            <v>6175.44</v>
          </cell>
        </row>
        <row r="204">
          <cell r="A204">
            <v>44728</v>
          </cell>
          <cell r="E204">
            <v>6611</v>
          </cell>
          <cell r="F204">
            <v>6411</v>
          </cell>
          <cell r="H204">
            <v>1111.58</v>
          </cell>
        </row>
        <row r="205">
          <cell r="A205">
            <v>44728</v>
          </cell>
          <cell r="E205">
            <v>6611</v>
          </cell>
          <cell r="F205">
            <v>6421</v>
          </cell>
          <cell r="H205">
            <v>92.63</v>
          </cell>
        </row>
        <row r="206">
          <cell r="A206">
            <v>44728</v>
          </cell>
          <cell r="E206">
            <v>6611</v>
          </cell>
          <cell r="F206">
            <v>3771</v>
          </cell>
          <cell r="H206">
            <v>61.75</v>
          </cell>
        </row>
        <row r="207">
          <cell r="A207">
            <v>44728</v>
          </cell>
          <cell r="E207">
            <v>6611</v>
          </cell>
          <cell r="F207">
            <v>3131</v>
          </cell>
          <cell r="H207">
            <v>4909.4799999999996</v>
          </cell>
        </row>
        <row r="208">
          <cell r="A208">
            <v>44728</v>
          </cell>
          <cell r="E208">
            <v>6611</v>
          </cell>
          <cell r="F208">
            <v>6411</v>
          </cell>
          <cell r="H208">
            <v>1702.13</v>
          </cell>
        </row>
        <row r="209">
          <cell r="A209">
            <v>44728</v>
          </cell>
          <cell r="E209">
            <v>6611</v>
          </cell>
          <cell r="F209">
            <v>6421</v>
          </cell>
          <cell r="H209">
            <v>141.84</v>
          </cell>
        </row>
        <row r="210">
          <cell r="A210">
            <v>44728</v>
          </cell>
          <cell r="E210">
            <v>6611</v>
          </cell>
          <cell r="F210">
            <v>3771</v>
          </cell>
          <cell r="H210">
            <v>94.56</v>
          </cell>
        </row>
        <row r="211">
          <cell r="A211">
            <v>44728</v>
          </cell>
          <cell r="E211">
            <v>6611</v>
          </cell>
          <cell r="F211">
            <v>3131</v>
          </cell>
          <cell r="H211">
            <v>7517.72</v>
          </cell>
        </row>
        <row r="212">
          <cell r="A212">
            <v>44728</v>
          </cell>
          <cell r="E212">
            <v>921</v>
          </cell>
          <cell r="F212">
            <v>6511</v>
          </cell>
          <cell r="H212">
            <v>3438.98</v>
          </cell>
        </row>
        <row r="213">
          <cell r="A213">
            <v>44728</v>
          </cell>
          <cell r="E213">
            <v>921</v>
          </cell>
          <cell r="F213">
            <v>6611</v>
          </cell>
          <cell r="H213">
            <v>17193.5</v>
          </cell>
        </row>
        <row r="214">
          <cell r="A214">
            <v>44728</v>
          </cell>
          <cell r="E214">
            <v>6611</v>
          </cell>
          <cell r="F214">
            <v>6411</v>
          </cell>
          <cell r="H214">
            <v>3094.83</v>
          </cell>
        </row>
        <row r="215">
          <cell r="A215">
            <v>44728</v>
          </cell>
          <cell r="E215">
            <v>6611</v>
          </cell>
          <cell r="F215">
            <v>6421</v>
          </cell>
          <cell r="H215">
            <v>257.89</v>
          </cell>
        </row>
        <row r="216">
          <cell r="A216">
            <v>44728</v>
          </cell>
          <cell r="E216">
            <v>6611</v>
          </cell>
          <cell r="F216">
            <v>3771</v>
          </cell>
          <cell r="H216">
            <v>171.96</v>
          </cell>
        </row>
        <row r="217">
          <cell r="A217">
            <v>44728</v>
          </cell>
          <cell r="E217">
            <v>6611</v>
          </cell>
          <cell r="F217">
            <v>3131</v>
          </cell>
          <cell r="H217">
            <v>13668.82</v>
          </cell>
        </row>
        <row r="218">
          <cell r="A218">
            <v>44728</v>
          </cell>
          <cell r="E218">
            <v>6631</v>
          </cell>
          <cell r="F218">
            <v>6611</v>
          </cell>
          <cell r="H218">
            <v>5292.24</v>
          </cell>
        </row>
        <row r="219">
          <cell r="A219">
            <v>44728</v>
          </cell>
          <cell r="E219">
            <v>921</v>
          </cell>
          <cell r="F219">
            <v>6631</v>
          </cell>
          <cell r="H219">
            <v>5292.24</v>
          </cell>
        </row>
        <row r="220">
          <cell r="A220">
            <v>44728</v>
          </cell>
          <cell r="E220">
            <v>6611</v>
          </cell>
          <cell r="F220">
            <v>6411</v>
          </cell>
          <cell r="H220">
            <v>952.6</v>
          </cell>
        </row>
        <row r="221">
          <cell r="A221">
            <v>44728</v>
          </cell>
          <cell r="E221">
            <v>6611</v>
          </cell>
          <cell r="F221">
            <v>6421</v>
          </cell>
          <cell r="H221">
            <v>79.38</v>
          </cell>
        </row>
        <row r="222">
          <cell r="A222">
            <v>44728</v>
          </cell>
          <cell r="E222">
            <v>6611</v>
          </cell>
          <cell r="F222">
            <v>3771</v>
          </cell>
          <cell r="H222">
            <v>52.92</v>
          </cell>
        </row>
        <row r="223">
          <cell r="A223">
            <v>44728</v>
          </cell>
          <cell r="E223">
            <v>6611</v>
          </cell>
          <cell r="F223">
            <v>3131</v>
          </cell>
          <cell r="H223">
            <v>4207.34</v>
          </cell>
        </row>
        <row r="224">
          <cell r="A224">
            <v>44728</v>
          </cell>
          <cell r="E224">
            <v>921</v>
          </cell>
          <cell r="F224">
            <v>6511</v>
          </cell>
          <cell r="H224">
            <v>251.17</v>
          </cell>
        </row>
        <row r="225">
          <cell r="A225">
            <v>44728</v>
          </cell>
          <cell r="E225">
            <v>921</v>
          </cell>
          <cell r="F225">
            <v>6511</v>
          </cell>
          <cell r="H225">
            <v>4406.54</v>
          </cell>
        </row>
        <row r="226">
          <cell r="A226">
            <v>44741</v>
          </cell>
          <cell r="E226">
            <v>921</v>
          </cell>
          <cell r="F226">
            <v>6611</v>
          </cell>
          <cell r="H226">
            <v>10831.7</v>
          </cell>
        </row>
        <row r="227">
          <cell r="A227">
            <v>44741</v>
          </cell>
          <cell r="E227">
            <v>6611</v>
          </cell>
          <cell r="F227">
            <v>6411</v>
          </cell>
          <cell r="H227">
            <v>1949.71</v>
          </cell>
        </row>
        <row r="228">
          <cell r="A228">
            <v>44741</v>
          </cell>
          <cell r="E228">
            <v>6611</v>
          </cell>
          <cell r="F228">
            <v>6421</v>
          </cell>
          <cell r="H228">
            <v>162.47</v>
          </cell>
        </row>
        <row r="229">
          <cell r="A229">
            <v>44741</v>
          </cell>
          <cell r="E229">
            <v>6611</v>
          </cell>
          <cell r="F229">
            <v>3771</v>
          </cell>
          <cell r="H229">
            <v>108.31</v>
          </cell>
        </row>
        <row r="230">
          <cell r="A230">
            <v>44741</v>
          </cell>
          <cell r="E230">
            <v>6611</v>
          </cell>
          <cell r="F230">
            <v>3131</v>
          </cell>
          <cell r="H230">
            <v>8611.2099999999991</v>
          </cell>
        </row>
        <row r="231">
          <cell r="A231">
            <v>44741</v>
          </cell>
          <cell r="E231">
            <v>921</v>
          </cell>
          <cell r="F231">
            <v>6511</v>
          </cell>
          <cell r="H231">
            <v>2382.98</v>
          </cell>
        </row>
        <row r="232">
          <cell r="A232">
            <v>44741</v>
          </cell>
          <cell r="E232">
            <v>921</v>
          </cell>
          <cell r="F232">
            <v>6611</v>
          </cell>
          <cell r="H232">
            <v>25962.68</v>
          </cell>
        </row>
        <row r="233">
          <cell r="A233">
            <v>44741</v>
          </cell>
          <cell r="E233">
            <v>6611</v>
          </cell>
          <cell r="F233">
            <v>6411</v>
          </cell>
          <cell r="H233">
            <v>4673.28</v>
          </cell>
        </row>
        <row r="234">
          <cell r="A234">
            <v>44741</v>
          </cell>
          <cell r="E234">
            <v>6611</v>
          </cell>
          <cell r="F234">
            <v>6421</v>
          </cell>
          <cell r="H234">
            <v>389.45</v>
          </cell>
        </row>
        <row r="235">
          <cell r="A235">
            <v>44741</v>
          </cell>
          <cell r="E235">
            <v>6611</v>
          </cell>
          <cell r="F235">
            <v>3771</v>
          </cell>
          <cell r="H235">
            <v>259.64999999999998</v>
          </cell>
        </row>
        <row r="236">
          <cell r="A236">
            <v>44741</v>
          </cell>
          <cell r="E236">
            <v>6611</v>
          </cell>
          <cell r="F236">
            <v>3131</v>
          </cell>
          <cell r="H236">
            <v>20640.3</v>
          </cell>
        </row>
        <row r="237">
          <cell r="A237">
            <v>44741</v>
          </cell>
          <cell r="E237">
            <v>921</v>
          </cell>
          <cell r="F237">
            <v>6511</v>
          </cell>
          <cell r="H237">
            <v>295.48</v>
          </cell>
        </row>
        <row r="238">
          <cell r="A238">
            <v>44741</v>
          </cell>
          <cell r="E238">
            <v>921</v>
          </cell>
          <cell r="F238">
            <v>6511</v>
          </cell>
          <cell r="H238">
            <v>4822.1099999999997</v>
          </cell>
        </row>
        <row r="239">
          <cell r="A239">
            <v>44721</v>
          </cell>
          <cell r="E239">
            <v>3111</v>
          </cell>
          <cell r="F239">
            <v>482</v>
          </cell>
          <cell r="H239">
            <v>46214.12</v>
          </cell>
        </row>
        <row r="240">
          <cell r="A240">
            <v>44741</v>
          </cell>
          <cell r="E240">
            <v>3131</v>
          </cell>
          <cell r="F240">
            <v>3111</v>
          </cell>
          <cell r="H240">
            <v>30303.360000000001</v>
          </cell>
        </row>
        <row r="241">
          <cell r="A241">
            <v>44741</v>
          </cell>
          <cell r="E241">
            <v>6411</v>
          </cell>
          <cell r="F241">
            <v>3111</v>
          </cell>
          <cell r="H241">
            <v>6861.14</v>
          </cell>
        </row>
        <row r="242">
          <cell r="A242">
            <v>44741</v>
          </cell>
          <cell r="E242">
            <v>6421</v>
          </cell>
          <cell r="F242">
            <v>3111</v>
          </cell>
          <cell r="H242">
            <v>571.74</v>
          </cell>
        </row>
        <row r="243">
          <cell r="A243">
            <v>44741</v>
          </cell>
          <cell r="E243">
            <v>3771</v>
          </cell>
          <cell r="F243">
            <v>3111</v>
          </cell>
          <cell r="H243">
            <v>381.19</v>
          </cell>
        </row>
        <row r="244">
          <cell r="A244">
            <v>44741</v>
          </cell>
          <cell r="E244">
            <v>6511</v>
          </cell>
          <cell r="F244">
            <v>3111</v>
          </cell>
          <cell r="H244">
            <v>8096.69</v>
          </cell>
        </row>
        <row r="245">
          <cell r="A245">
            <v>44735</v>
          </cell>
          <cell r="E245">
            <v>3111</v>
          </cell>
          <cell r="F245">
            <v>482</v>
          </cell>
          <cell r="H245">
            <v>44294.95</v>
          </cell>
        </row>
        <row r="246">
          <cell r="A246">
            <v>44742</v>
          </cell>
          <cell r="E246">
            <v>3131</v>
          </cell>
          <cell r="F246">
            <v>3111</v>
          </cell>
          <cell r="H246">
            <v>29251.51</v>
          </cell>
        </row>
        <row r="247">
          <cell r="A247">
            <v>44742</v>
          </cell>
          <cell r="E247">
            <v>6411</v>
          </cell>
          <cell r="F247">
            <v>3111</v>
          </cell>
          <cell r="H247">
            <v>6622.99</v>
          </cell>
        </row>
        <row r="248">
          <cell r="A248">
            <v>44742</v>
          </cell>
          <cell r="E248">
            <v>6421</v>
          </cell>
          <cell r="F248">
            <v>3111</v>
          </cell>
          <cell r="H248">
            <v>551.91999999999996</v>
          </cell>
        </row>
        <row r="249">
          <cell r="A249">
            <v>44742</v>
          </cell>
          <cell r="E249">
            <v>3771</v>
          </cell>
          <cell r="F249">
            <v>3111</v>
          </cell>
          <cell r="H249">
            <v>367.96</v>
          </cell>
        </row>
        <row r="250">
          <cell r="A250">
            <v>44742</v>
          </cell>
          <cell r="E250">
            <v>6511</v>
          </cell>
          <cell r="F250">
            <v>3111</v>
          </cell>
          <cell r="H250">
            <v>7500.57</v>
          </cell>
        </row>
        <row r="251">
          <cell r="A251">
            <v>44757</v>
          </cell>
          <cell r="E251">
            <v>921</v>
          </cell>
          <cell r="F251">
            <v>6611</v>
          </cell>
          <cell r="H251">
            <v>18012.25</v>
          </cell>
        </row>
        <row r="252">
          <cell r="A252">
            <v>44757</v>
          </cell>
          <cell r="E252">
            <v>6611</v>
          </cell>
          <cell r="F252">
            <v>6411</v>
          </cell>
          <cell r="H252">
            <v>4303.28</v>
          </cell>
        </row>
        <row r="253">
          <cell r="A253">
            <v>44757</v>
          </cell>
          <cell r="E253">
            <v>6611</v>
          </cell>
          <cell r="F253">
            <v>6421</v>
          </cell>
          <cell r="H253">
            <v>358.62</v>
          </cell>
        </row>
        <row r="254">
          <cell r="A254">
            <v>44757</v>
          </cell>
          <cell r="E254">
            <v>6611</v>
          </cell>
          <cell r="F254">
            <v>3771</v>
          </cell>
          <cell r="H254">
            <v>239.08</v>
          </cell>
        </row>
        <row r="255">
          <cell r="A255">
            <v>44757</v>
          </cell>
          <cell r="E255">
            <v>6611</v>
          </cell>
          <cell r="F255">
            <v>3131</v>
          </cell>
          <cell r="H255">
            <v>19006.27</v>
          </cell>
        </row>
        <row r="256">
          <cell r="A256">
            <v>44757</v>
          </cell>
          <cell r="E256">
            <v>921</v>
          </cell>
          <cell r="F256">
            <v>6511</v>
          </cell>
          <cell r="H256">
            <v>216.39</v>
          </cell>
        </row>
        <row r="257">
          <cell r="A257">
            <v>44757</v>
          </cell>
          <cell r="E257">
            <v>921</v>
          </cell>
          <cell r="F257">
            <v>6511</v>
          </cell>
          <cell r="H257">
            <v>4693.55</v>
          </cell>
        </row>
        <row r="258">
          <cell r="A258">
            <v>44757</v>
          </cell>
          <cell r="E258">
            <v>6631</v>
          </cell>
          <cell r="F258">
            <v>6611</v>
          </cell>
          <cell r="H258">
            <v>5362.08</v>
          </cell>
        </row>
        <row r="259">
          <cell r="A259">
            <v>44757</v>
          </cell>
          <cell r="E259">
            <v>921</v>
          </cell>
          <cell r="F259">
            <v>6631</v>
          </cell>
          <cell r="H259">
            <v>5362.08</v>
          </cell>
        </row>
        <row r="260">
          <cell r="A260">
            <v>44757</v>
          </cell>
          <cell r="E260">
            <v>6611</v>
          </cell>
          <cell r="F260">
            <v>6411</v>
          </cell>
          <cell r="H260">
            <v>965.17</v>
          </cell>
        </row>
        <row r="261">
          <cell r="A261">
            <v>44757</v>
          </cell>
          <cell r="E261">
            <v>6611</v>
          </cell>
          <cell r="F261">
            <v>6421</v>
          </cell>
          <cell r="H261">
            <v>80.430000000000007</v>
          </cell>
        </row>
        <row r="262">
          <cell r="A262">
            <v>44757</v>
          </cell>
          <cell r="E262">
            <v>6611</v>
          </cell>
          <cell r="F262">
            <v>3771</v>
          </cell>
          <cell r="H262">
            <v>53.62</v>
          </cell>
        </row>
        <row r="263">
          <cell r="A263">
            <v>44757</v>
          </cell>
          <cell r="E263">
            <v>6611</v>
          </cell>
          <cell r="F263">
            <v>3131</v>
          </cell>
          <cell r="H263">
            <v>4262.8599999999997</v>
          </cell>
        </row>
        <row r="264">
          <cell r="A264">
            <v>44757</v>
          </cell>
          <cell r="E264">
            <v>921</v>
          </cell>
          <cell r="F264">
            <v>6511</v>
          </cell>
          <cell r="H264">
            <v>1179.6600000000001</v>
          </cell>
        </row>
        <row r="265">
          <cell r="A265">
            <v>44757</v>
          </cell>
          <cell r="E265">
            <v>6851</v>
          </cell>
          <cell r="F265">
            <v>6611</v>
          </cell>
          <cell r="H265">
            <v>5895</v>
          </cell>
        </row>
        <row r="266">
          <cell r="A266">
            <v>44757</v>
          </cell>
          <cell r="E266">
            <v>921</v>
          </cell>
          <cell r="F266">
            <v>6851</v>
          </cell>
          <cell r="H266">
            <v>5895</v>
          </cell>
        </row>
        <row r="267">
          <cell r="A267">
            <v>44757</v>
          </cell>
          <cell r="E267">
            <v>921</v>
          </cell>
          <cell r="F267">
            <v>6611</v>
          </cell>
          <cell r="H267">
            <v>13869.17</v>
          </cell>
        </row>
        <row r="268">
          <cell r="A268">
            <v>44757</v>
          </cell>
          <cell r="E268">
            <v>6611</v>
          </cell>
          <cell r="F268">
            <v>6411</v>
          </cell>
          <cell r="H268">
            <v>2496.4499999999998</v>
          </cell>
        </row>
        <row r="269">
          <cell r="A269">
            <v>44757</v>
          </cell>
          <cell r="E269">
            <v>6611</v>
          </cell>
          <cell r="F269">
            <v>6421</v>
          </cell>
          <cell r="H269">
            <v>208.04</v>
          </cell>
        </row>
        <row r="270">
          <cell r="A270">
            <v>44757</v>
          </cell>
          <cell r="E270">
            <v>6611</v>
          </cell>
          <cell r="F270">
            <v>3771</v>
          </cell>
          <cell r="H270">
            <v>138.69999999999999</v>
          </cell>
        </row>
        <row r="271">
          <cell r="A271">
            <v>44757</v>
          </cell>
          <cell r="E271">
            <v>6611</v>
          </cell>
          <cell r="F271">
            <v>3131</v>
          </cell>
          <cell r="H271">
            <v>11025.98</v>
          </cell>
        </row>
        <row r="272">
          <cell r="A272">
            <v>44757</v>
          </cell>
          <cell r="E272">
            <v>921</v>
          </cell>
          <cell r="F272">
            <v>6511</v>
          </cell>
          <cell r="H272">
            <v>3051.22</v>
          </cell>
        </row>
        <row r="273">
          <cell r="A273">
            <v>44773</v>
          </cell>
          <cell r="E273">
            <v>921</v>
          </cell>
          <cell r="F273">
            <v>6611</v>
          </cell>
          <cell r="H273">
            <v>25542.03</v>
          </cell>
        </row>
        <row r="274">
          <cell r="A274">
            <v>44773</v>
          </cell>
          <cell r="E274">
            <v>6611</v>
          </cell>
          <cell r="F274">
            <v>6411</v>
          </cell>
          <cell r="H274">
            <v>4597.59</v>
          </cell>
        </row>
        <row r="275">
          <cell r="A275">
            <v>44773</v>
          </cell>
          <cell r="E275">
            <v>6611</v>
          </cell>
          <cell r="F275">
            <v>6421</v>
          </cell>
          <cell r="H275">
            <v>383.12</v>
          </cell>
        </row>
        <row r="276">
          <cell r="A276">
            <v>44773</v>
          </cell>
          <cell r="E276">
            <v>6611</v>
          </cell>
          <cell r="F276">
            <v>3771</v>
          </cell>
          <cell r="H276">
            <v>255.41</v>
          </cell>
        </row>
        <row r="277">
          <cell r="A277">
            <v>44773</v>
          </cell>
          <cell r="E277">
            <v>6611</v>
          </cell>
          <cell r="F277">
            <v>3131</v>
          </cell>
          <cell r="H277">
            <v>20305.91</v>
          </cell>
        </row>
        <row r="278">
          <cell r="A278">
            <v>44773</v>
          </cell>
          <cell r="E278">
            <v>921</v>
          </cell>
          <cell r="F278">
            <v>6511</v>
          </cell>
          <cell r="H278">
            <v>330.26</v>
          </cell>
        </row>
        <row r="279">
          <cell r="A279">
            <v>44773</v>
          </cell>
          <cell r="E279">
            <v>921</v>
          </cell>
          <cell r="F279">
            <v>6511</v>
          </cell>
          <cell r="H279">
            <v>4755.29</v>
          </cell>
        </row>
        <row r="280">
          <cell r="A280">
            <v>44773</v>
          </cell>
          <cell r="E280">
            <v>921</v>
          </cell>
          <cell r="F280">
            <v>6611</v>
          </cell>
          <cell r="H280">
            <v>12608.33</v>
          </cell>
        </row>
        <row r="281">
          <cell r="A281">
            <v>44773</v>
          </cell>
          <cell r="E281">
            <v>6611</v>
          </cell>
          <cell r="F281">
            <v>6411</v>
          </cell>
          <cell r="H281">
            <v>2269.5</v>
          </cell>
        </row>
        <row r="282">
          <cell r="A282">
            <v>44773</v>
          </cell>
          <cell r="E282">
            <v>6611</v>
          </cell>
          <cell r="F282">
            <v>6421</v>
          </cell>
          <cell r="H282">
            <v>189.13</v>
          </cell>
        </row>
        <row r="283">
          <cell r="A283">
            <v>44773</v>
          </cell>
          <cell r="E283">
            <v>6611</v>
          </cell>
          <cell r="F283">
            <v>3771</v>
          </cell>
          <cell r="H283">
            <v>126.08</v>
          </cell>
        </row>
        <row r="284">
          <cell r="A284">
            <v>44773</v>
          </cell>
          <cell r="E284">
            <v>6611</v>
          </cell>
          <cell r="F284">
            <v>3131</v>
          </cell>
          <cell r="H284">
            <v>10023.620000000001</v>
          </cell>
        </row>
        <row r="285">
          <cell r="A285">
            <v>44773</v>
          </cell>
          <cell r="E285">
            <v>921</v>
          </cell>
          <cell r="F285">
            <v>6511</v>
          </cell>
          <cell r="H285">
            <v>2773.83</v>
          </cell>
        </row>
        <row r="286">
          <cell r="A286">
            <v>44753</v>
          </cell>
          <cell r="E286">
            <v>3111</v>
          </cell>
          <cell r="F286">
            <v>482</v>
          </cell>
          <cell r="H286">
            <v>52279.32</v>
          </cell>
        </row>
        <row r="287">
          <cell r="A287">
            <v>44767</v>
          </cell>
          <cell r="E287">
            <v>3111</v>
          </cell>
          <cell r="F287">
            <v>482</v>
          </cell>
          <cell r="H287">
            <v>46009.74</v>
          </cell>
        </row>
        <row r="288">
          <cell r="A288">
            <v>44769</v>
          </cell>
          <cell r="E288">
            <v>3131</v>
          </cell>
          <cell r="F288">
            <v>3111</v>
          </cell>
          <cell r="H288">
            <v>34295.11</v>
          </cell>
        </row>
        <row r="289">
          <cell r="A289">
            <v>44769</v>
          </cell>
          <cell r="E289">
            <v>6411</v>
          </cell>
          <cell r="F289">
            <v>3111</v>
          </cell>
          <cell r="H289">
            <v>7764.9</v>
          </cell>
        </row>
        <row r="290">
          <cell r="A290">
            <v>44769</v>
          </cell>
          <cell r="E290">
            <v>6421</v>
          </cell>
          <cell r="F290">
            <v>3111</v>
          </cell>
          <cell r="H290">
            <v>647.09</v>
          </cell>
        </row>
        <row r="291">
          <cell r="A291">
            <v>44769</v>
          </cell>
          <cell r="E291">
            <v>3771</v>
          </cell>
          <cell r="F291">
            <v>3111</v>
          </cell>
          <cell r="H291">
            <v>431.4</v>
          </cell>
        </row>
        <row r="292">
          <cell r="A292">
            <v>44769</v>
          </cell>
          <cell r="E292">
            <v>6511</v>
          </cell>
          <cell r="F292">
            <v>3111</v>
          </cell>
          <cell r="H292">
            <v>9140.82</v>
          </cell>
        </row>
        <row r="293">
          <cell r="A293">
            <v>44769</v>
          </cell>
          <cell r="E293">
            <v>3131</v>
          </cell>
          <cell r="F293">
            <v>3111</v>
          </cell>
          <cell r="H293">
            <v>30329.53</v>
          </cell>
        </row>
        <row r="294">
          <cell r="A294">
            <v>44769</v>
          </cell>
          <cell r="E294">
            <v>6411</v>
          </cell>
          <cell r="F294">
            <v>3111</v>
          </cell>
          <cell r="H294">
            <v>6867.09</v>
          </cell>
        </row>
        <row r="295">
          <cell r="A295">
            <v>44769</v>
          </cell>
          <cell r="E295">
            <v>6421</v>
          </cell>
          <cell r="F295">
            <v>3111</v>
          </cell>
          <cell r="H295">
            <v>572.25</v>
          </cell>
        </row>
        <row r="296">
          <cell r="A296">
            <v>44769</v>
          </cell>
          <cell r="E296">
            <v>3771</v>
          </cell>
          <cell r="F296">
            <v>3111</v>
          </cell>
          <cell r="H296">
            <v>381.49</v>
          </cell>
        </row>
        <row r="297">
          <cell r="A297">
            <v>44769</v>
          </cell>
          <cell r="E297">
            <v>6511</v>
          </cell>
          <cell r="F297">
            <v>3111</v>
          </cell>
          <cell r="H297">
            <v>7859.38</v>
          </cell>
        </row>
        <row r="298">
          <cell r="A298">
            <v>44788</v>
          </cell>
          <cell r="E298">
            <v>921</v>
          </cell>
          <cell r="F298">
            <v>6611</v>
          </cell>
          <cell r="H298">
            <v>14096.75</v>
          </cell>
        </row>
        <row r="299">
          <cell r="A299">
            <v>44788</v>
          </cell>
          <cell r="E299">
            <v>6611</v>
          </cell>
          <cell r="F299">
            <v>6411</v>
          </cell>
          <cell r="H299">
            <v>4482.6499999999996</v>
          </cell>
        </row>
        <row r="300">
          <cell r="A300">
            <v>44788</v>
          </cell>
          <cell r="E300">
            <v>6611</v>
          </cell>
          <cell r="F300">
            <v>6421</v>
          </cell>
          <cell r="H300">
            <v>373.55</v>
          </cell>
        </row>
        <row r="301">
          <cell r="A301">
            <v>44788</v>
          </cell>
          <cell r="E301">
            <v>6611</v>
          </cell>
          <cell r="F301">
            <v>3771</v>
          </cell>
          <cell r="H301">
            <v>249.01</v>
          </cell>
        </row>
        <row r="302">
          <cell r="A302">
            <v>44788</v>
          </cell>
          <cell r="E302">
            <v>6611</v>
          </cell>
          <cell r="F302">
            <v>3131</v>
          </cell>
          <cell r="H302">
            <v>19704.900000000001</v>
          </cell>
        </row>
        <row r="303">
          <cell r="A303">
            <v>44788</v>
          </cell>
          <cell r="E303">
            <v>921</v>
          </cell>
          <cell r="F303">
            <v>6511</v>
          </cell>
          <cell r="H303">
            <v>413.1</v>
          </cell>
        </row>
        <row r="304">
          <cell r="A304">
            <v>44788</v>
          </cell>
          <cell r="E304">
            <v>921</v>
          </cell>
          <cell r="F304">
            <v>6511</v>
          </cell>
          <cell r="H304">
            <v>4398.2</v>
          </cell>
        </row>
        <row r="305">
          <cell r="A305">
            <v>44775</v>
          </cell>
          <cell r="E305">
            <v>6631</v>
          </cell>
          <cell r="F305">
            <v>6611</v>
          </cell>
          <cell r="H305">
            <v>6349.35</v>
          </cell>
        </row>
        <row r="306">
          <cell r="A306">
            <v>44775</v>
          </cell>
          <cell r="E306">
            <v>921</v>
          </cell>
          <cell r="F306">
            <v>6631</v>
          </cell>
          <cell r="H306">
            <v>6349.35</v>
          </cell>
        </row>
        <row r="307">
          <cell r="A307">
            <v>44775</v>
          </cell>
          <cell r="E307">
            <v>6611</v>
          </cell>
          <cell r="F307">
            <v>6411</v>
          </cell>
          <cell r="H307">
            <v>1142.8800000000001</v>
          </cell>
        </row>
        <row r="308">
          <cell r="A308">
            <v>44775</v>
          </cell>
          <cell r="E308">
            <v>6611</v>
          </cell>
          <cell r="F308">
            <v>6421</v>
          </cell>
          <cell r="H308">
            <v>95.24</v>
          </cell>
        </row>
        <row r="309">
          <cell r="A309">
            <v>44775</v>
          </cell>
          <cell r="E309">
            <v>6611</v>
          </cell>
          <cell r="F309">
            <v>3771</v>
          </cell>
          <cell r="H309">
            <v>63.49</v>
          </cell>
        </row>
        <row r="310">
          <cell r="A310">
            <v>44775</v>
          </cell>
          <cell r="E310">
            <v>6611</v>
          </cell>
          <cell r="F310">
            <v>3131</v>
          </cell>
          <cell r="H310">
            <v>5047.74</v>
          </cell>
        </row>
        <row r="311">
          <cell r="A311">
            <v>44775</v>
          </cell>
          <cell r="E311">
            <v>921</v>
          </cell>
          <cell r="F311">
            <v>6511</v>
          </cell>
          <cell r="H311">
            <v>1396.86</v>
          </cell>
        </row>
        <row r="312">
          <cell r="A312">
            <v>44775</v>
          </cell>
          <cell r="E312">
            <v>6851</v>
          </cell>
          <cell r="F312">
            <v>6611</v>
          </cell>
          <cell r="H312">
            <v>10316</v>
          </cell>
        </row>
        <row r="313">
          <cell r="A313">
            <v>44775</v>
          </cell>
          <cell r="E313">
            <v>921</v>
          </cell>
          <cell r="F313">
            <v>6851</v>
          </cell>
          <cell r="H313">
            <v>10316</v>
          </cell>
        </row>
        <row r="314">
          <cell r="A314">
            <v>44775</v>
          </cell>
          <cell r="E314">
            <v>6631</v>
          </cell>
          <cell r="F314">
            <v>6611</v>
          </cell>
          <cell r="H314">
            <v>5435.76</v>
          </cell>
        </row>
        <row r="315">
          <cell r="A315">
            <v>44775</v>
          </cell>
          <cell r="E315">
            <v>921</v>
          </cell>
          <cell r="F315">
            <v>6631</v>
          </cell>
          <cell r="H315">
            <v>5435.76</v>
          </cell>
        </row>
        <row r="316">
          <cell r="A316">
            <v>44775</v>
          </cell>
          <cell r="E316">
            <v>6611</v>
          </cell>
          <cell r="F316">
            <v>6411</v>
          </cell>
          <cell r="H316">
            <v>978.44</v>
          </cell>
        </row>
        <row r="317">
          <cell r="A317">
            <v>44775</v>
          </cell>
          <cell r="E317">
            <v>6611</v>
          </cell>
          <cell r="F317">
            <v>6421</v>
          </cell>
          <cell r="H317">
            <v>81.540000000000006</v>
          </cell>
        </row>
        <row r="318">
          <cell r="A318">
            <v>44775</v>
          </cell>
          <cell r="E318">
            <v>6611</v>
          </cell>
          <cell r="F318">
            <v>3771</v>
          </cell>
          <cell r="H318">
            <v>54.36</v>
          </cell>
        </row>
        <row r="319">
          <cell r="A319">
            <v>44775</v>
          </cell>
          <cell r="E319">
            <v>6611</v>
          </cell>
          <cell r="F319">
            <v>3131</v>
          </cell>
          <cell r="H319">
            <v>4321.42</v>
          </cell>
        </row>
        <row r="320">
          <cell r="A320">
            <v>44775</v>
          </cell>
          <cell r="E320">
            <v>921</v>
          </cell>
          <cell r="F320">
            <v>6511</v>
          </cell>
          <cell r="H320">
            <v>1195.8699999999999</v>
          </cell>
        </row>
        <row r="321">
          <cell r="A321">
            <v>44775</v>
          </cell>
          <cell r="E321">
            <v>6851</v>
          </cell>
          <cell r="F321">
            <v>6611</v>
          </cell>
          <cell r="H321">
            <v>5895</v>
          </cell>
        </row>
        <row r="322">
          <cell r="A322">
            <v>44775</v>
          </cell>
          <cell r="E322">
            <v>921</v>
          </cell>
          <cell r="F322">
            <v>6851</v>
          </cell>
          <cell r="H322">
            <v>5895</v>
          </cell>
        </row>
        <row r="323">
          <cell r="A323">
            <v>44775</v>
          </cell>
          <cell r="E323">
            <v>6631</v>
          </cell>
          <cell r="F323">
            <v>6611</v>
          </cell>
          <cell r="H323">
            <v>6242.7</v>
          </cell>
        </row>
        <row r="324">
          <cell r="A324">
            <v>44775</v>
          </cell>
          <cell r="E324">
            <v>921</v>
          </cell>
          <cell r="F324">
            <v>6631</v>
          </cell>
          <cell r="H324">
            <v>6242.7</v>
          </cell>
        </row>
        <row r="325">
          <cell r="A325">
            <v>44775</v>
          </cell>
          <cell r="E325">
            <v>6611</v>
          </cell>
          <cell r="F325">
            <v>6411</v>
          </cell>
          <cell r="H325">
            <v>1123.69</v>
          </cell>
        </row>
        <row r="326">
          <cell r="A326">
            <v>44775</v>
          </cell>
          <cell r="E326">
            <v>6611</v>
          </cell>
          <cell r="F326">
            <v>6421</v>
          </cell>
          <cell r="H326">
            <v>93.64</v>
          </cell>
        </row>
        <row r="327">
          <cell r="A327">
            <v>44775</v>
          </cell>
          <cell r="E327">
            <v>6611</v>
          </cell>
          <cell r="F327">
            <v>3771</v>
          </cell>
          <cell r="H327">
            <v>62.43</v>
          </cell>
        </row>
        <row r="328">
          <cell r="A328">
            <v>44775</v>
          </cell>
          <cell r="E328">
            <v>6611</v>
          </cell>
          <cell r="F328">
            <v>3131</v>
          </cell>
          <cell r="H328">
            <v>5056.58</v>
          </cell>
        </row>
        <row r="329">
          <cell r="A329">
            <v>44775</v>
          </cell>
          <cell r="E329">
            <v>921</v>
          </cell>
          <cell r="F329">
            <v>6511</v>
          </cell>
          <cell r="H329">
            <v>525.01</v>
          </cell>
        </row>
        <row r="330">
          <cell r="A330">
            <v>44775</v>
          </cell>
          <cell r="E330">
            <v>6851</v>
          </cell>
          <cell r="F330">
            <v>6611</v>
          </cell>
          <cell r="H330">
            <v>4912</v>
          </cell>
        </row>
        <row r="331">
          <cell r="A331">
            <v>44775</v>
          </cell>
          <cell r="E331">
            <v>921</v>
          </cell>
          <cell r="F331">
            <v>6851</v>
          </cell>
          <cell r="H331">
            <v>4912</v>
          </cell>
        </row>
        <row r="332">
          <cell r="A332">
            <v>44788</v>
          </cell>
          <cell r="E332">
            <v>921</v>
          </cell>
          <cell r="F332">
            <v>6611</v>
          </cell>
          <cell r="H332">
            <v>7729.41</v>
          </cell>
        </row>
        <row r="333">
          <cell r="A333">
            <v>44788</v>
          </cell>
          <cell r="E333">
            <v>6611</v>
          </cell>
          <cell r="F333">
            <v>6411</v>
          </cell>
          <cell r="H333">
            <v>3248.18</v>
          </cell>
        </row>
        <row r="334">
          <cell r="A334">
            <v>44788</v>
          </cell>
          <cell r="E334">
            <v>6611</v>
          </cell>
          <cell r="F334">
            <v>6421</v>
          </cell>
          <cell r="H334">
            <v>270.69</v>
          </cell>
        </row>
        <row r="335">
          <cell r="A335">
            <v>44788</v>
          </cell>
          <cell r="E335">
            <v>6611</v>
          </cell>
          <cell r="F335">
            <v>3771</v>
          </cell>
          <cell r="H335">
            <v>180.47</v>
          </cell>
        </row>
        <row r="336">
          <cell r="A336">
            <v>44788</v>
          </cell>
          <cell r="E336">
            <v>6611</v>
          </cell>
          <cell r="F336">
            <v>3131</v>
          </cell>
          <cell r="H336">
            <v>14346.07</v>
          </cell>
        </row>
        <row r="337">
          <cell r="A337">
            <v>44788</v>
          </cell>
          <cell r="E337">
            <v>921</v>
          </cell>
          <cell r="F337">
            <v>6511</v>
          </cell>
          <cell r="H337">
            <v>3969.99</v>
          </cell>
        </row>
        <row r="338">
          <cell r="A338">
            <v>44804</v>
          </cell>
          <cell r="E338">
            <v>921</v>
          </cell>
          <cell r="F338">
            <v>6611</v>
          </cell>
          <cell r="H338">
            <v>23093.68</v>
          </cell>
        </row>
        <row r="339">
          <cell r="A339">
            <v>44804</v>
          </cell>
          <cell r="E339">
            <v>6611</v>
          </cell>
          <cell r="F339">
            <v>6411</v>
          </cell>
          <cell r="H339">
            <v>4156.88</v>
          </cell>
        </row>
        <row r="340">
          <cell r="A340">
            <v>44804</v>
          </cell>
          <cell r="E340">
            <v>6611</v>
          </cell>
          <cell r="F340">
            <v>6421</v>
          </cell>
          <cell r="H340">
            <v>346.41</v>
          </cell>
        </row>
        <row r="341">
          <cell r="A341">
            <v>44804</v>
          </cell>
          <cell r="E341">
            <v>6611</v>
          </cell>
          <cell r="F341">
            <v>3771</v>
          </cell>
          <cell r="H341">
            <v>230.96</v>
          </cell>
        </row>
        <row r="342">
          <cell r="A342">
            <v>44804</v>
          </cell>
          <cell r="E342">
            <v>6611</v>
          </cell>
          <cell r="F342">
            <v>3131</v>
          </cell>
          <cell r="H342">
            <v>18359.43</v>
          </cell>
        </row>
        <row r="343">
          <cell r="A343">
            <v>44804</v>
          </cell>
          <cell r="E343">
            <v>921</v>
          </cell>
          <cell r="F343">
            <v>6511</v>
          </cell>
          <cell r="H343">
            <v>23.77</v>
          </cell>
        </row>
        <row r="344">
          <cell r="A344">
            <v>44804</v>
          </cell>
          <cell r="E344">
            <v>921</v>
          </cell>
          <cell r="F344">
            <v>6511</v>
          </cell>
          <cell r="H344">
            <v>5018.42</v>
          </cell>
        </row>
        <row r="345">
          <cell r="A345">
            <v>44789</v>
          </cell>
          <cell r="E345">
            <v>6631</v>
          </cell>
          <cell r="F345">
            <v>6611</v>
          </cell>
          <cell r="H345">
            <v>1915.65</v>
          </cell>
        </row>
        <row r="346">
          <cell r="A346">
            <v>44789</v>
          </cell>
          <cell r="E346">
            <v>921</v>
          </cell>
          <cell r="F346">
            <v>6631</v>
          </cell>
          <cell r="H346">
            <v>1915.65</v>
          </cell>
        </row>
        <row r="347">
          <cell r="A347">
            <v>44789</v>
          </cell>
          <cell r="E347">
            <v>6611</v>
          </cell>
          <cell r="F347">
            <v>6411</v>
          </cell>
          <cell r="H347">
            <v>344.82</v>
          </cell>
        </row>
        <row r="348">
          <cell r="A348">
            <v>44789</v>
          </cell>
          <cell r="E348">
            <v>6611</v>
          </cell>
          <cell r="F348">
            <v>6421</v>
          </cell>
          <cell r="H348">
            <v>28.73</v>
          </cell>
        </row>
        <row r="349">
          <cell r="A349">
            <v>44789</v>
          </cell>
          <cell r="E349">
            <v>6611</v>
          </cell>
          <cell r="F349">
            <v>3771</v>
          </cell>
          <cell r="H349">
            <v>19.16</v>
          </cell>
        </row>
        <row r="350">
          <cell r="A350">
            <v>44789</v>
          </cell>
          <cell r="E350">
            <v>6611</v>
          </cell>
          <cell r="F350">
            <v>3131</v>
          </cell>
          <cell r="H350">
            <v>1522.94</v>
          </cell>
        </row>
        <row r="351">
          <cell r="A351">
            <v>44789</v>
          </cell>
          <cell r="E351">
            <v>921</v>
          </cell>
          <cell r="F351">
            <v>6511</v>
          </cell>
          <cell r="H351">
            <v>161.1</v>
          </cell>
        </row>
        <row r="352">
          <cell r="A352">
            <v>44804</v>
          </cell>
          <cell r="E352">
            <v>921</v>
          </cell>
          <cell r="F352">
            <v>6611</v>
          </cell>
          <cell r="H352">
            <v>12020.26</v>
          </cell>
        </row>
        <row r="353">
          <cell r="A353">
            <v>44804</v>
          </cell>
          <cell r="E353">
            <v>6611</v>
          </cell>
          <cell r="F353">
            <v>6411</v>
          </cell>
          <cell r="H353">
            <v>2163.64</v>
          </cell>
        </row>
        <row r="354">
          <cell r="A354">
            <v>44804</v>
          </cell>
          <cell r="E354">
            <v>6611</v>
          </cell>
          <cell r="F354">
            <v>6421</v>
          </cell>
          <cell r="H354">
            <v>180.3</v>
          </cell>
        </row>
        <row r="355">
          <cell r="A355">
            <v>44804</v>
          </cell>
          <cell r="E355">
            <v>6611</v>
          </cell>
          <cell r="F355">
            <v>3771</v>
          </cell>
          <cell r="H355">
            <v>120.2</v>
          </cell>
        </row>
        <row r="356">
          <cell r="A356">
            <v>44804</v>
          </cell>
          <cell r="E356">
            <v>6611</v>
          </cell>
          <cell r="F356">
            <v>3131</v>
          </cell>
          <cell r="H356">
            <v>9556.1200000000008</v>
          </cell>
        </row>
        <row r="357">
          <cell r="A357">
            <v>44804</v>
          </cell>
          <cell r="E357">
            <v>921</v>
          </cell>
          <cell r="F357">
            <v>6511</v>
          </cell>
          <cell r="H357">
            <v>2644.46</v>
          </cell>
        </row>
        <row r="358">
          <cell r="A358">
            <v>44785</v>
          </cell>
          <cell r="E358">
            <v>3111</v>
          </cell>
          <cell r="F358">
            <v>482</v>
          </cell>
          <cell r="H358">
            <v>72876</v>
          </cell>
        </row>
        <row r="359">
          <cell r="A359">
            <v>44792</v>
          </cell>
          <cell r="E359">
            <v>3131</v>
          </cell>
          <cell r="F359">
            <v>3111</v>
          </cell>
          <cell r="H359">
            <v>48476.71</v>
          </cell>
        </row>
        <row r="360">
          <cell r="A360">
            <v>44792</v>
          </cell>
          <cell r="E360">
            <v>6411</v>
          </cell>
          <cell r="F360">
            <v>3111</v>
          </cell>
          <cell r="H360">
            <v>10975.84</v>
          </cell>
        </row>
        <row r="361">
          <cell r="A361">
            <v>44792</v>
          </cell>
          <cell r="E361">
            <v>6421</v>
          </cell>
          <cell r="F361">
            <v>3111</v>
          </cell>
          <cell r="H361">
            <v>914.66</v>
          </cell>
        </row>
        <row r="362">
          <cell r="A362">
            <v>44792</v>
          </cell>
          <cell r="E362">
            <v>3771</v>
          </cell>
          <cell r="F362">
            <v>3111</v>
          </cell>
          <cell r="H362">
            <v>609.76</v>
          </cell>
        </row>
        <row r="363">
          <cell r="A363">
            <v>44792</v>
          </cell>
          <cell r="E363">
            <v>6511</v>
          </cell>
          <cell r="F363">
            <v>3111</v>
          </cell>
          <cell r="H363">
            <v>11899.03</v>
          </cell>
        </row>
        <row r="364">
          <cell r="A364">
            <v>44792</v>
          </cell>
          <cell r="E364">
            <v>3111</v>
          </cell>
          <cell r="F364">
            <v>482</v>
          </cell>
          <cell r="H364">
            <v>44877.34</v>
          </cell>
        </row>
        <row r="365">
          <cell r="A365">
            <v>44797</v>
          </cell>
          <cell r="E365">
            <v>3131</v>
          </cell>
          <cell r="F365">
            <v>3111</v>
          </cell>
          <cell r="H365">
            <v>29438.49</v>
          </cell>
        </row>
        <row r="366">
          <cell r="A366">
            <v>44797</v>
          </cell>
          <cell r="E366">
            <v>6411</v>
          </cell>
          <cell r="F366">
            <v>3111</v>
          </cell>
          <cell r="H366">
            <v>6665.34</v>
          </cell>
        </row>
        <row r="367">
          <cell r="A367">
            <v>44797</v>
          </cell>
          <cell r="E367">
            <v>6421</v>
          </cell>
          <cell r="F367">
            <v>3111</v>
          </cell>
          <cell r="H367">
            <v>555.44000000000005</v>
          </cell>
        </row>
        <row r="368">
          <cell r="A368">
            <v>44797</v>
          </cell>
          <cell r="E368">
            <v>3771</v>
          </cell>
          <cell r="F368">
            <v>3111</v>
          </cell>
          <cell r="H368">
            <v>370.32</v>
          </cell>
        </row>
        <row r="369">
          <cell r="A369">
            <v>44797</v>
          </cell>
          <cell r="E369">
            <v>6511</v>
          </cell>
          <cell r="F369">
            <v>3111</v>
          </cell>
          <cell r="H369">
            <v>7847.75</v>
          </cell>
        </row>
        <row r="370">
          <cell r="A370">
            <v>44819</v>
          </cell>
          <cell r="E370">
            <v>921</v>
          </cell>
          <cell r="F370">
            <v>6611</v>
          </cell>
          <cell r="H370">
            <v>20676.91</v>
          </cell>
        </row>
        <row r="371">
          <cell r="A371">
            <v>44819</v>
          </cell>
          <cell r="E371">
            <v>6611</v>
          </cell>
          <cell r="F371">
            <v>6411</v>
          </cell>
          <cell r="H371">
            <v>4782.9399999999996</v>
          </cell>
        </row>
        <row r="372">
          <cell r="A372">
            <v>44819</v>
          </cell>
          <cell r="E372">
            <v>6611</v>
          </cell>
          <cell r="F372">
            <v>6421</v>
          </cell>
          <cell r="H372">
            <v>398.57</v>
          </cell>
        </row>
        <row r="373">
          <cell r="A373">
            <v>44819</v>
          </cell>
          <cell r="E373">
            <v>6611</v>
          </cell>
          <cell r="F373">
            <v>3771</v>
          </cell>
          <cell r="H373">
            <v>265.69</v>
          </cell>
        </row>
        <row r="374">
          <cell r="A374">
            <v>44819</v>
          </cell>
          <cell r="E374">
            <v>6611</v>
          </cell>
          <cell r="F374">
            <v>3131</v>
          </cell>
          <cell r="H374">
            <v>21124.71</v>
          </cell>
        </row>
        <row r="375">
          <cell r="A375">
            <v>44819</v>
          </cell>
          <cell r="E375">
            <v>921</v>
          </cell>
          <cell r="F375">
            <v>6511</v>
          </cell>
          <cell r="H375">
            <v>206.55</v>
          </cell>
        </row>
        <row r="376">
          <cell r="A376">
            <v>44819</v>
          </cell>
          <cell r="E376">
            <v>921</v>
          </cell>
          <cell r="F376">
            <v>6511</v>
          </cell>
          <cell r="H376">
            <v>5305.5</v>
          </cell>
        </row>
        <row r="377">
          <cell r="A377">
            <v>44806</v>
          </cell>
          <cell r="E377">
            <v>6631</v>
          </cell>
          <cell r="F377">
            <v>6611</v>
          </cell>
          <cell r="H377">
            <v>5510.64</v>
          </cell>
        </row>
        <row r="378">
          <cell r="A378">
            <v>44806</v>
          </cell>
          <cell r="E378">
            <v>921</v>
          </cell>
          <cell r="F378">
            <v>6631</v>
          </cell>
          <cell r="H378">
            <v>5510.64</v>
          </cell>
        </row>
        <row r="379">
          <cell r="A379">
            <v>44806</v>
          </cell>
          <cell r="E379">
            <v>6611</v>
          </cell>
          <cell r="F379">
            <v>6411</v>
          </cell>
          <cell r="H379">
            <v>991.92</v>
          </cell>
        </row>
        <row r="380">
          <cell r="A380">
            <v>44806</v>
          </cell>
          <cell r="E380">
            <v>6611</v>
          </cell>
          <cell r="F380">
            <v>6421</v>
          </cell>
          <cell r="H380">
            <v>82.66</v>
          </cell>
        </row>
        <row r="381">
          <cell r="A381">
            <v>44806</v>
          </cell>
          <cell r="E381">
            <v>6611</v>
          </cell>
          <cell r="F381">
            <v>3771</v>
          </cell>
          <cell r="H381">
            <v>55.11</v>
          </cell>
        </row>
        <row r="382">
          <cell r="A382">
            <v>44806</v>
          </cell>
          <cell r="E382">
            <v>6611</v>
          </cell>
          <cell r="F382">
            <v>3131</v>
          </cell>
          <cell r="H382">
            <v>4380.95</v>
          </cell>
        </row>
        <row r="383">
          <cell r="A383">
            <v>44806</v>
          </cell>
          <cell r="E383">
            <v>921</v>
          </cell>
          <cell r="F383">
            <v>6511</v>
          </cell>
          <cell r="H383">
            <v>1212.3399999999999</v>
          </cell>
        </row>
        <row r="384">
          <cell r="A384">
            <v>44806</v>
          </cell>
          <cell r="E384">
            <v>6851</v>
          </cell>
          <cell r="F384">
            <v>6611</v>
          </cell>
          <cell r="H384">
            <v>5895</v>
          </cell>
        </row>
        <row r="385">
          <cell r="A385">
            <v>44806</v>
          </cell>
          <cell r="E385">
            <v>921</v>
          </cell>
          <cell r="F385">
            <v>6851</v>
          </cell>
          <cell r="H385">
            <v>5895</v>
          </cell>
        </row>
        <row r="386">
          <cell r="A386">
            <v>44819</v>
          </cell>
          <cell r="E386">
            <v>921</v>
          </cell>
          <cell r="F386">
            <v>6611</v>
          </cell>
          <cell r="H386">
            <v>13238.75</v>
          </cell>
        </row>
        <row r="387">
          <cell r="A387">
            <v>44819</v>
          </cell>
          <cell r="E387">
            <v>6611</v>
          </cell>
          <cell r="F387">
            <v>6411</v>
          </cell>
          <cell r="H387">
            <v>2382.9699999999998</v>
          </cell>
        </row>
        <row r="388">
          <cell r="A388">
            <v>44819</v>
          </cell>
          <cell r="E388">
            <v>6611</v>
          </cell>
          <cell r="F388">
            <v>6421</v>
          </cell>
          <cell r="H388">
            <v>198.59</v>
          </cell>
        </row>
        <row r="389">
          <cell r="A389">
            <v>44819</v>
          </cell>
          <cell r="E389">
            <v>6611</v>
          </cell>
          <cell r="F389">
            <v>3771</v>
          </cell>
          <cell r="H389">
            <v>132.38999999999999</v>
          </cell>
        </row>
        <row r="390">
          <cell r="A390">
            <v>44819</v>
          </cell>
          <cell r="E390">
            <v>6611</v>
          </cell>
          <cell r="F390">
            <v>3131</v>
          </cell>
          <cell r="H390">
            <v>10524.8</v>
          </cell>
        </row>
        <row r="391">
          <cell r="A391">
            <v>44819</v>
          </cell>
          <cell r="E391">
            <v>921</v>
          </cell>
          <cell r="F391">
            <v>6511</v>
          </cell>
          <cell r="H391">
            <v>2912.52</v>
          </cell>
        </row>
        <row r="392">
          <cell r="A392">
            <v>44834</v>
          </cell>
          <cell r="E392">
            <v>921</v>
          </cell>
          <cell r="F392">
            <v>6611</v>
          </cell>
          <cell r="H392">
            <v>29553.27</v>
          </cell>
        </row>
        <row r="393">
          <cell r="A393">
            <v>44834</v>
          </cell>
          <cell r="E393">
            <v>6611</v>
          </cell>
          <cell r="F393">
            <v>6411</v>
          </cell>
          <cell r="H393">
            <v>5319.59</v>
          </cell>
        </row>
        <row r="394">
          <cell r="A394">
            <v>44834</v>
          </cell>
          <cell r="E394">
            <v>6611</v>
          </cell>
          <cell r="F394">
            <v>6421</v>
          </cell>
          <cell r="H394">
            <v>443.31</v>
          </cell>
        </row>
        <row r="395">
          <cell r="A395">
            <v>44834</v>
          </cell>
          <cell r="E395">
            <v>6611</v>
          </cell>
          <cell r="F395">
            <v>3771</v>
          </cell>
          <cell r="H395">
            <v>295.56</v>
          </cell>
        </row>
        <row r="396">
          <cell r="A396">
            <v>44834</v>
          </cell>
          <cell r="E396">
            <v>6611</v>
          </cell>
          <cell r="F396">
            <v>3131</v>
          </cell>
          <cell r="H396">
            <v>23494.81</v>
          </cell>
        </row>
        <row r="397">
          <cell r="A397">
            <v>44834</v>
          </cell>
          <cell r="E397">
            <v>921</v>
          </cell>
          <cell r="F397">
            <v>6511</v>
          </cell>
          <cell r="H397">
            <v>340.1</v>
          </cell>
        </row>
        <row r="398">
          <cell r="A398">
            <v>44834</v>
          </cell>
          <cell r="E398">
            <v>921</v>
          </cell>
          <cell r="F398">
            <v>6511</v>
          </cell>
          <cell r="H398">
            <v>5612.04</v>
          </cell>
        </row>
        <row r="399">
          <cell r="A399">
            <v>44834</v>
          </cell>
          <cell r="E399">
            <v>921</v>
          </cell>
          <cell r="F399">
            <v>6611</v>
          </cell>
          <cell r="H399">
            <v>13238.75</v>
          </cell>
        </row>
        <row r="400">
          <cell r="A400">
            <v>44834</v>
          </cell>
          <cell r="E400">
            <v>6611</v>
          </cell>
          <cell r="F400">
            <v>6411</v>
          </cell>
          <cell r="H400">
            <v>2382.98</v>
          </cell>
        </row>
        <row r="401">
          <cell r="A401">
            <v>44834</v>
          </cell>
          <cell r="E401">
            <v>6611</v>
          </cell>
          <cell r="F401">
            <v>6421</v>
          </cell>
          <cell r="H401">
            <v>198.58</v>
          </cell>
        </row>
        <row r="402">
          <cell r="A402">
            <v>44834</v>
          </cell>
          <cell r="E402">
            <v>6611</v>
          </cell>
          <cell r="F402">
            <v>3771</v>
          </cell>
          <cell r="H402">
            <v>132.38999999999999</v>
          </cell>
        </row>
        <row r="403">
          <cell r="A403">
            <v>44834</v>
          </cell>
          <cell r="E403">
            <v>6611</v>
          </cell>
          <cell r="F403">
            <v>3131</v>
          </cell>
          <cell r="H403">
            <v>10524.8</v>
          </cell>
        </row>
        <row r="404">
          <cell r="A404">
            <v>44834</v>
          </cell>
          <cell r="E404">
            <v>921</v>
          </cell>
          <cell r="F404">
            <v>6511</v>
          </cell>
          <cell r="H404">
            <v>2912.53</v>
          </cell>
        </row>
        <row r="405">
          <cell r="A405">
            <v>44819</v>
          </cell>
          <cell r="E405">
            <v>3111</v>
          </cell>
          <cell r="F405">
            <v>482</v>
          </cell>
          <cell r="H405">
            <v>54958.21</v>
          </cell>
        </row>
        <row r="406">
          <cell r="A406">
            <v>44832</v>
          </cell>
          <cell r="E406">
            <v>3131</v>
          </cell>
          <cell r="F406">
            <v>3111</v>
          </cell>
          <cell r="H406">
            <v>36030.46</v>
          </cell>
        </row>
        <row r="407">
          <cell r="A407">
            <v>44832</v>
          </cell>
          <cell r="E407">
            <v>6411</v>
          </cell>
          <cell r="F407">
            <v>3111</v>
          </cell>
          <cell r="H407">
            <v>8157.83</v>
          </cell>
        </row>
        <row r="408">
          <cell r="A408">
            <v>44832</v>
          </cell>
          <cell r="E408">
            <v>6421</v>
          </cell>
          <cell r="F408">
            <v>3111</v>
          </cell>
          <cell r="H408">
            <v>679.82</v>
          </cell>
        </row>
        <row r="409">
          <cell r="A409">
            <v>44832</v>
          </cell>
          <cell r="E409">
            <v>3771</v>
          </cell>
          <cell r="F409">
            <v>3111</v>
          </cell>
          <cell r="H409">
            <v>453.19</v>
          </cell>
        </row>
        <row r="410">
          <cell r="A410">
            <v>44832</v>
          </cell>
          <cell r="E410">
            <v>6511</v>
          </cell>
          <cell r="F410">
            <v>3111</v>
          </cell>
          <cell r="H410">
            <v>9636.91</v>
          </cell>
        </row>
        <row r="411">
          <cell r="A411">
            <v>44830</v>
          </cell>
          <cell r="E411">
            <v>3111</v>
          </cell>
          <cell r="F411">
            <v>482</v>
          </cell>
          <cell r="H411">
            <v>51656.69</v>
          </cell>
        </row>
        <row r="412">
          <cell r="A412">
            <v>44832</v>
          </cell>
          <cell r="E412">
            <v>3131</v>
          </cell>
          <cell r="F412">
            <v>3111</v>
          </cell>
          <cell r="H412">
            <v>34019.61</v>
          </cell>
        </row>
        <row r="413">
          <cell r="A413">
            <v>44832</v>
          </cell>
          <cell r="E413">
            <v>6411</v>
          </cell>
          <cell r="F413">
            <v>3111</v>
          </cell>
          <cell r="H413">
            <v>7702.57</v>
          </cell>
        </row>
        <row r="414">
          <cell r="A414">
            <v>44832</v>
          </cell>
          <cell r="E414">
            <v>6421</v>
          </cell>
          <cell r="F414">
            <v>3111</v>
          </cell>
          <cell r="H414">
            <v>641.89</v>
          </cell>
        </row>
        <row r="415">
          <cell r="A415">
            <v>44832</v>
          </cell>
          <cell r="E415">
            <v>3771</v>
          </cell>
          <cell r="F415">
            <v>3111</v>
          </cell>
          <cell r="H415">
            <v>427.95</v>
          </cell>
        </row>
        <row r="416">
          <cell r="A416">
            <v>44832</v>
          </cell>
          <cell r="E416">
            <v>6511</v>
          </cell>
          <cell r="F416">
            <v>3111</v>
          </cell>
          <cell r="H416">
            <v>8864.67</v>
          </cell>
        </row>
        <row r="417">
          <cell r="A417">
            <v>44832</v>
          </cell>
          <cell r="E417">
            <v>3111</v>
          </cell>
          <cell r="F417">
            <v>482</v>
          </cell>
          <cell r="H417">
            <v>18907.400000000001</v>
          </cell>
        </row>
        <row r="418">
          <cell r="A418">
            <v>44833</v>
          </cell>
          <cell r="E418">
            <v>6311</v>
          </cell>
          <cell r="F418">
            <v>3111</v>
          </cell>
          <cell r="H418">
            <v>18907.400000000001</v>
          </cell>
        </row>
        <row r="419">
          <cell r="A419">
            <v>44834</v>
          </cell>
          <cell r="E419">
            <v>921</v>
          </cell>
          <cell r="F419">
            <v>6311</v>
          </cell>
          <cell r="H419">
            <v>18907.400000000001</v>
          </cell>
        </row>
        <row r="420">
          <cell r="A420">
            <v>44849</v>
          </cell>
          <cell r="E420">
            <v>921</v>
          </cell>
          <cell r="F420">
            <v>6611</v>
          </cell>
          <cell r="H420">
            <v>21989.03</v>
          </cell>
        </row>
        <row r="421">
          <cell r="A421">
            <v>44849</v>
          </cell>
          <cell r="E421">
            <v>6611</v>
          </cell>
          <cell r="F421">
            <v>6411</v>
          </cell>
          <cell r="H421">
            <v>3958.06</v>
          </cell>
        </row>
        <row r="422">
          <cell r="A422">
            <v>44849</v>
          </cell>
          <cell r="E422">
            <v>6611</v>
          </cell>
          <cell r="F422">
            <v>6421</v>
          </cell>
          <cell r="H422">
            <v>329.86</v>
          </cell>
        </row>
        <row r="423">
          <cell r="A423">
            <v>44849</v>
          </cell>
          <cell r="E423">
            <v>6611</v>
          </cell>
          <cell r="F423">
            <v>3771</v>
          </cell>
          <cell r="H423">
            <v>219.88</v>
          </cell>
        </row>
        <row r="424">
          <cell r="A424">
            <v>44849</v>
          </cell>
          <cell r="E424">
            <v>6611</v>
          </cell>
          <cell r="F424">
            <v>3131</v>
          </cell>
          <cell r="H424">
            <v>17481.23</v>
          </cell>
        </row>
        <row r="425">
          <cell r="A425">
            <v>44849</v>
          </cell>
          <cell r="E425">
            <v>921</v>
          </cell>
          <cell r="F425">
            <v>6511</v>
          </cell>
          <cell r="H425">
            <v>196.71</v>
          </cell>
        </row>
        <row r="426">
          <cell r="A426">
            <v>44849</v>
          </cell>
          <cell r="E426">
            <v>921</v>
          </cell>
          <cell r="F426">
            <v>6511</v>
          </cell>
          <cell r="H426">
            <v>4322.99</v>
          </cell>
        </row>
        <row r="427">
          <cell r="A427">
            <v>44849</v>
          </cell>
          <cell r="E427">
            <v>921</v>
          </cell>
          <cell r="F427">
            <v>6611</v>
          </cell>
          <cell r="H427">
            <v>12608.33</v>
          </cell>
        </row>
        <row r="428">
          <cell r="A428">
            <v>44849</v>
          </cell>
          <cell r="E428">
            <v>6611</v>
          </cell>
          <cell r="F428">
            <v>6411</v>
          </cell>
          <cell r="H428">
            <v>2269.5</v>
          </cell>
        </row>
        <row r="429">
          <cell r="A429">
            <v>44849</v>
          </cell>
          <cell r="E429">
            <v>6611</v>
          </cell>
          <cell r="F429">
            <v>6421</v>
          </cell>
          <cell r="H429">
            <v>189.14</v>
          </cell>
        </row>
        <row r="430">
          <cell r="A430">
            <v>44849</v>
          </cell>
          <cell r="E430">
            <v>6611</v>
          </cell>
          <cell r="F430">
            <v>3771</v>
          </cell>
          <cell r="H430">
            <v>126.08</v>
          </cell>
        </row>
        <row r="431">
          <cell r="A431">
            <v>44849</v>
          </cell>
          <cell r="E431">
            <v>6611</v>
          </cell>
          <cell r="F431">
            <v>3131</v>
          </cell>
          <cell r="H431">
            <v>10023.61</v>
          </cell>
        </row>
        <row r="432">
          <cell r="A432">
            <v>44849</v>
          </cell>
          <cell r="E432">
            <v>921</v>
          </cell>
          <cell r="F432">
            <v>6511</v>
          </cell>
          <cell r="H432">
            <v>2773.83</v>
          </cell>
        </row>
        <row r="433">
          <cell r="A433">
            <v>44865</v>
          </cell>
          <cell r="E433">
            <v>921</v>
          </cell>
          <cell r="F433">
            <v>6611</v>
          </cell>
          <cell r="H433">
            <v>34228.97</v>
          </cell>
        </row>
        <row r="434">
          <cell r="A434">
            <v>44865</v>
          </cell>
          <cell r="E434">
            <v>6611</v>
          </cell>
          <cell r="F434">
            <v>6411</v>
          </cell>
          <cell r="H434">
            <v>6161.18</v>
          </cell>
        </row>
        <row r="435">
          <cell r="A435">
            <v>44865</v>
          </cell>
          <cell r="E435">
            <v>6611</v>
          </cell>
          <cell r="F435">
            <v>6421</v>
          </cell>
          <cell r="H435">
            <v>513.41</v>
          </cell>
        </row>
        <row r="436">
          <cell r="A436">
            <v>44865</v>
          </cell>
          <cell r="E436">
            <v>6611</v>
          </cell>
          <cell r="F436">
            <v>3771</v>
          </cell>
          <cell r="H436">
            <v>342.3</v>
          </cell>
        </row>
        <row r="437">
          <cell r="A437">
            <v>44865</v>
          </cell>
          <cell r="E437">
            <v>6611</v>
          </cell>
          <cell r="F437">
            <v>3131</v>
          </cell>
          <cell r="H437">
            <v>27212.080000000002</v>
          </cell>
        </row>
        <row r="438">
          <cell r="A438">
            <v>44865</v>
          </cell>
          <cell r="E438">
            <v>921</v>
          </cell>
          <cell r="F438">
            <v>6511</v>
          </cell>
          <cell r="H438">
            <v>366.76</v>
          </cell>
        </row>
        <row r="439">
          <cell r="A439">
            <v>44865</v>
          </cell>
          <cell r="E439">
            <v>921</v>
          </cell>
          <cell r="F439">
            <v>6511</v>
          </cell>
          <cell r="H439">
            <v>6570.97</v>
          </cell>
        </row>
        <row r="440">
          <cell r="A440">
            <v>44865</v>
          </cell>
          <cell r="E440">
            <v>921</v>
          </cell>
          <cell r="F440">
            <v>6611</v>
          </cell>
          <cell r="H440">
            <v>13869.17</v>
          </cell>
        </row>
        <row r="441">
          <cell r="A441">
            <v>44865</v>
          </cell>
          <cell r="E441">
            <v>6611</v>
          </cell>
          <cell r="F441">
            <v>6411</v>
          </cell>
          <cell r="H441">
            <v>2496.4499999999998</v>
          </cell>
        </row>
        <row r="442">
          <cell r="A442">
            <v>44865</v>
          </cell>
          <cell r="E442">
            <v>6611</v>
          </cell>
          <cell r="F442">
            <v>6421</v>
          </cell>
          <cell r="H442">
            <v>208.03</v>
          </cell>
        </row>
        <row r="443">
          <cell r="A443">
            <v>44865</v>
          </cell>
          <cell r="E443">
            <v>6611</v>
          </cell>
          <cell r="F443">
            <v>3771</v>
          </cell>
          <cell r="H443">
            <v>138.69999999999999</v>
          </cell>
        </row>
        <row r="444">
          <cell r="A444">
            <v>44865</v>
          </cell>
          <cell r="E444">
            <v>6611</v>
          </cell>
          <cell r="F444">
            <v>3131</v>
          </cell>
          <cell r="H444">
            <v>11025.99</v>
          </cell>
        </row>
        <row r="445">
          <cell r="A445">
            <v>44865</v>
          </cell>
          <cell r="E445">
            <v>921</v>
          </cell>
          <cell r="F445">
            <v>6511</v>
          </cell>
          <cell r="H445">
            <v>3051.22</v>
          </cell>
        </row>
        <row r="446">
          <cell r="A446">
            <v>44846</v>
          </cell>
          <cell r="E446">
            <v>3111</v>
          </cell>
          <cell r="F446">
            <v>482</v>
          </cell>
          <cell r="H446">
            <v>41890.89</v>
          </cell>
        </row>
        <row r="447">
          <cell r="A447">
            <v>44853</v>
          </cell>
          <cell r="E447">
            <v>3131</v>
          </cell>
          <cell r="F447">
            <v>3111</v>
          </cell>
          <cell r="H447">
            <v>27504.84</v>
          </cell>
        </row>
        <row r="448">
          <cell r="A448">
            <v>44853</v>
          </cell>
          <cell r="E448">
            <v>6411</v>
          </cell>
          <cell r="F448">
            <v>3111</v>
          </cell>
          <cell r="H448">
            <v>6227.56</v>
          </cell>
        </row>
        <row r="449">
          <cell r="A449">
            <v>44853</v>
          </cell>
          <cell r="E449">
            <v>6421</v>
          </cell>
          <cell r="F449">
            <v>3111</v>
          </cell>
          <cell r="H449">
            <v>519</v>
          </cell>
        </row>
        <row r="450">
          <cell r="A450">
            <v>44853</v>
          </cell>
          <cell r="E450">
            <v>3771</v>
          </cell>
          <cell r="F450">
            <v>3111</v>
          </cell>
          <cell r="H450">
            <v>345.96</v>
          </cell>
        </row>
        <row r="451">
          <cell r="A451">
            <v>44853</v>
          </cell>
          <cell r="E451">
            <v>6511</v>
          </cell>
          <cell r="F451">
            <v>3111</v>
          </cell>
          <cell r="H451">
            <v>7293.53</v>
          </cell>
        </row>
        <row r="452">
          <cell r="A452">
            <v>44860</v>
          </cell>
          <cell r="E452">
            <v>3111</v>
          </cell>
          <cell r="F452">
            <v>482</v>
          </cell>
          <cell r="H452">
            <v>58087.09</v>
          </cell>
        </row>
        <row r="453">
          <cell r="A453">
            <v>44862</v>
          </cell>
          <cell r="E453">
            <v>3131</v>
          </cell>
          <cell r="F453">
            <v>3111</v>
          </cell>
          <cell r="H453">
            <v>38238.07</v>
          </cell>
        </row>
        <row r="454">
          <cell r="A454">
            <v>44862</v>
          </cell>
          <cell r="E454">
            <v>6411</v>
          </cell>
          <cell r="F454">
            <v>3111</v>
          </cell>
          <cell r="H454">
            <v>8657.6299999999992</v>
          </cell>
        </row>
        <row r="455">
          <cell r="A455">
            <v>44862</v>
          </cell>
          <cell r="E455">
            <v>6421</v>
          </cell>
          <cell r="F455">
            <v>3111</v>
          </cell>
          <cell r="H455">
            <v>721.44</v>
          </cell>
        </row>
        <row r="456">
          <cell r="A456">
            <v>44862</v>
          </cell>
          <cell r="E456">
            <v>3771</v>
          </cell>
          <cell r="F456">
            <v>3111</v>
          </cell>
          <cell r="H456">
            <v>481</v>
          </cell>
        </row>
        <row r="457">
          <cell r="A457">
            <v>44862</v>
          </cell>
          <cell r="E457">
            <v>6511</v>
          </cell>
          <cell r="F457">
            <v>3111</v>
          </cell>
          <cell r="H457">
            <v>9988.9500000000007</v>
          </cell>
        </row>
        <row r="458">
          <cell r="A458">
            <v>44880</v>
          </cell>
          <cell r="E458">
            <v>921</v>
          </cell>
          <cell r="F458">
            <v>6611</v>
          </cell>
          <cell r="H458">
            <v>23088.5</v>
          </cell>
        </row>
        <row r="459">
          <cell r="A459">
            <v>44880</v>
          </cell>
          <cell r="E459">
            <v>6611</v>
          </cell>
          <cell r="F459">
            <v>6411</v>
          </cell>
          <cell r="H459">
            <v>5217.03</v>
          </cell>
        </row>
        <row r="460">
          <cell r="A460">
            <v>44880</v>
          </cell>
          <cell r="E460">
            <v>6611</v>
          </cell>
          <cell r="F460">
            <v>6421</v>
          </cell>
          <cell r="H460">
            <v>434.74</v>
          </cell>
        </row>
        <row r="461">
          <cell r="A461">
            <v>44880</v>
          </cell>
          <cell r="E461">
            <v>6611</v>
          </cell>
          <cell r="F461">
            <v>3771</v>
          </cell>
          <cell r="H461">
            <v>289.83</v>
          </cell>
        </row>
        <row r="462">
          <cell r="A462">
            <v>44880</v>
          </cell>
          <cell r="E462">
            <v>6611</v>
          </cell>
          <cell r="F462">
            <v>3131</v>
          </cell>
          <cell r="H462">
            <v>23041.9</v>
          </cell>
        </row>
        <row r="463">
          <cell r="A463">
            <v>44880</v>
          </cell>
          <cell r="E463">
            <v>921</v>
          </cell>
          <cell r="F463">
            <v>6511</v>
          </cell>
          <cell r="H463">
            <v>206.55</v>
          </cell>
        </row>
        <row r="464">
          <cell r="A464">
            <v>44880</v>
          </cell>
          <cell r="E464">
            <v>921</v>
          </cell>
          <cell r="F464">
            <v>6511</v>
          </cell>
          <cell r="H464">
            <v>5836.05</v>
          </cell>
        </row>
        <row r="465">
          <cell r="A465">
            <v>44866</v>
          </cell>
          <cell r="E465">
            <v>6631</v>
          </cell>
          <cell r="F465">
            <v>6611</v>
          </cell>
          <cell r="H465">
            <v>5646</v>
          </cell>
        </row>
        <row r="466">
          <cell r="A466">
            <v>44866</v>
          </cell>
          <cell r="E466">
            <v>921</v>
          </cell>
          <cell r="F466">
            <v>6631</v>
          </cell>
          <cell r="H466">
            <v>5646</v>
          </cell>
        </row>
        <row r="467">
          <cell r="A467">
            <v>44866</v>
          </cell>
          <cell r="E467">
            <v>6611</v>
          </cell>
          <cell r="F467">
            <v>6411</v>
          </cell>
          <cell r="H467">
            <v>1016.28</v>
          </cell>
        </row>
        <row r="468">
          <cell r="A468">
            <v>44866</v>
          </cell>
          <cell r="E468">
            <v>6611</v>
          </cell>
          <cell r="F468">
            <v>6421</v>
          </cell>
          <cell r="H468">
            <v>84.69</v>
          </cell>
        </row>
        <row r="469">
          <cell r="A469">
            <v>44866</v>
          </cell>
          <cell r="E469">
            <v>6611</v>
          </cell>
          <cell r="F469">
            <v>3771</v>
          </cell>
          <cell r="H469">
            <v>56.46</v>
          </cell>
        </row>
        <row r="470">
          <cell r="A470">
            <v>44866</v>
          </cell>
          <cell r="E470">
            <v>6611</v>
          </cell>
          <cell r="F470">
            <v>3131</v>
          </cell>
          <cell r="H470">
            <v>4488.57</v>
          </cell>
        </row>
        <row r="471">
          <cell r="A471">
            <v>44866</v>
          </cell>
          <cell r="E471">
            <v>921</v>
          </cell>
          <cell r="F471">
            <v>6511</v>
          </cell>
          <cell r="H471">
            <v>1242.1199999999999</v>
          </cell>
        </row>
        <row r="472">
          <cell r="A472">
            <v>44866</v>
          </cell>
          <cell r="E472">
            <v>6851</v>
          </cell>
          <cell r="F472">
            <v>6611</v>
          </cell>
          <cell r="H472">
            <v>5895</v>
          </cell>
        </row>
        <row r="473">
          <cell r="A473">
            <v>44866</v>
          </cell>
          <cell r="E473">
            <v>921</v>
          </cell>
          <cell r="F473">
            <v>6851</v>
          </cell>
          <cell r="H473">
            <v>5895</v>
          </cell>
        </row>
        <row r="474">
          <cell r="A474">
            <v>44880</v>
          </cell>
          <cell r="E474">
            <v>921</v>
          </cell>
          <cell r="F474">
            <v>6611</v>
          </cell>
          <cell r="H474">
            <v>13238.75</v>
          </cell>
        </row>
        <row r="475">
          <cell r="A475">
            <v>44880</v>
          </cell>
          <cell r="E475">
            <v>6611</v>
          </cell>
          <cell r="F475">
            <v>6411</v>
          </cell>
          <cell r="H475">
            <v>2382.9699999999998</v>
          </cell>
        </row>
        <row r="476">
          <cell r="A476">
            <v>44880</v>
          </cell>
          <cell r="E476">
            <v>6611</v>
          </cell>
          <cell r="F476">
            <v>6421</v>
          </cell>
          <cell r="H476">
            <v>198.59</v>
          </cell>
        </row>
        <row r="477">
          <cell r="A477">
            <v>44880</v>
          </cell>
          <cell r="E477">
            <v>6611</v>
          </cell>
          <cell r="F477">
            <v>3771</v>
          </cell>
          <cell r="H477">
            <v>132.38999999999999</v>
          </cell>
        </row>
        <row r="478">
          <cell r="A478">
            <v>44880</v>
          </cell>
          <cell r="E478">
            <v>6611</v>
          </cell>
          <cell r="F478">
            <v>3131</v>
          </cell>
          <cell r="H478">
            <v>10524.8</v>
          </cell>
        </row>
        <row r="479">
          <cell r="A479">
            <v>44880</v>
          </cell>
          <cell r="E479">
            <v>921</v>
          </cell>
          <cell r="F479">
            <v>6511</v>
          </cell>
          <cell r="H479">
            <v>2912.52</v>
          </cell>
        </row>
        <row r="480">
          <cell r="A480">
            <v>44895</v>
          </cell>
          <cell r="E480">
            <v>921</v>
          </cell>
          <cell r="F480">
            <v>6611</v>
          </cell>
          <cell r="H480">
            <v>43258.18</v>
          </cell>
        </row>
        <row r="481">
          <cell r="A481">
            <v>44895</v>
          </cell>
          <cell r="E481">
            <v>6611</v>
          </cell>
          <cell r="F481">
            <v>6411</v>
          </cell>
          <cell r="H481">
            <v>7786.47</v>
          </cell>
        </row>
        <row r="482">
          <cell r="A482">
            <v>44895</v>
          </cell>
          <cell r="E482">
            <v>6611</v>
          </cell>
          <cell r="F482">
            <v>6421</v>
          </cell>
          <cell r="H482">
            <v>648.88</v>
          </cell>
        </row>
        <row r="483">
          <cell r="A483">
            <v>44895</v>
          </cell>
          <cell r="E483">
            <v>6611</v>
          </cell>
          <cell r="F483">
            <v>3771</v>
          </cell>
          <cell r="H483">
            <v>432.6</v>
          </cell>
        </row>
        <row r="484">
          <cell r="A484">
            <v>44895</v>
          </cell>
          <cell r="E484">
            <v>6611</v>
          </cell>
          <cell r="F484">
            <v>3131</v>
          </cell>
          <cell r="H484">
            <v>34390.230000000003</v>
          </cell>
        </row>
        <row r="485">
          <cell r="A485">
            <v>44895</v>
          </cell>
          <cell r="E485">
            <v>921</v>
          </cell>
          <cell r="F485">
            <v>6511</v>
          </cell>
          <cell r="H485">
            <v>356.92</v>
          </cell>
        </row>
        <row r="486">
          <cell r="A486">
            <v>44895</v>
          </cell>
          <cell r="E486">
            <v>921</v>
          </cell>
          <cell r="F486">
            <v>6511</v>
          </cell>
          <cell r="H486">
            <v>8583.1200000000008</v>
          </cell>
        </row>
        <row r="487">
          <cell r="A487">
            <v>44895</v>
          </cell>
          <cell r="E487">
            <v>921</v>
          </cell>
          <cell r="F487">
            <v>6611</v>
          </cell>
          <cell r="H487">
            <v>13238.75</v>
          </cell>
        </row>
        <row r="488">
          <cell r="A488">
            <v>44895</v>
          </cell>
          <cell r="E488">
            <v>6611</v>
          </cell>
          <cell r="F488">
            <v>6411</v>
          </cell>
          <cell r="H488">
            <v>2382.98</v>
          </cell>
        </row>
        <row r="489">
          <cell r="A489">
            <v>44895</v>
          </cell>
          <cell r="E489">
            <v>6611</v>
          </cell>
          <cell r="F489">
            <v>6421</v>
          </cell>
          <cell r="H489">
            <v>198.58</v>
          </cell>
        </row>
        <row r="490">
          <cell r="A490">
            <v>44895</v>
          </cell>
          <cell r="E490">
            <v>6611</v>
          </cell>
          <cell r="F490">
            <v>3771</v>
          </cell>
          <cell r="H490">
            <v>132.38999999999999</v>
          </cell>
        </row>
        <row r="491">
          <cell r="A491">
            <v>44895</v>
          </cell>
          <cell r="E491">
            <v>6611</v>
          </cell>
          <cell r="F491">
            <v>3131</v>
          </cell>
          <cell r="H491">
            <v>10524.8</v>
          </cell>
        </row>
        <row r="492">
          <cell r="A492">
            <v>44895</v>
          </cell>
          <cell r="E492">
            <v>921</v>
          </cell>
          <cell r="F492">
            <v>6511</v>
          </cell>
          <cell r="H492">
            <v>2912.53</v>
          </cell>
        </row>
        <row r="493">
          <cell r="A493">
            <v>44876</v>
          </cell>
          <cell r="E493">
            <v>3111</v>
          </cell>
          <cell r="F493">
            <v>482</v>
          </cell>
          <cell r="H493">
            <v>78865.490000000005</v>
          </cell>
        </row>
        <row r="494">
          <cell r="A494">
            <v>44882</v>
          </cell>
          <cell r="E494">
            <v>6411</v>
          </cell>
          <cell r="F494">
            <v>3111</v>
          </cell>
          <cell r="H494">
            <v>8616.2800000000007</v>
          </cell>
        </row>
        <row r="495">
          <cell r="A495">
            <v>44882</v>
          </cell>
          <cell r="E495">
            <v>6421</v>
          </cell>
          <cell r="F495">
            <v>3111</v>
          </cell>
          <cell r="H495">
            <v>718.02</v>
          </cell>
        </row>
        <row r="496">
          <cell r="A496">
            <v>44882</v>
          </cell>
          <cell r="E496">
            <v>6511</v>
          </cell>
          <cell r="F496">
            <v>3111</v>
          </cell>
          <cell r="H496">
            <v>10197.24</v>
          </cell>
        </row>
        <row r="497">
          <cell r="A497">
            <v>44888</v>
          </cell>
          <cell r="E497">
            <v>3131</v>
          </cell>
          <cell r="F497">
            <v>3111</v>
          </cell>
          <cell r="H497">
            <v>38055.269999999997</v>
          </cell>
        </row>
        <row r="498">
          <cell r="A498">
            <v>44888</v>
          </cell>
          <cell r="E498">
            <v>3771</v>
          </cell>
          <cell r="F498">
            <v>3111</v>
          </cell>
          <cell r="H498">
            <v>478.68</v>
          </cell>
        </row>
        <row r="499">
          <cell r="A499">
            <v>44893</v>
          </cell>
          <cell r="E499">
            <v>3111</v>
          </cell>
          <cell r="F499">
            <v>482</v>
          </cell>
          <cell r="H499">
            <v>68349.5</v>
          </cell>
        </row>
        <row r="500">
          <cell r="A500">
            <v>44895</v>
          </cell>
          <cell r="E500">
            <v>3131</v>
          </cell>
          <cell r="F500">
            <v>3111</v>
          </cell>
          <cell r="H500">
            <v>44915.03</v>
          </cell>
        </row>
        <row r="501">
          <cell r="A501">
            <v>44895</v>
          </cell>
          <cell r="E501">
            <v>6511</v>
          </cell>
          <cell r="F501">
            <v>3111</v>
          </cell>
          <cell r="H501">
            <v>11852.57</v>
          </cell>
        </row>
        <row r="502">
          <cell r="A502">
            <v>44895</v>
          </cell>
          <cell r="E502">
            <v>6411</v>
          </cell>
          <cell r="F502">
            <v>3111</v>
          </cell>
          <cell r="H502">
            <v>10169.450000000001</v>
          </cell>
        </row>
        <row r="503">
          <cell r="A503">
            <v>44895</v>
          </cell>
          <cell r="E503">
            <v>6421</v>
          </cell>
          <cell r="F503">
            <v>3111</v>
          </cell>
          <cell r="H503">
            <v>847.46</v>
          </cell>
        </row>
        <row r="504">
          <cell r="A504">
            <v>44895</v>
          </cell>
          <cell r="E504">
            <v>3771</v>
          </cell>
          <cell r="F504">
            <v>3111</v>
          </cell>
          <cell r="H504">
            <v>564.99</v>
          </cell>
        </row>
        <row r="505">
          <cell r="A505">
            <v>44888</v>
          </cell>
          <cell r="E505">
            <v>6311</v>
          </cell>
          <cell r="F505">
            <v>3111</v>
          </cell>
          <cell r="H505">
            <v>20800</v>
          </cell>
        </row>
        <row r="506">
          <cell r="A506">
            <v>44888</v>
          </cell>
          <cell r="E506">
            <v>921</v>
          </cell>
          <cell r="F506">
            <v>6311</v>
          </cell>
          <cell r="H506">
            <v>20800</v>
          </cell>
        </row>
        <row r="507">
          <cell r="A507">
            <v>44925</v>
          </cell>
          <cell r="E507">
            <v>921</v>
          </cell>
          <cell r="F507">
            <v>6611</v>
          </cell>
          <cell r="H507">
            <v>123363.08</v>
          </cell>
        </row>
        <row r="508">
          <cell r="A508">
            <v>44925</v>
          </cell>
          <cell r="E508">
            <v>6611</v>
          </cell>
          <cell r="F508">
            <v>6411</v>
          </cell>
          <cell r="H508">
            <v>22205.35</v>
          </cell>
        </row>
        <row r="509">
          <cell r="A509">
            <v>44925</v>
          </cell>
          <cell r="E509">
            <v>6611</v>
          </cell>
          <cell r="F509">
            <v>6421</v>
          </cell>
          <cell r="H509">
            <v>1850.49</v>
          </cell>
        </row>
        <row r="510">
          <cell r="A510">
            <v>44925</v>
          </cell>
          <cell r="E510">
            <v>6611</v>
          </cell>
          <cell r="F510">
            <v>3771</v>
          </cell>
          <cell r="H510">
            <v>1233.6500000000001</v>
          </cell>
        </row>
        <row r="511">
          <cell r="A511">
            <v>44925</v>
          </cell>
          <cell r="E511">
            <v>6611</v>
          </cell>
          <cell r="F511">
            <v>3131</v>
          </cell>
          <cell r="H511">
            <v>98073.58</v>
          </cell>
        </row>
        <row r="512">
          <cell r="A512">
            <v>44925</v>
          </cell>
          <cell r="E512">
            <v>921</v>
          </cell>
          <cell r="F512">
            <v>6511</v>
          </cell>
          <cell r="H512">
            <v>826.2</v>
          </cell>
        </row>
        <row r="513">
          <cell r="A513">
            <v>44925</v>
          </cell>
          <cell r="E513">
            <v>921</v>
          </cell>
          <cell r="F513">
            <v>6511</v>
          </cell>
          <cell r="H513">
            <v>24978.6</v>
          </cell>
        </row>
        <row r="514">
          <cell r="A514">
            <v>44925</v>
          </cell>
          <cell r="E514">
            <v>921</v>
          </cell>
          <cell r="F514">
            <v>6611</v>
          </cell>
          <cell r="H514">
            <v>28115.32</v>
          </cell>
        </row>
        <row r="515">
          <cell r="A515">
            <v>44925</v>
          </cell>
          <cell r="E515">
            <v>6611</v>
          </cell>
          <cell r="F515">
            <v>6411</v>
          </cell>
          <cell r="H515">
            <v>5060.76</v>
          </cell>
        </row>
        <row r="516">
          <cell r="A516">
            <v>44925</v>
          </cell>
          <cell r="E516">
            <v>6611</v>
          </cell>
          <cell r="F516">
            <v>6421</v>
          </cell>
          <cell r="H516">
            <v>421.73</v>
          </cell>
        </row>
        <row r="517">
          <cell r="A517">
            <v>44925</v>
          </cell>
          <cell r="E517">
            <v>6611</v>
          </cell>
          <cell r="F517">
            <v>3771</v>
          </cell>
          <cell r="H517">
            <v>281.14999999999998</v>
          </cell>
        </row>
        <row r="518">
          <cell r="A518">
            <v>44925</v>
          </cell>
          <cell r="E518">
            <v>6611</v>
          </cell>
          <cell r="F518">
            <v>3131</v>
          </cell>
          <cell r="H518">
            <v>22351.69</v>
          </cell>
        </row>
        <row r="519">
          <cell r="A519">
            <v>44925</v>
          </cell>
          <cell r="E519">
            <v>921</v>
          </cell>
          <cell r="F519">
            <v>6511</v>
          </cell>
          <cell r="H519">
            <v>6185.37</v>
          </cell>
        </row>
        <row r="520">
          <cell r="A520">
            <v>44914</v>
          </cell>
          <cell r="E520">
            <v>3111</v>
          </cell>
          <cell r="F520">
            <v>482</v>
          </cell>
          <cell r="H520">
            <v>209335.06</v>
          </cell>
        </row>
        <row r="521">
          <cell r="A521">
            <v>44921</v>
          </cell>
          <cell r="E521">
            <v>3131</v>
          </cell>
          <cell r="F521">
            <v>3111</v>
          </cell>
          <cell r="H521">
            <v>120425.27</v>
          </cell>
        </row>
        <row r="522">
          <cell r="A522">
            <v>44921</v>
          </cell>
          <cell r="E522">
            <v>6411</v>
          </cell>
          <cell r="F522">
            <v>3111</v>
          </cell>
          <cell r="H522">
            <v>27266.11</v>
          </cell>
        </row>
        <row r="523">
          <cell r="A523">
            <v>44921</v>
          </cell>
          <cell r="E523">
            <v>6421</v>
          </cell>
          <cell r="F523">
            <v>3111</v>
          </cell>
          <cell r="H523">
            <v>2272.2199999999998</v>
          </cell>
        </row>
        <row r="524">
          <cell r="A524">
            <v>44921</v>
          </cell>
          <cell r="E524">
            <v>3771</v>
          </cell>
          <cell r="F524">
            <v>3111</v>
          </cell>
          <cell r="H524">
            <v>1514.8</v>
          </cell>
        </row>
        <row r="525">
          <cell r="A525">
            <v>44921</v>
          </cell>
          <cell r="E525">
            <v>6511</v>
          </cell>
          <cell r="F525">
            <v>3111</v>
          </cell>
          <cell r="H525">
            <v>31856.66</v>
          </cell>
        </row>
        <row r="526">
          <cell r="A526">
            <v>44923</v>
          </cell>
          <cell r="E526">
            <v>6311</v>
          </cell>
          <cell r="F526">
            <v>3111</v>
          </cell>
          <cell r="H526">
            <v>26000</v>
          </cell>
        </row>
        <row r="527">
          <cell r="A527">
            <v>44923</v>
          </cell>
          <cell r="E527">
            <v>921</v>
          </cell>
          <cell r="F527">
            <v>6311</v>
          </cell>
          <cell r="H527">
            <v>26000</v>
          </cell>
        </row>
      </sheetData>
      <sheetData sheetId="29"/>
      <sheetData sheetId="30">
        <row r="2">
          <cell r="F2">
            <v>44440</v>
          </cell>
        </row>
      </sheetData>
      <sheetData sheetId="31">
        <row r="7">
          <cell r="A7">
            <v>1000</v>
          </cell>
          <cell r="B7">
            <v>44197</v>
          </cell>
          <cell r="L7">
            <v>0</v>
          </cell>
        </row>
        <row r="8">
          <cell r="A8">
            <v>1000</v>
          </cell>
          <cell r="B8">
            <v>44286</v>
          </cell>
          <cell r="L8">
            <v>0</v>
          </cell>
        </row>
        <row r="9">
          <cell r="A9">
            <v>1000</v>
          </cell>
          <cell r="B9">
            <v>44377</v>
          </cell>
          <cell r="L9">
            <v>0</v>
          </cell>
        </row>
        <row r="10">
          <cell r="A10">
            <v>1000</v>
          </cell>
          <cell r="B10">
            <v>44469</v>
          </cell>
          <cell r="L10">
            <v>0</v>
          </cell>
        </row>
        <row r="11">
          <cell r="A11">
            <v>1000</v>
          </cell>
          <cell r="B11">
            <v>44561</v>
          </cell>
          <cell r="L11">
            <v>0</v>
          </cell>
        </row>
        <row r="15">
          <cell r="A15">
            <v>1001</v>
          </cell>
          <cell r="B15">
            <v>44197</v>
          </cell>
          <cell r="L15">
            <v>0</v>
          </cell>
        </row>
        <row r="16">
          <cell r="A16">
            <v>1001</v>
          </cell>
          <cell r="B16">
            <v>44286</v>
          </cell>
          <cell r="L16">
            <v>0</v>
          </cell>
        </row>
        <row r="17">
          <cell r="A17">
            <v>1001</v>
          </cell>
          <cell r="B17">
            <v>44377</v>
          </cell>
          <cell r="L17">
            <v>0</v>
          </cell>
        </row>
        <row r="18">
          <cell r="A18">
            <v>1001</v>
          </cell>
          <cell r="B18">
            <v>44469</v>
          </cell>
          <cell r="L18">
            <v>0</v>
          </cell>
        </row>
        <row r="19">
          <cell r="A19">
            <v>1001</v>
          </cell>
          <cell r="B19">
            <v>44561</v>
          </cell>
          <cell r="L19">
            <v>0</v>
          </cell>
        </row>
        <row r="23">
          <cell r="A23">
            <v>1002</v>
          </cell>
          <cell r="B23">
            <v>44197</v>
          </cell>
          <cell r="L23">
            <v>0</v>
          </cell>
        </row>
        <row r="24">
          <cell r="A24">
            <v>1002</v>
          </cell>
          <cell r="B24">
            <v>44286</v>
          </cell>
          <cell r="L24">
            <v>0</v>
          </cell>
        </row>
        <row r="25">
          <cell r="A25">
            <v>1002</v>
          </cell>
          <cell r="B25">
            <v>44377</v>
          </cell>
          <cell r="L25">
            <v>0</v>
          </cell>
        </row>
        <row r="26">
          <cell r="A26">
            <v>1002</v>
          </cell>
          <cell r="B26">
            <v>44469</v>
          </cell>
          <cell r="L26">
            <v>0</v>
          </cell>
        </row>
        <row r="27">
          <cell r="A27">
            <v>1002</v>
          </cell>
          <cell r="B27">
            <v>44561</v>
          </cell>
          <cell r="L27">
            <v>0</v>
          </cell>
        </row>
        <row r="31">
          <cell r="A31" t="str">
            <v>1005</v>
          </cell>
          <cell r="B31">
            <v>44197</v>
          </cell>
          <cell r="L31">
            <v>0</v>
          </cell>
        </row>
        <row r="32">
          <cell r="A32" t="str">
            <v>1005</v>
          </cell>
          <cell r="B32">
            <v>44286</v>
          </cell>
          <cell r="L32">
            <v>0</v>
          </cell>
        </row>
        <row r="33">
          <cell r="A33" t="str">
            <v>1005</v>
          </cell>
          <cell r="B33">
            <v>44377</v>
          </cell>
          <cell r="L33">
            <v>0</v>
          </cell>
        </row>
        <row r="34">
          <cell r="A34" t="str">
            <v>1005</v>
          </cell>
          <cell r="B34">
            <v>44469</v>
          </cell>
          <cell r="L34">
            <v>0</v>
          </cell>
        </row>
        <row r="35">
          <cell r="A35" t="str">
            <v>1005</v>
          </cell>
          <cell r="B35">
            <v>44561</v>
          </cell>
          <cell r="L35">
            <v>0</v>
          </cell>
        </row>
        <row r="39">
          <cell r="A39" t="str">
            <v>1010</v>
          </cell>
          <cell r="B39">
            <v>44197</v>
          </cell>
          <cell r="L39">
            <v>0</v>
          </cell>
        </row>
        <row r="40">
          <cell r="A40" t="str">
            <v>1010</v>
          </cell>
          <cell r="B40">
            <v>44286</v>
          </cell>
          <cell r="L40">
            <v>0</v>
          </cell>
        </row>
        <row r="41">
          <cell r="A41" t="str">
            <v>1010</v>
          </cell>
          <cell r="B41">
            <v>44377</v>
          </cell>
          <cell r="L41">
            <v>0</v>
          </cell>
        </row>
        <row r="42">
          <cell r="A42" t="str">
            <v>1010</v>
          </cell>
          <cell r="B42">
            <v>44469</v>
          </cell>
          <cell r="L42">
            <v>0</v>
          </cell>
        </row>
        <row r="43">
          <cell r="A43" t="str">
            <v>1010</v>
          </cell>
          <cell r="B43">
            <v>44561</v>
          </cell>
          <cell r="L43">
            <v>0</v>
          </cell>
        </row>
        <row r="47">
          <cell r="A47" t="str">
            <v>1011</v>
          </cell>
          <cell r="B47">
            <v>44197</v>
          </cell>
          <cell r="L47">
            <v>0</v>
          </cell>
        </row>
        <row r="48">
          <cell r="A48" t="str">
            <v>1011</v>
          </cell>
          <cell r="B48">
            <v>44286</v>
          </cell>
          <cell r="L48">
            <v>0</v>
          </cell>
        </row>
        <row r="49">
          <cell r="A49" t="str">
            <v>1011</v>
          </cell>
          <cell r="B49">
            <v>44377</v>
          </cell>
          <cell r="L49">
            <v>0</v>
          </cell>
        </row>
        <row r="50">
          <cell r="A50" t="str">
            <v>1011</v>
          </cell>
          <cell r="B50">
            <v>44469</v>
          </cell>
          <cell r="L50">
            <v>0</v>
          </cell>
        </row>
        <row r="51">
          <cell r="A51" t="str">
            <v>1011</v>
          </cell>
          <cell r="B51">
            <v>44561</v>
          </cell>
          <cell r="L51">
            <v>0</v>
          </cell>
        </row>
        <row r="55">
          <cell r="A55" t="str">
            <v>1012</v>
          </cell>
          <cell r="B55">
            <v>44197</v>
          </cell>
          <cell r="L55">
            <v>0</v>
          </cell>
        </row>
        <row r="56">
          <cell r="A56" t="str">
            <v>1012</v>
          </cell>
          <cell r="B56">
            <v>44286</v>
          </cell>
          <cell r="L56">
            <v>0</v>
          </cell>
        </row>
        <row r="57">
          <cell r="A57" t="str">
            <v>1012</v>
          </cell>
          <cell r="B57">
            <v>44377</v>
          </cell>
          <cell r="L57">
            <v>0</v>
          </cell>
        </row>
        <row r="58">
          <cell r="A58" t="str">
            <v>1012</v>
          </cell>
          <cell r="B58">
            <v>44469</v>
          </cell>
          <cell r="L58">
            <v>0</v>
          </cell>
        </row>
        <row r="59">
          <cell r="A59" t="str">
            <v>1012</v>
          </cell>
          <cell r="B59">
            <v>44561</v>
          </cell>
          <cell r="L59">
            <v>0</v>
          </cell>
        </row>
        <row r="63">
          <cell r="A63" t="str">
            <v>1020</v>
          </cell>
          <cell r="B63">
            <v>44197</v>
          </cell>
          <cell r="L63">
            <v>0</v>
          </cell>
        </row>
        <row r="64">
          <cell r="A64" t="str">
            <v>1020</v>
          </cell>
          <cell r="B64">
            <v>44286</v>
          </cell>
          <cell r="L64">
            <v>0</v>
          </cell>
        </row>
        <row r="65">
          <cell r="A65" t="str">
            <v>1020</v>
          </cell>
          <cell r="B65">
            <v>44377</v>
          </cell>
          <cell r="L65">
            <v>0</v>
          </cell>
        </row>
        <row r="66">
          <cell r="A66" t="str">
            <v>1020</v>
          </cell>
          <cell r="B66">
            <v>44469</v>
          </cell>
          <cell r="L66">
            <v>0</v>
          </cell>
        </row>
        <row r="67">
          <cell r="A67" t="str">
            <v>1020</v>
          </cell>
          <cell r="B67">
            <v>44561</v>
          </cell>
          <cell r="L67">
            <v>0</v>
          </cell>
        </row>
        <row r="71">
          <cell r="A71" t="str">
            <v>1030</v>
          </cell>
          <cell r="B71">
            <v>44197</v>
          </cell>
          <cell r="L71">
            <v>0</v>
          </cell>
        </row>
        <row r="72">
          <cell r="A72" t="str">
            <v>1030</v>
          </cell>
          <cell r="B72">
            <v>44286</v>
          </cell>
          <cell r="L72">
            <v>0</v>
          </cell>
        </row>
        <row r="73">
          <cell r="A73" t="str">
            <v>1030</v>
          </cell>
          <cell r="B73">
            <v>44377</v>
          </cell>
          <cell r="L73">
            <v>0</v>
          </cell>
        </row>
        <row r="74">
          <cell r="A74" t="str">
            <v>1030</v>
          </cell>
          <cell r="B74">
            <v>44469</v>
          </cell>
          <cell r="L74">
            <v>0</v>
          </cell>
        </row>
        <row r="75">
          <cell r="A75" t="str">
            <v>1030</v>
          </cell>
          <cell r="B75">
            <v>44561</v>
          </cell>
          <cell r="L75">
            <v>0</v>
          </cell>
        </row>
        <row r="79">
          <cell r="A79" t="str">
            <v>1090</v>
          </cell>
          <cell r="B79">
            <v>44197</v>
          </cell>
          <cell r="L79">
            <v>0</v>
          </cell>
        </row>
        <row r="80">
          <cell r="A80" t="str">
            <v>1090</v>
          </cell>
          <cell r="B80">
            <v>44286</v>
          </cell>
          <cell r="L80">
            <v>0</v>
          </cell>
        </row>
        <row r="81">
          <cell r="A81" t="str">
            <v>1090</v>
          </cell>
          <cell r="B81">
            <v>44377</v>
          </cell>
          <cell r="L81">
            <v>0</v>
          </cell>
        </row>
        <row r="82">
          <cell r="A82" t="str">
            <v>1090</v>
          </cell>
          <cell r="B82">
            <v>44469</v>
          </cell>
          <cell r="L82">
            <v>0</v>
          </cell>
        </row>
        <row r="83">
          <cell r="A83" t="str">
            <v>1090</v>
          </cell>
          <cell r="B83">
            <v>44561</v>
          </cell>
          <cell r="L83">
            <v>0</v>
          </cell>
        </row>
        <row r="87">
          <cell r="A87" t="str">
            <v>1100</v>
          </cell>
          <cell r="B87">
            <v>44197</v>
          </cell>
          <cell r="L87">
            <v>0</v>
          </cell>
        </row>
        <row r="88">
          <cell r="A88" t="str">
            <v>1100</v>
          </cell>
          <cell r="B88">
            <v>44286</v>
          </cell>
          <cell r="L88">
            <v>0</v>
          </cell>
        </row>
        <row r="89">
          <cell r="A89" t="str">
            <v>1100</v>
          </cell>
          <cell r="B89">
            <v>44377</v>
          </cell>
          <cell r="L89">
            <v>0</v>
          </cell>
        </row>
        <row r="90">
          <cell r="A90" t="str">
            <v>1100</v>
          </cell>
          <cell r="B90">
            <v>44469</v>
          </cell>
          <cell r="L90">
            <v>0</v>
          </cell>
        </row>
        <row r="91">
          <cell r="A91" t="str">
            <v>1100</v>
          </cell>
          <cell r="B91">
            <v>44561</v>
          </cell>
          <cell r="L91">
            <v>0</v>
          </cell>
        </row>
        <row r="95">
          <cell r="A95" t="str">
            <v>1103</v>
          </cell>
          <cell r="B95">
            <v>44197</v>
          </cell>
          <cell r="L95">
            <v>0</v>
          </cell>
        </row>
        <row r="96">
          <cell r="A96" t="str">
            <v>1103</v>
          </cell>
          <cell r="B96">
            <v>44286</v>
          </cell>
          <cell r="L96">
            <v>0</v>
          </cell>
        </row>
        <row r="97">
          <cell r="A97" t="str">
            <v>1103</v>
          </cell>
          <cell r="B97">
            <v>44377</v>
          </cell>
          <cell r="L97">
            <v>0</v>
          </cell>
        </row>
        <row r="98">
          <cell r="A98" t="str">
            <v>1103</v>
          </cell>
          <cell r="B98">
            <v>44469</v>
          </cell>
          <cell r="L98">
            <v>0</v>
          </cell>
        </row>
        <row r="99">
          <cell r="A99" t="str">
            <v>1103</v>
          </cell>
          <cell r="B99">
            <v>44561</v>
          </cell>
          <cell r="L99">
            <v>0</v>
          </cell>
        </row>
        <row r="103">
          <cell r="A103" t="str">
            <v>1110</v>
          </cell>
          <cell r="B103">
            <v>44197</v>
          </cell>
          <cell r="L103">
            <v>0</v>
          </cell>
        </row>
        <row r="104">
          <cell r="A104" t="str">
            <v>1110</v>
          </cell>
          <cell r="B104">
            <v>44286</v>
          </cell>
          <cell r="L104">
            <v>0</v>
          </cell>
        </row>
        <row r="105">
          <cell r="A105" t="str">
            <v>1110</v>
          </cell>
          <cell r="B105">
            <v>44377</v>
          </cell>
          <cell r="L105">
            <v>0</v>
          </cell>
        </row>
        <row r="106">
          <cell r="A106" t="str">
            <v>1110</v>
          </cell>
          <cell r="B106">
            <v>44469</v>
          </cell>
          <cell r="L106">
            <v>0</v>
          </cell>
        </row>
        <row r="107">
          <cell r="A107" t="str">
            <v>1110</v>
          </cell>
          <cell r="B107">
            <v>44561</v>
          </cell>
          <cell r="L107">
            <v>0</v>
          </cell>
        </row>
        <row r="111">
          <cell r="A111" t="str">
            <v>1125</v>
          </cell>
          <cell r="B111">
            <v>44197</v>
          </cell>
          <cell r="L111">
            <v>0</v>
          </cell>
        </row>
        <row r="112">
          <cell r="A112" t="str">
            <v>1125</v>
          </cell>
          <cell r="B112">
            <v>44286</v>
          </cell>
          <cell r="L112">
            <v>0</v>
          </cell>
        </row>
        <row r="113">
          <cell r="A113" t="str">
            <v>1125</v>
          </cell>
          <cell r="B113">
            <v>44377</v>
          </cell>
          <cell r="L113">
            <v>0</v>
          </cell>
        </row>
        <row r="114">
          <cell r="A114" t="str">
            <v>1125</v>
          </cell>
          <cell r="B114">
            <v>44469</v>
          </cell>
          <cell r="L114">
            <v>0</v>
          </cell>
        </row>
        <row r="115">
          <cell r="A115" t="str">
            <v>1125</v>
          </cell>
          <cell r="B115">
            <v>44561</v>
          </cell>
          <cell r="L115">
            <v>0</v>
          </cell>
        </row>
        <row r="119">
          <cell r="A119" t="str">
            <v>1135</v>
          </cell>
          <cell r="B119">
            <v>44197</v>
          </cell>
          <cell r="L119">
            <v>0</v>
          </cell>
        </row>
        <row r="120">
          <cell r="A120" t="str">
            <v>1135</v>
          </cell>
          <cell r="B120">
            <v>44286</v>
          </cell>
          <cell r="L120">
            <v>3.637978807091713E-12</v>
          </cell>
        </row>
        <row r="121">
          <cell r="A121" t="str">
            <v>1135</v>
          </cell>
          <cell r="B121">
            <v>44377</v>
          </cell>
          <cell r="L121">
            <v>5.4569682106375694E-12</v>
          </cell>
        </row>
        <row r="122">
          <cell r="A122" t="str">
            <v>1135</v>
          </cell>
          <cell r="B122">
            <v>44469</v>
          </cell>
          <cell r="L122">
            <v>1.0913936421275139E-11</v>
          </cell>
        </row>
        <row r="123">
          <cell r="A123" t="str">
            <v>1135</v>
          </cell>
          <cell r="B123">
            <v>44561</v>
          </cell>
          <cell r="L123">
            <v>1.0913936421275139E-11</v>
          </cell>
        </row>
        <row r="127">
          <cell r="A127" t="str">
            <v>1136</v>
          </cell>
          <cell r="B127">
            <v>44197</v>
          </cell>
          <cell r="L127">
            <v>0</v>
          </cell>
        </row>
        <row r="128">
          <cell r="A128" t="str">
            <v>1136</v>
          </cell>
          <cell r="B128">
            <v>44286</v>
          </cell>
          <cell r="L128">
            <v>0</v>
          </cell>
        </row>
        <row r="129">
          <cell r="A129" t="str">
            <v>1136</v>
          </cell>
          <cell r="B129">
            <v>44377</v>
          </cell>
          <cell r="L129">
            <v>0</v>
          </cell>
        </row>
        <row r="130">
          <cell r="A130" t="str">
            <v>1136</v>
          </cell>
          <cell r="B130">
            <v>44469</v>
          </cell>
          <cell r="L130">
            <v>0</v>
          </cell>
        </row>
        <row r="131">
          <cell r="A131" t="str">
            <v>1136</v>
          </cell>
          <cell r="B131">
            <v>44561</v>
          </cell>
          <cell r="L131">
            <v>0</v>
          </cell>
        </row>
        <row r="135">
          <cell r="A135" t="str">
            <v>1155</v>
          </cell>
          <cell r="B135">
            <v>44197</v>
          </cell>
          <cell r="L135">
            <v>0</v>
          </cell>
        </row>
        <row r="136">
          <cell r="A136" t="str">
            <v>1155</v>
          </cell>
          <cell r="B136">
            <v>44286</v>
          </cell>
          <cell r="L136">
            <v>0</v>
          </cell>
        </row>
        <row r="137">
          <cell r="A137" t="str">
            <v>1155</v>
          </cell>
          <cell r="B137">
            <v>44377</v>
          </cell>
          <cell r="L137">
            <v>0</v>
          </cell>
        </row>
        <row r="138">
          <cell r="A138" t="str">
            <v>1155</v>
          </cell>
          <cell r="B138">
            <v>44469</v>
          </cell>
          <cell r="L138">
            <v>0</v>
          </cell>
        </row>
        <row r="139">
          <cell r="A139" t="str">
            <v>1155</v>
          </cell>
          <cell r="B139">
            <v>44561</v>
          </cell>
          <cell r="L139">
            <v>0</v>
          </cell>
        </row>
        <row r="143">
          <cell r="A143" t="str">
            <v>1160</v>
          </cell>
          <cell r="B143">
            <v>44197</v>
          </cell>
          <cell r="L143">
            <v>0</v>
          </cell>
        </row>
        <row r="144">
          <cell r="A144" t="str">
            <v>1160</v>
          </cell>
          <cell r="B144">
            <v>44286</v>
          </cell>
          <cell r="L144">
            <v>0</v>
          </cell>
        </row>
        <row r="145">
          <cell r="A145" t="str">
            <v>1160</v>
          </cell>
          <cell r="B145">
            <v>44377</v>
          </cell>
          <cell r="L145">
            <v>0</v>
          </cell>
        </row>
        <row r="146">
          <cell r="A146" t="str">
            <v>1160</v>
          </cell>
          <cell r="B146">
            <v>44469</v>
          </cell>
          <cell r="L146">
            <v>0</v>
          </cell>
        </row>
        <row r="147">
          <cell r="A147" t="str">
            <v>1160</v>
          </cell>
          <cell r="B147">
            <v>44561</v>
          </cell>
          <cell r="L147">
            <v>0</v>
          </cell>
        </row>
        <row r="151">
          <cell r="A151" t="str">
            <v>1165</v>
          </cell>
          <cell r="B151">
            <v>44197</v>
          </cell>
          <cell r="L151">
            <v>0</v>
          </cell>
        </row>
        <row r="152">
          <cell r="A152" t="str">
            <v>1165</v>
          </cell>
          <cell r="B152">
            <v>44286</v>
          </cell>
          <cell r="L152">
            <v>0</v>
          </cell>
        </row>
        <row r="153">
          <cell r="A153" t="str">
            <v>1165</v>
          </cell>
          <cell r="B153">
            <v>44377</v>
          </cell>
          <cell r="L153">
            <v>0</v>
          </cell>
        </row>
        <row r="154">
          <cell r="A154" t="str">
            <v>1165</v>
          </cell>
          <cell r="B154">
            <v>44469</v>
          </cell>
          <cell r="L154">
            <v>0</v>
          </cell>
        </row>
        <row r="155">
          <cell r="A155" t="str">
            <v>1165</v>
          </cell>
          <cell r="B155">
            <v>44561</v>
          </cell>
          <cell r="L155">
            <v>0</v>
          </cell>
        </row>
        <row r="159">
          <cell r="A159" t="str">
            <v>1170</v>
          </cell>
          <cell r="B159">
            <v>44197</v>
          </cell>
          <cell r="L159">
            <v>0</v>
          </cell>
        </row>
        <row r="160">
          <cell r="A160" t="str">
            <v>1170</v>
          </cell>
          <cell r="B160">
            <v>44286</v>
          </cell>
          <cell r="L160">
            <v>0</v>
          </cell>
        </row>
        <row r="161">
          <cell r="A161" t="str">
            <v>1170</v>
          </cell>
          <cell r="B161">
            <v>44377</v>
          </cell>
          <cell r="L161">
            <v>0</v>
          </cell>
        </row>
        <row r="162">
          <cell r="A162" t="str">
            <v>1170</v>
          </cell>
          <cell r="B162">
            <v>44469</v>
          </cell>
          <cell r="L162">
            <v>0</v>
          </cell>
        </row>
        <row r="163">
          <cell r="A163" t="str">
            <v>1170</v>
          </cell>
          <cell r="B163">
            <v>44561</v>
          </cell>
          <cell r="L163">
            <v>0</v>
          </cell>
        </row>
        <row r="167">
          <cell r="A167" t="str">
            <v>1190</v>
          </cell>
          <cell r="B167">
            <v>44197</v>
          </cell>
          <cell r="L167">
            <v>0</v>
          </cell>
        </row>
        <row r="168">
          <cell r="A168" t="str">
            <v>1190</v>
          </cell>
          <cell r="B168">
            <v>44286</v>
          </cell>
          <cell r="L168">
            <v>0</v>
          </cell>
        </row>
        <row r="169">
          <cell r="A169" t="str">
            <v>1190</v>
          </cell>
          <cell r="B169">
            <v>44377</v>
          </cell>
          <cell r="L169">
            <v>0</v>
          </cell>
        </row>
        <row r="170">
          <cell r="A170" t="str">
            <v>1190</v>
          </cell>
          <cell r="B170">
            <v>44469</v>
          </cell>
          <cell r="L170">
            <v>0</v>
          </cell>
        </row>
        <row r="171">
          <cell r="A171" t="str">
            <v>1190</v>
          </cell>
          <cell r="B171">
            <v>44561</v>
          </cell>
          <cell r="L171">
            <v>0</v>
          </cell>
        </row>
        <row r="175">
          <cell r="A175" t="str">
            <v>1200</v>
          </cell>
          <cell r="B175">
            <v>44197</v>
          </cell>
          <cell r="L175">
            <v>0</v>
          </cell>
        </row>
        <row r="176">
          <cell r="A176" t="str">
            <v>1200</v>
          </cell>
          <cell r="B176">
            <v>44286</v>
          </cell>
          <cell r="L176">
            <v>0</v>
          </cell>
        </row>
        <row r="177">
          <cell r="A177" t="str">
            <v>1200</v>
          </cell>
          <cell r="B177">
            <v>44377</v>
          </cell>
          <cell r="L177">
            <v>0</v>
          </cell>
        </row>
        <row r="178">
          <cell r="A178" t="str">
            <v>1200</v>
          </cell>
          <cell r="B178">
            <v>44469</v>
          </cell>
          <cell r="L178">
            <v>0</v>
          </cell>
        </row>
        <row r="179">
          <cell r="A179" t="str">
            <v>1200</v>
          </cell>
          <cell r="B179">
            <v>44561</v>
          </cell>
          <cell r="L179">
            <v>0</v>
          </cell>
        </row>
        <row r="183">
          <cell r="A183" t="str">
            <v>1400</v>
          </cell>
          <cell r="B183">
            <v>44197</v>
          </cell>
          <cell r="L183">
            <v>0</v>
          </cell>
        </row>
        <row r="184">
          <cell r="A184" t="str">
            <v>1400</v>
          </cell>
          <cell r="B184">
            <v>44286</v>
          </cell>
          <cell r="L184">
            <v>0</v>
          </cell>
        </row>
        <row r="185">
          <cell r="A185" t="str">
            <v>1400</v>
          </cell>
          <cell r="B185">
            <v>44377</v>
          </cell>
          <cell r="L185">
            <v>0</v>
          </cell>
        </row>
        <row r="186">
          <cell r="A186" t="str">
            <v>1400</v>
          </cell>
          <cell r="B186">
            <v>44469</v>
          </cell>
          <cell r="L186">
            <v>0</v>
          </cell>
        </row>
        <row r="187">
          <cell r="A187" t="str">
            <v>1400</v>
          </cell>
          <cell r="B187">
            <v>44561</v>
          </cell>
          <cell r="L187">
            <v>0</v>
          </cell>
        </row>
        <row r="191">
          <cell r="A191" t="str">
            <v>1410</v>
          </cell>
          <cell r="B191">
            <v>44197</v>
          </cell>
          <cell r="L191">
            <v>0</v>
          </cell>
        </row>
        <row r="192">
          <cell r="A192" t="str">
            <v>1410</v>
          </cell>
          <cell r="B192">
            <v>44286</v>
          </cell>
          <cell r="L192">
            <v>0</v>
          </cell>
        </row>
        <row r="193">
          <cell r="A193" t="str">
            <v>1410</v>
          </cell>
          <cell r="B193">
            <v>44377</v>
          </cell>
          <cell r="L193">
            <v>0</v>
          </cell>
        </row>
        <row r="194">
          <cell r="A194" t="str">
            <v>1410</v>
          </cell>
          <cell r="B194">
            <v>44469</v>
          </cell>
          <cell r="L194">
            <v>0</v>
          </cell>
        </row>
        <row r="195">
          <cell r="A195" t="str">
            <v>1410</v>
          </cell>
          <cell r="B195">
            <v>44561</v>
          </cell>
          <cell r="L195">
            <v>0</v>
          </cell>
        </row>
        <row r="199">
          <cell r="A199" t="str">
            <v>1415</v>
          </cell>
          <cell r="B199">
            <v>44197</v>
          </cell>
          <cell r="L199">
            <v>0</v>
          </cell>
        </row>
        <row r="200">
          <cell r="A200" t="str">
            <v>1415</v>
          </cell>
          <cell r="B200">
            <v>44286</v>
          </cell>
          <cell r="L200">
            <v>0</v>
          </cell>
        </row>
        <row r="201">
          <cell r="A201" t="str">
            <v>1415</v>
          </cell>
          <cell r="B201">
            <v>44377</v>
          </cell>
          <cell r="L201">
            <v>0</v>
          </cell>
        </row>
        <row r="202">
          <cell r="A202" t="str">
            <v>1415</v>
          </cell>
          <cell r="B202">
            <v>44469</v>
          </cell>
          <cell r="L202">
            <v>0</v>
          </cell>
        </row>
        <row r="203">
          <cell r="A203" t="str">
            <v>1415</v>
          </cell>
          <cell r="B203">
            <v>44561</v>
          </cell>
          <cell r="L203">
            <v>0</v>
          </cell>
        </row>
        <row r="207">
          <cell r="A207" t="str">
            <v>1420</v>
          </cell>
          <cell r="B207">
            <v>44197</v>
          </cell>
          <cell r="L207">
            <v>0</v>
          </cell>
        </row>
        <row r="208">
          <cell r="A208" t="str">
            <v>1420</v>
          </cell>
          <cell r="B208">
            <v>44286</v>
          </cell>
          <cell r="L208">
            <v>0</v>
          </cell>
        </row>
        <row r="209">
          <cell r="A209" t="str">
            <v>1420</v>
          </cell>
          <cell r="B209">
            <v>44377</v>
          </cell>
          <cell r="L209">
            <v>0</v>
          </cell>
        </row>
        <row r="210">
          <cell r="A210" t="str">
            <v>1420</v>
          </cell>
          <cell r="B210">
            <v>44469</v>
          </cell>
          <cell r="L210">
            <v>0</v>
          </cell>
        </row>
        <row r="211">
          <cell r="A211" t="str">
            <v>1420</v>
          </cell>
          <cell r="B211">
            <v>44561</v>
          </cell>
          <cell r="L211">
            <v>0</v>
          </cell>
        </row>
        <row r="215">
          <cell r="A215" t="str">
            <v>1425</v>
          </cell>
          <cell r="B215">
            <v>44197</v>
          </cell>
          <cell r="L215">
            <v>0</v>
          </cell>
        </row>
        <row r="216">
          <cell r="A216" t="str">
            <v>1425</v>
          </cell>
          <cell r="B216">
            <v>44286</v>
          </cell>
          <cell r="L216">
            <v>0</v>
          </cell>
        </row>
        <row r="217">
          <cell r="A217" t="str">
            <v>1425</v>
          </cell>
          <cell r="B217">
            <v>44377</v>
          </cell>
          <cell r="L217">
            <v>0</v>
          </cell>
        </row>
        <row r="218">
          <cell r="A218" t="str">
            <v>1425</v>
          </cell>
          <cell r="B218">
            <v>44469</v>
          </cell>
          <cell r="L218">
            <v>0</v>
          </cell>
        </row>
        <row r="219">
          <cell r="A219" t="str">
            <v>1425</v>
          </cell>
          <cell r="B219">
            <v>44561</v>
          </cell>
          <cell r="L219">
            <v>0</v>
          </cell>
        </row>
        <row r="223">
          <cell r="A223" t="str">
            <v>1595</v>
          </cell>
          <cell r="B223">
            <v>44197</v>
          </cell>
          <cell r="L223">
            <v>0</v>
          </cell>
        </row>
        <row r="224">
          <cell r="A224" t="str">
            <v>1595</v>
          </cell>
          <cell r="B224">
            <v>44286</v>
          </cell>
          <cell r="L224">
            <v>0</v>
          </cell>
        </row>
        <row r="225">
          <cell r="A225" t="str">
            <v>1595</v>
          </cell>
          <cell r="B225">
            <v>44377</v>
          </cell>
          <cell r="L225">
            <v>0</v>
          </cell>
        </row>
        <row r="226">
          <cell r="A226" t="str">
            <v>1595</v>
          </cell>
          <cell r="B226">
            <v>44469</v>
          </cell>
          <cell r="L226">
            <v>0</v>
          </cell>
        </row>
        <row r="227">
          <cell r="A227" t="str">
            <v>1595</v>
          </cell>
          <cell r="B227">
            <v>44561</v>
          </cell>
          <cell r="L227">
            <v>0</v>
          </cell>
        </row>
        <row r="231">
          <cell r="A231" t="str">
            <v>1600</v>
          </cell>
          <cell r="B231">
            <v>44197</v>
          </cell>
          <cell r="L231">
            <v>0</v>
          </cell>
        </row>
        <row r="232">
          <cell r="A232" t="str">
            <v>1600</v>
          </cell>
          <cell r="B232">
            <v>44286</v>
          </cell>
          <cell r="L232">
            <v>1.4551915228366852E-11</v>
          </cell>
        </row>
        <row r="233">
          <cell r="A233" t="str">
            <v>1600</v>
          </cell>
          <cell r="B233">
            <v>44377</v>
          </cell>
          <cell r="L233">
            <v>2.9103830456733704E-11</v>
          </cell>
        </row>
        <row r="234">
          <cell r="A234" t="str">
            <v>1600</v>
          </cell>
          <cell r="B234">
            <v>44469</v>
          </cell>
          <cell r="L234">
            <v>1.0186340659856796E-10</v>
          </cell>
        </row>
        <row r="235">
          <cell r="A235" t="str">
            <v>1600</v>
          </cell>
          <cell r="B235">
            <v>44561</v>
          </cell>
          <cell r="L235">
            <v>1.1641532182693481E-10</v>
          </cell>
        </row>
        <row r="239">
          <cell r="A239" t="str">
            <v>1610</v>
          </cell>
          <cell r="B239">
            <v>44197</v>
          </cell>
          <cell r="L239">
            <v>0</v>
          </cell>
        </row>
        <row r="240">
          <cell r="A240" t="str">
            <v>1610</v>
          </cell>
          <cell r="B240">
            <v>44286</v>
          </cell>
          <cell r="L240">
            <v>0</v>
          </cell>
        </row>
        <row r="241">
          <cell r="A241" t="str">
            <v>1610</v>
          </cell>
          <cell r="B241">
            <v>44377</v>
          </cell>
          <cell r="L241">
            <v>0</v>
          </cell>
        </row>
        <row r="242">
          <cell r="A242" t="str">
            <v>1610</v>
          </cell>
          <cell r="B242">
            <v>44469</v>
          </cell>
          <cell r="L242">
            <v>0</v>
          </cell>
        </row>
        <row r="243">
          <cell r="A243" t="str">
            <v>1610</v>
          </cell>
          <cell r="B243">
            <v>44561</v>
          </cell>
          <cell r="L243">
            <v>0</v>
          </cell>
        </row>
        <row r="247">
          <cell r="A247" t="str">
            <v>1615</v>
          </cell>
          <cell r="B247">
            <v>44197</v>
          </cell>
          <cell r="L247">
            <v>0</v>
          </cell>
        </row>
        <row r="248">
          <cell r="A248" t="str">
            <v>1615</v>
          </cell>
          <cell r="B248">
            <v>44286</v>
          </cell>
          <cell r="L248">
            <v>0</v>
          </cell>
        </row>
        <row r="249">
          <cell r="A249" t="str">
            <v>1615</v>
          </cell>
          <cell r="B249">
            <v>44377</v>
          </cell>
          <cell r="L249">
            <v>0</v>
          </cell>
        </row>
        <row r="250">
          <cell r="A250" t="str">
            <v>1615</v>
          </cell>
          <cell r="B250">
            <v>44469</v>
          </cell>
          <cell r="L250">
            <v>0</v>
          </cell>
        </row>
        <row r="251">
          <cell r="A251" t="str">
            <v>1615</v>
          </cell>
          <cell r="B251">
            <v>44561</v>
          </cell>
          <cell r="L251">
            <v>0</v>
          </cell>
        </row>
        <row r="255">
          <cell r="A255" t="str">
            <v>1620</v>
          </cell>
          <cell r="B255">
            <v>44197</v>
          </cell>
          <cell r="L255">
            <v>0</v>
          </cell>
        </row>
        <row r="256">
          <cell r="A256" t="str">
            <v>1620</v>
          </cell>
          <cell r="B256">
            <v>44286</v>
          </cell>
          <cell r="L256">
            <v>0</v>
          </cell>
        </row>
        <row r="257">
          <cell r="A257" t="str">
            <v>1620</v>
          </cell>
          <cell r="B257">
            <v>44377</v>
          </cell>
          <cell r="L257">
            <v>0</v>
          </cell>
        </row>
        <row r="258">
          <cell r="A258" t="str">
            <v>1620</v>
          </cell>
          <cell r="B258">
            <v>44469</v>
          </cell>
          <cell r="L258">
            <v>0</v>
          </cell>
        </row>
        <row r="259">
          <cell r="A259" t="str">
            <v>1620</v>
          </cell>
          <cell r="B259">
            <v>44561</v>
          </cell>
          <cell r="L259">
            <v>0</v>
          </cell>
        </row>
        <row r="263">
          <cell r="A263" t="str">
            <v>1621</v>
          </cell>
          <cell r="B263">
            <v>44197</v>
          </cell>
          <cell r="L263">
            <v>0</v>
          </cell>
        </row>
        <row r="264">
          <cell r="A264" t="str">
            <v>1621</v>
          </cell>
          <cell r="B264">
            <v>44286</v>
          </cell>
          <cell r="L264">
            <v>0</v>
          </cell>
        </row>
        <row r="265">
          <cell r="A265" t="str">
            <v>1621</v>
          </cell>
          <cell r="B265">
            <v>44377</v>
          </cell>
          <cell r="L265">
            <v>0</v>
          </cell>
        </row>
        <row r="266">
          <cell r="A266" t="str">
            <v>1621</v>
          </cell>
          <cell r="B266">
            <v>44469</v>
          </cell>
          <cell r="L266">
            <v>0</v>
          </cell>
        </row>
        <row r="267">
          <cell r="A267" t="str">
            <v>1621</v>
          </cell>
          <cell r="B267">
            <v>44561</v>
          </cell>
          <cell r="L267">
            <v>0</v>
          </cell>
        </row>
        <row r="271">
          <cell r="A271" t="str">
            <v>1625</v>
          </cell>
          <cell r="B271">
            <v>44197</v>
          </cell>
          <cell r="L271">
            <v>0</v>
          </cell>
        </row>
        <row r="272">
          <cell r="A272" t="str">
            <v>1625</v>
          </cell>
          <cell r="B272">
            <v>44286</v>
          </cell>
          <cell r="L272">
            <v>0</v>
          </cell>
        </row>
        <row r="273">
          <cell r="A273" t="str">
            <v>1625</v>
          </cell>
          <cell r="B273">
            <v>44377</v>
          </cell>
          <cell r="L273">
            <v>3.637978807091713E-12</v>
          </cell>
        </row>
        <row r="274">
          <cell r="A274" t="str">
            <v>1625</v>
          </cell>
          <cell r="B274">
            <v>44469</v>
          </cell>
          <cell r="L274">
            <v>0</v>
          </cell>
        </row>
        <row r="275">
          <cell r="A275" t="str">
            <v>1625</v>
          </cell>
          <cell r="B275">
            <v>44561</v>
          </cell>
          <cell r="L275">
            <v>133.50999999999476</v>
          </cell>
        </row>
        <row r="279">
          <cell r="A279" t="str">
            <v>1630</v>
          </cell>
          <cell r="B279">
            <v>44197</v>
          </cell>
          <cell r="L279">
            <v>0</v>
          </cell>
        </row>
        <row r="280">
          <cell r="A280" t="str">
            <v>1630</v>
          </cell>
          <cell r="B280">
            <v>44286</v>
          </cell>
          <cell r="L280">
            <v>0</v>
          </cell>
        </row>
        <row r="281">
          <cell r="A281" t="str">
            <v>1630</v>
          </cell>
          <cell r="B281">
            <v>44377</v>
          </cell>
          <cell r="L281">
            <v>1.4551915228366852E-11</v>
          </cell>
        </row>
        <row r="282">
          <cell r="A282" t="str">
            <v>1630</v>
          </cell>
          <cell r="B282">
            <v>44469</v>
          </cell>
          <cell r="L282">
            <v>0</v>
          </cell>
        </row>
        <row r="283">
          <cell r="A283" t="str">
            <v>1630</v>
          </cell>
          <cell r="B283">
            <v>44561</v>
          </cell>
          <cell r="L283">
            <v>0</v>
          </cell>
        </row>
        <row r="287">
          <cell r="A287" t="str">
            <v>1665</v>
          </cell>
          <cell r="B287">
            <v>44197</v>
          </cell>
          <cell r="L287">
            <v>0</v>
          </cell>
        </row>
        <row r="288">
          <cell r="A288" t="str">
            <v>1665</v>
          </cell>
          <cell r="B288">
            <v>44286</v>
          </cell>
          <cell r="L288">
            <v>0</v>
          </cell>
        </row>
        <row r="289">
          <cell r="A289" t="str">
            <v>1665</v>
          </cell>
          <cell r="B289">
            <v>44377</v>
          </cell>
          <cell r="L289">
            <v>0</v>
          </cell>
        </row>
        <row r="290">
          <cell r="A290" t="str">
            <v>1665</v>
          </cell>
          <cell r="B290">
            <v>44469</v>
          </cell>
          <cell r="L290">
            <v>0</v>
          </cell>
        </row>
        <row r="291">
          <cell r="A291" t="str">
            <v>1665</v>
          </cell>
          <cell r="B291">
            <v>44561</v>
          </cell>
          <cell r="L291">
            <v>0</v>
          </cell>
        </row>
        <row r="295">
          <cell r="A295" t="str">
            <v>1690</v>
          </cell>
          <cell r="B295">
            <v>44197</v>
          </cell>
          <cell r="L295">
            <v>0</v>
          </cell>
        </row>
        <row r="296">
          <cell r="A296" t="str">
            <v>1690</v>
          </cell>
          <cell r="B296">
            <v>44286</v>
          </cell>
          <cell r="L296">
            <v>0</v>
          </cell>
        </row>
        <row r="297">
          <cell r="A297" t="str">
            <v>1690</v>
          </cell>
          <cell r="B297">
            <v>44377</v>
          </cell>
          <cell r="L297">
            <v>0</v>
          </cell>
        </row>
        <row r="298">
          <cell r="A298" t="str">
            <v>1690</v>
          </cell>
          <cell r="B298">
            <v>44469</v>
          </cell>
          <cell r="L298">
            <v>0</v>
          </cell>
        </row>
        <row r="299">
          <cell r="A299" t="str">
            <v>1690</v>
          </cell>
          <cell r="B299">
            <v>44561</v>
          </cell>
          <cell r="L299">
            <v>0</v>
          </cell>
        </row>
        <row r="303">
          <cell r="A303" t="str">
            <v>1700</v>
          </cell>
          <cell r="B303">
            <v>44197</v>
          </cell>
          <cell r="L303">
            <v>0</v>
          </cell>
        </row>
        <row r="304">
          <cell r="A304" t="str">
            <v>1700</v>
          </cell>
          <cell r="B304">
            <v>44286</v>
          </cell>
          <cell r="L304">
            <v>0</v>
          </cell>
        </row>
        <row r="305">
          <cell r="A305" t="str">
            <v>1700</v>
          </cell>
          <cell r="B305">
            <v>44377</v>
          </cell>
          <cell r="L305">
            <v>0</v>
          </cell>
        </row>
        <row r="306">
          <cell r="A306" t="str">
            <v>1700</v>
          </cell>
          <cell r="B306">
            <v>44469</v>
          </cell>
          <cell r="L306">
            <v>0</v>
          </cell>
        </row>
        <row r="307">
          <cell r="A307" t="str">
            <v>1700</v>
          </cell>
          <cell r="B307">
            <v>44561</v>
          </cell>
          <cell r="L307">
            <v>0</v>
          </cell>
        </row>
      </sheetData>
      <sheetData sheetId="32"/>
      <sheetData sheetId="33">
        <row r="7">
          <cell r="A7" t="str">
            <v>2000</v>
          </cell>
          <cell r="B7">
            <v>44197</v>
          </cell>
          <cell r="K7">
            <v>0</v>
          </cell>
        </row>
        <row r="8">
          <cell r="A8" t="str">
            <v>2000</v>
          </cell>
          <cell r="B8">
            <v>44286</v>
          </cell>
          <cell r="K8">
            <v>0</v>
          </cell>
        </row>
        <row r="9">
          <cell r="A9" t="str">
            <v>2000</v>
          </cell>
          <cell r="B9">
            <v>44377</v>
          </cell>
          <cell r="K9">
            <v>0</v>
          </cell>
        </row>
        <row r="10">
          <cell r="A10" t="str">
            <v>2000</v>
          </cell>
          <cell r="B10">
            <v>44469</v>
          </cell>
          <cell r="K10">
            <v>0</v>
          </cell>
        </row>
        <row r="11">
          <cell r="A11" t="str">
            <v>2000</v>
          </cell>
          <cell r="B11">
            <v>44561</v>
          </cell>
          <cell r="K11">
            <v>0</v>
          </cell>
        </row>
        <row r="15">
          <cell r="A15" t="str">
            <v>2120</v>
          </cell>
          <cell r="B15">
            <v>43831</v>
          </cell>
          <cell r="K15">
            <v>0</v>
          </cell>
        </row>
        <row r="16">
          <cell r="A16" t="str">
            <v>2120</v>
          </cell>
          <cell r="B16">
            <v>43921</v>
          </cell>
          <cell r="K16">
            <v>0</v>
          </cell>
        </row>
        <row r="17">
          <cell r="A17" t="str">
            <v>2120</v>
          </cell>
          <cell r="B17">
            <v>44012</v>
          </cell>
          <cell r="K17">
            <v>0</v>
          </cell>
        </row>
        <row r="18">
          <cell r="A18" t="str">
            <v>2120</v>
          </cell>
          <cell r="B18">
            <v>44104</v>
          </cell>
          <cell r="K18">
            <v>0</v>
          </cell>
        </row>
        <row r="19">
          <cell r="A19" t="str">
            <v>2120</v>
          </cell>
          <cell r="B19">
            <v>44196</v>
          </cell>
          <cell r="K19">
            <v>0</v>
          </cell>
        </row>
        <row r="23">
          <cell r="A23" t="str">
            <v>2240</v>
          </cell>
          <cell r="B23">
            <v>43831</v>
          </cell>
          <cell r="K23">
            <v>0</v>
          </cell>
        </row>
        <row r="24">
          <cell r="A24" t="str">
            <v>2240</v>
          </cell>
          <cell r="B24">
            <v>43921</v>
          </cell>
          <cell r="K24">
            <v>0</v>
          </cell>
        </row>
        <row r="25">
          <cell r="A25" t="str">
            <v>2240</v>
          </cell>
          <cell r="B25">
            <v>44012</v>
          </cell>
          <cell r="K25">
            <v>0</v>
          </cell>
        </row>
        <row r="26">
          <cell r="A26" t="str">
            <v>2240</v>
          </cell>
          <cell r="B26">
            <v>44104</v>
          </cell>
          <cell r="K26">
            <v>0</v>
          </cell>
        </row>
        <row r="27">
          <cell r="A27" t="str">
            <v>2240</v>
          </cell>
          <cell r="B27">
            <v>44196</v>
          </cell>
          <cell r="K27">
            <v>0</v>
          </cell>
        </row>
        <row r="31">
          <cell r="A31" t="str">
            <v>2050</v>
          </cell>
          <cell r="B31">
            <v>43831</v>
          </cell>
          <cell r="K31">
            <v>0</v>
          </cell>
        </row>
        <row r="32">
          <cell r="A32" t="str">
            <v>2050</v>
          </cell>
          <cell r="B32">
            <v>43921</v>
          </cell>
          <cell r="K32">
            <v>0</v>
          </cell>
        </row>
        <row r="33">
          <cell r="A33" t="str">
            <v>2050</v>
          </cell>
          <cell r="B33">
            <v>44012</v>
          </cell>
          <cell r="K33">
            <v>0</v>
          </cell>
        </row>
        <row r="34">
          <cell r="A34" t="str">
            <v>2050</v>
          </cell>
          <cell r="B34">
            <v>44104</v>
          </cell>
          <cell r="K34">
            <v>0</v>
          </cell>
        </row>
        <row r="35">
          <cell r="A35" t="str">
            <v>2050</v>
          </cell>
          <cell r="B35">
            <v>44196</v>
          </cell>
          <cell r="K35">
            <v>0</v>
          </cell>
        </row>
        <row r="39">
          <cell r="A39" t="str">
            <v>2180</v>
          </cell>
          <cell r="B39">
            <v>43831</v>
          </cell>
          <cell r="K39">
            <v>0</v>
          </cell>
        </row>
        <row r="40">
          <cell r="A40" t="str">
            <v>2180</v>
          </cell>
          <cell r="B40">
            <v>43921</v>
          </cell>
          <cell r="K40">
            <v>0</v>
          </cell>
        </row>
        <row r="41">
          <cell r="A41" t="str">
            <v>2180</v>
          </cell>
          <cell r="B41">
            <v>44012</v>
          </cell>
          <cell r="K41">
            <v>0</v>
          </cell>
        </row>
        <row r="42">
          <cell r="A42" t="str">
            <v>2180</v>
          </cell>
          <cell r="B42">
            <v>44104</v>
          </cell>
          <cell r="K42">
            <v>0</v>
          </cell>
        </row>
        <row r="43">
          <cell r="A43" t="str">
            <v>2180</v>
          </cell>
          <cell r="B43">
            <v>44196</v>
          </cell>
          <cell r="K43">
            <v>0</v>
          </cell>
        </row>
        <row r="47">
          <cell r="A47" t="str">
            <v>2270</v>
          </cell>
          <cell r="B47">
            <v>43831</v>
          </cell>
          <cell r="K47">
            <v>0</v>
          </cell>
        </row>
        <row r="48">
          <cell r="A48" t="str">
            <v>2270</v>
          </cell>
          <cell r="B48">
            <v>43921</v>
          </cell>
          <cell r="K48">
            <v>0</v>
          </cell>
        </row>
        <row r="49">
          <cell r="A49" t="str">
            <v>2270</v>
          </cell>
          <cell r="B49">
            <v>44012</v>
          </cell>
          <cell r="K49">
            <v>0</v>
          </cell>
        </row>
        <row r="50">
          <cell r="A50" t="str">
            <v>2270</v>
          </cell>
          <cell r="B50">
            <v>44104</v>
          </cell>
          <cell r="K50">
            <v>0</v>
          </cell>
        </row>
        <row r="51">
          <cell r="A51" t="str">
            <v>2270</v>
          </cell>
          <cell r="B51">
            <v>44196</v>
          </cell>
          <cell r="K51">
            <v>0</v>
          </cell>
        </row>
        <row r="55">
          <cell r="A55" t="str">
            <v>2290</v>
          </cell>
          <cell r="B55">
            <v>43831</v>
          </cell>
          <cell r="K55">
            <v>0</v>
          </cell>
        </row>
        <row r="56">
          <cell r="A56" t="str">
            <v>2290</v>
          </cell>
          <cell r="B56">
            <v>43921</v>
          </cell>
          <cell r="K56">
            <v>0</v>
          </cell>
        </row>
        <row r="57">
          <cell r="A57" t="str">
            <v>2290</v>
          </cell>
          <cell r="B57">
            <v>44012</v>
          </cell>
          <cell r="K57">
            <v>0</v>
          </cell>
        </row>
        <row r="58">
          <cell r="A58" t="str">
            <v>2290</v>
          </cell>
          <cell r="B58">
            <v>44104</v>
          </cell>
          <cell r="K58">
            <v>0</v>
          </cell>
        </row>
        <row r="59">
          <cell r="A59" t="str">
            <v>2290</v>
          </cell>
          <cell r="B59">
            <v>44196</v>
          </cell>
          <cell r="K59">
            <v>0</v>
          </cell>
        </row>
        <row r="63">
          <cell r="A63" t="str">
            <v>2300</v>
          </cell>
          <cell r="B63">
            <v>43831</v>
          </cell>
          <cell r="K63">
            <v>0</v>
          </cell>
        </row>
        <row r="64">
          <cell r="A64" t="str">
            <v>2300</v>
          </cell>
          <cell r="B64">
            <v>43921</v>
          </cell>
          <cell r="K64">
            <v>0</v>
          </cell>
        </row>
        <row r="65">
          <cell r="A65" t="str">
            <v>2300</v>
          </cell>
          <cell r="B65">
            <v>44012</v>
          </cell>
          <cell r="K65">
            <v>0</v>
          </cell>
        </row>
        <row r="66">
          <cell r="A66" t="str">
            <v>2300</v>
          </cell>
          <cell r="B66">
            <v>44104</v>
          </cell>
          <cell r="K66">
            <v>0</v>
          </cell>
        </row>
        <row r="67">
          <cell r="A67" t="str">
            <v>2300</v>
          </cell>
          <cell r="B67">
            <v>44196</v>
          </cell>
          <cell r="K67">
            <v>0</v>
          </cell>
        </row>
        <row r="71">
          <cell r="A71" t="str">
            <v>2350</v>
          </cell>
          <cell r="B71">
            <v>43831</v>
          </cell>
          <cell r="K71">
            <v>0</v>
          </cell>
        </row>
        <row r="72">
          <cell r="A72" t="str">
            <v>2350</v>
          </cell>
          <cell r="B72">
            <v>43921</v>
          </cell>
          <cell r="K72">
            <v>0</v>
          </cell>
        </row>
        <row r="73">
          <cell r="A73" t="str">
            <v>2350</v>
          </cell>
          <cell r="B73">
            <v>44012</v>
          </cell>
          <cell r="K73">
            <v>0</v>
          </cell>
        </row>
        <row r="74">
          <cell r="A74" t="str">
            <v>2350</v>
          </cell>
          <cell r="B74">
            <v>44104</v>
          </cell>
          <cell r="K74">
            <v>0</v>
          </cell>
        </row>
        <row r="75">
          <cell r="A75" t="str">
            <v>2350</v>
          </cell>
          <cell r="B75">
            <v>44196</v>
          </cell>
          <cell r="K75">
            <v>0</v>
          </cell>
        </row>
      </sheetData>
      <sheetData sheetId="34"/>
      <sheetData sheetId="35">
        <row r="5">
          <cell r="C5" t="str">
            <v>X</v>
          </cell>
          <cell r="F5" t="str">
            <v>X</v>
          </cell>
          <cell r="H5" t="str">
            <v>X</v>
          </cell>
          <cell r="I5" t="str">
            <v>X</v>
          </cell>
          <cell r="AD5" t="str">
            <v>X</v>
          </cell>
          <cell r="AI5" t="str">
            <v>X</v>
          </cell>
          <cell r="AM5" t="str">
            <v>X</v>
          </cell>
          <cell r="AO5" t="str">
            <v>X</v>
          </cell>
          <cell r="BD5" t="str">
            <v>X</v>
          </cell>
          <cell r="BO5" t="str">
            <v>X</v>
          </cell>
          <cell r="CG5" t="str">
            <v>X</v>
          </cell>
        </row>
        <row r="6">
          <cell r="H6" t="str">
            <v>X</v>
          </cell>
          <cell r="I6" t="str">
            <v>X</v>
          </cell>
          <cell r="P6" t="str">
            <v>X</v>
          </cell>
          <cell r="AD6" t="str">
            <v>X</v>
          </cell>
          <cell r="BD6" t="str">
            <v>X</v>
          </cell>
          <cell r="CG6" t="str">
            <v>X</v>
          </cell>
        </row>
        <row r="7">
          <cell r="G7" t="str">
            <v>X</v>
          </cell>
          <cell r="H7" t="str">
            <v>X</v>
          </cell>
          <cell r="I7" t="str">
            <v>X</v>
          </cell>
          <cell r="AD7" t="str">
            <v>X</v>
          </cell>
          <cell r="BD7" t="str">
            <v>X</v>
          </cell>
          <cell r="CG7" t="str">
            <v>X</v>
          </cell>
        </row>
        <row r="8">
          <cell r="C8" t="str">
            <v>X</v>
          </cell>
          <cell r="D8" t="str">
            <v>X</v>
          </cell>
          <cell r="E8" t="str">
            <v>X</v>
          </cell>
          <cell r="AH8" t="str">
            <v>X</v>
          </cell>
          <cell r="AI8" t="str">
            <v>X</v>
          </cell>
          <cell r="AJ8" t="str">
            <v>X</v>
          </cell>
          <cell r="AK8" t="str">
            <v>X</v>
          </cell>
          <cell r="AL8" t="str">
            <v>X</v>
          </cell>
          <cell r="AM8" t="str">
            <v>X</v>
          </cell>
          <cell r="AN8" t="str">
            <v>X</v>
          </cell>
          <cell r="AO8" t="str">
            <v>X</v>
          </cell>
          <cell r="BD8" t="str">
            <v>X</v>
          </cell>
          <cell r="CG8" t="str">
            <v>X</v>
          </cell>
        </row>
        <row r="9">
          <cell r="C9" t="str">
            <v>X</v>
          </cell>
          <cell r="G9" t="str">
            <v>X</v>
          </cell>
          <cell r="I9" t="str">
            <v>X</v>
          </cell>
          <cell r="K9" t="str">
            <v>X</v>
          </cell>
          <cell r="L9" t="str">
            <v>X</v>
          </cell>
          <cell r="W9" t="str">
            <v>X</v>
          </cell>
          <cell r="X9" t="str">
            <v>X</v>
          </cell>
          <cell r="AB9" t="str">
            <v>X</v>
          </cell>
          <cell r="AD9" t="str">
            <v>X</v>
          </cell>
          <cell r="BD9" t="str">
            <v>X</v>
          </cell>
          <cell r="CG9" t="str">
            <v>X</v>
          </cell>
        </row>
        <row r="10">
          <cell r="C10" t="str">
            <v>X</v>
          </cell>
          <cell r="F10" t="str">
            <v>X</v>
          </cell>
          <cell r="M10" t="str">
            <v>X</v>
          </cell>
          <cell r="N10" t="str">
            <v>X</v>
          </cell>
          <cell r="O10" t="str">
            <v>X</v>
          </cell>
          <cell r="P10" t="str">
            <v>X</v>
          </cell>
          <cell r="U10" t="str">
            <v>X</v>
          </cell>
          <cell r="W10" t="str">
            <v>X</v>
          </cell>
          <cell r="X10" t="str">
            <v>X</v>
          </cell>
          <cell r="Z10" t="str">
            <v>X</v>
          </cell>
          <cell r="AD10" t="str">
            <v>X</v>
          </cell>
          <cell r="AF10" t="str">
            <v>X</v>
          </cell>
          <cell r="BD10" t="str">
            <v>X</v>
          </cell>
          <cell r="CG10" t="str">
            <v>X</v>
          </cell>
        </row>
        <row r="11">
          <cell r="C11" t="str">
            <v>X</v>
          </cell>
          <cell r="D11" t="str">
            <v>X</v>
          </cell>
          <cell r="E11" t="str">
            <v>X</v>
          </cell>
          <cell r="AD11" t="str">
            <v>X</v>
          </cell>
          <cell r="BJ11" t="str">
            <v>X</v>
          </cell>
          <cell r="CG11" t="str">
            <v>X</v>
          </cell>
        </row>
        <row r="12">
          <cell r="CG12" t="str">
            <v>X</v>
          </cell>
        </row>
        <row r="13">
          <cell r="X13" t="str">
            <v>X</v>
          </cell>
          <cell r="Z13" t="str">
            <v>X</v>
          </cell>
          <cell r="AB13" t="str">
            <v>X</v>
          </cell>
          <cell r="CG13" t="str">
            <v>X</v>
          </cell>
        </row>
        <row r="14">
          <cell r="CG14" t="str">
            <v>X</v>
          </cell>
        </row>
        <row r="15">
          <cell r="C15" t="str">
            <v>X</v>
          </cell>
          <cell r="Q15" t="str">
            <v>X</v>
          </cell>
          <cell r="S15" t="str">
            <v>X</v>
          </cell>
          <cell r="U15" t="str">
            <v>X</v>
          </cell>
          <cell r="BD15" t="str">
            <v>X</v>
          </cell>
          <cell r="CG15" t="str">
            <v>X</v>
          </cell>
        </row>
        <row r="16">
          <cell r="N16" t="str">
            <v>X</v>
          </cell>
          <cell r="P16" t="str">
            <v>X</v>
          </cell>
          <cell r="CG16" t="str">
            <v>X</v>
          </cell>
        </row>
        <row r="17">
          <cell r="P17" t="str">
            <v>X</v>
          </cell>
          <cell r="Q17" t="str">
            <v>X</v>
          </cell>
          <cell r="S17" t="str">
            <v>X</v>
          </cell>
          <cell r="AD17" t="str">
            <v>X</v>
          </cell>
          <cell r="AO17" t="str">
            <v>X</v>
          </cell>
          <cell r="BD17" t="str">
            <v>X</v>
          </cell>
          <cell r="CG17" t="str">
            <v>X</v>
          </cell>
        </row>
        <row r="18">
          <cell r="C18" t="str">
            <v>X</v>
          </cell>
          <cell r="CE18" t="str">
            <v>X</v>
          </cell>
          <cell r="CG18" t="str">
            <v>X</v>
          </cell>
        </row>
        <row r="19">
          <cell r="CG19" t="str">
            <v>X</v>
          </cell>
        </row>
        <row r="20">
          <cell r="CG20" t="str">
            <v>X</v>
          </cell>
        </row>
        <row r="21">
          <cell r="CG21" t="str">
            <v>X</v>
          </cell>
        </row>
        <row r="22">
          <cell r="AZ22" t="str">
            <v>X</v>
          </cell>
          <cell r="CG22" t="str">
            <v>X</v>
          </cell>
        </row>
        <row r="23">
          <cell r="AC23" t="str">
            <v>X</v>
          </cell>
          <cell r="AZ23" t="str">
            <v>X</v>
          </cell>
          <cell r="BD23" t="str">
            <v>X</v>
          </cell>
          <cell r="BI23" t="str">
            <v>X</v>
          </cell>
          <cell r="BK23" t="str">
            <v>X</v>
          </cell>
          <cell r="CE23" t="str">
            <v>X</v>
          </cell>
          <cell r="CG23" t="str">
            <v>X</v>
          </cell>
        </row>
        <row r="24">
          <cell r="AZ24" t="str">
            <v>X</v>
          </cell>
          <cell r="BG24" t="str">
            <v>X</v>
          </cell>
          <cell r="CG24" t="str">
            <v>X</v>
          </cell>
        </row>
        <row r="25">
          <cell r="C25" t="str">
            <v>X</v>
          </cell>
          <cell r="W25" t="str">
            <v>X</v>
          </cell>
          <cell r="X25" t="str">
            <v>X</v>
          </cell>
          <cell r="AC25" t="str">
            <v>X</v>
          </cell>
          <cell r="AD25" t="str">
            <v>X</v>
          </cell>
          <cell r="AO25" t="str">
            <v>X</v>
          </cell>
          <cell r="AZ25" t="str">
            <v>X</v>
          </cell>
          <cell r="BC25" t="str">
            <v>X</v>
          </cell>
          <cell r="BD25" t="str">
            <v>X</v>
          </cell>
          <cell r="BE25" t="str">
            <v>X</v>
          </cell>
          <cell r="BF25" t="str">
            <v>X</v>
          </cell>
          <cell r="BG25" t="str">
            <v>X</v>
          </cell>
          <cell r="BI25" t="str">
            <v>X</v>
          </cell>
          <cell r="BK25" t="str">
            <v>X</v>
          </cell>
          <cell r="BL25" t="str">
            <v>X</v>
          </cell>
          <cell r="CG25" t="str">
            <v>X</v>
          </cell>
        </row>
        <row r="26">
          <cell r="L26" t="str">
            <v>X</v>
          </cell>
          <cell r="M26" t="str">
            <v>X</v>
          </cell>
          <cell r="N26" t="str">
            <v>X</v>
          </cell>
          <cell r="O26" t="str">
            <v>X</v>
          </cell>
          <cell r="P26" t="str">
            <v>X</v>
          </cell>
          <cell r="Q26" t="str">
            <v>X</v>
          </cell>
          <cell r="R26" t="str">
            <v>X</v>
          </cell>
          <cell r="S26" t="str">
            <v>X</v>
          </cell>
          <cell r="T26" t="str">
            <v>X</v>
          </cell>
          <cell r="U26" t="str">
            <v>X</v>
          </cell>
          <cell r="V26" t="str">
            <v>X</v>
          </cell>
          <cell r="W26" t="str">
            <v>X</v>
          </cell>
          <cell r="X26" t="str">
            <v>X</v>
          </cell>
          <cell r="Y26" t="str">
            <v>X</v>
          </cell>
          <cell r="Z26" t="str">
            <v>X</v>
          </cell>
          <cell r="AA26" t="str">
            <v>X</v>
          </cell>
          <cell r="AB26" t="str">
            <v>X</v>
          </cell>
          <cell r="AC26" t="str">
            <v>X</v>
          </cell>
          <cell r="AD26" t="str">
            <v>X</v>
          </cell>
          <cell r="AE26" t="str">
            <v>X</v>
          </cell>
          <cell r="AF26" t="str">
            <v>X</v>
          </cell>
          <cell r="AG26" t="str">
            <v>X</v>
          </cell>
          <cell r="AH26" t="str">
            <v>X</v>
          </cell>
          <cell r="AI26" t="str">
            <v>X</v>
          </cell>
          <cell r="AJ26" t="str">
            <v>X</v>
          </cell>
          <cell r="AK26" t="str">
            <v>X</v>
          </cell>
          <cell r="AL26" t="str">
            <v>X</v>
          </cell>
          <cell r="AM26" t="str">
            <v>X</v>
          </cell>
          <cell r="AN26" t="str">
            <v>X</v>
          </cell>
          <cell r="AO26" t="str">
            <v>X</v>
          </cell>
          <cell r="AP26" t="str">
            <v>X</v>
          </cell>
          <cell r="AQ26" t="str">
            <v>X</v>
          </cell>
          <cell r="AR26" t="str">
            <v>X</v>
          </cell>
          <cell r="AS26" t="str">
            <v>X</v>
          </cell>
          <cell r="AT26" t="str">
            <v>X</v>
          </cell>
          <cell r="AU26" t="str">
            <v>X</v>
          </cell>
          <cell r="AV26" t="str">
            <v>X</v>
          </cell>
          <cell r="AW26" t="str">
            <v>X</v>
          </cell>
          <cell r="AX26" t="str">
            <v>X</v>
          </cell>
          <cell r="AY26" t="str">
            <v>X</v>
          </cell>
          <cell r="AZ26" t="str">
            <v>X</v>
          </cell>
          <cell r="BA26" t="str">
            <v>X</v>
          </cell>
          <cell r="BB26" t="str">
            <v>X</v>
          </cell>
          <cell r="BC26" t="str">
            <v>X</v>
          </cell>
          <cell r="BD26" t="str">
            <v>X</v>
          </cell>
          <cell r="BE26" t="str">
            <v>X</v>
          </cell>
          <cell r="BF26" t="str">
            <v>X</v>
          </cell>
          <cell r="BG26" t="str">
            <v>X</v>
          </cell>
          <cell r="BH26" t="str">
            <v>X</v>
          </cell>
          <cell r="BI26" t="str">
            <v>X</v>
          </cell>
          <cell r="BJ26" t="str">
            <v>X</v>
          </cell>
          <cell r="BK26" t="str">
            <v>X</v>
          </cell>
          <cell r="BL26" t="str">
            <v>X</v>
          </cell>
          <cell r="BM26" t="str">
            <v>X</v>
          </cell>
          <cell r="BN26" t="str">
            <v>X</v>
          </cell>
          <cell r="BO26" t="str">
            <v>X</v>
          </cell>
          <cell r="BP26" t="str">
            <v>X</v>
          </cell>
          <cell r="BQ26" t="str">
            <v>X</v>
          </cell>
          <cell r="BR26" t="str">
            <v>X</v>
          </cell>
          <cell r="BS26" t="str">
            <v>X</v>
          </cell>
          <cell r="BT26" t="str">
            <v>X</v>
          </cell>
          <cell r="BU26" t="str">
            <v>X</v>
          </cell>
          <cell r="BV26" t="str">
            <v>X</v>
          </cell>
          <cell r="BW26" t="str">
            <v>X</v>
          </cell>
          <cell r="BX26" t="str">
            <v>X</v>
          </cell>
          <cell r="BY26" t="str">
            <v>X</v>
          </cell>
          <cell r="BZ26" t="str">
            <v>X</v>
          </cell>
          <cell r="CA26" t="str">
            <v>X</v>
          </cell>
          <cell r="CG26" t="str">
            <v>X</v>
          </cell>
          <cell r="CI26" t="str">
            <v>X</v>
          </cell>
        </row>
        <row r="27">
          <cell r="BW27" t="str">
            <v>X</v>
          </cell>
          <cell r="CG27" t="str">
            <v>X</v>
          </cell>
        </row>
        <row r="28">
          <cell r="W28" t="str">
            <v>X</v>
          </cell>
          <cell r="X28" t="str">
            <v>X</v>
          </cell>
          <cell r="BW28" t="str">
            <v>X</v>
          </cell>
          <cell r="CG28" t="str">
            <v>X</v>
          </cell>
        </row>
        <row r="29">
          <cell r="BF29" t="str">
            <v>X</v>
          </cell>
          <cell r="BW29" t="str">
            <v>X</v>
          </cell>
          <cell r="CG29" t="str">
            <v>X</v>
          </cell>
        </row>
        <row r="30">
          <cell r="W30" t="str">
            <v>X</v>
          </cell>
          <cell r="X30" t="str">
            <v>X</v>
          </cell>
          <cell r="BW30" t="str">
            <v>X</v>
          </cell>
          <cell r="CG30" t="str">
            <v>X</v>
          </cell>
        </row>
        <row r="31">
          <cell r="U31" t="str">
            <v>X</v>
          </cell>
          <cell r="W31" t="str">
            <v>X</v>
          </cell>
          <cell r="X31" t="str">
            <v>X</v>
          </cell>
          <cell r="AC31" t="str">
            <v>X</v>
          </cell>
          <cell r="AO31" t="str">
            <v>X</v>
          </cell>
          <cell r="BD31" t="str">
            <v>X</v>
          </cell>
          <cell r="BK31" t="str">
            <v>X</v>
          </cell>
          <cell r="BW31" t="str">
            <v>X</v>
          </cell>
          <cell r="CE31" t="str">
            <v>X</v>
          </cell>
          <cell r="CF31" t="str">
            <v>X</v>
          </cell>
          <cell r="CG31" t="str">
            <v>X</v>
          </cell>
        </row>
        <row r="32">
          <cell r="C32" t="str">
            <v>X</v>
          </cell>
          <cell r="O32" t="str">
            <v>X</v>
          </cell>
          <cell r="W32" t="str">
            <v>X</v>
          </cell>
          <cell r="X32" t="str">
            <v>X</v>
          </cell>
          <cell r="AC32" t="str">
            <v>X</v>
          </cell>
          <cell r="AD32" t="str">
            <v>X</v>
          </cell>
          <cell r="AO32" t="str">
            <v>X</v>
          </cell>
          <cell r="BD32" t="str">
            <v>X</v>
          </cell>
          <cell r="BG32" t="str">
            <v>X</v>
          </cell>
          <cell r="BK32" t="str">
            <v>X</v>
          </cell>
          <cell r="BW32" t="str">
            <v>X</v>
          </cell>
          <cell r="CG32" t="str">
            <v>X</v>
          </cell>
        </row>
        <row r="33">
          <cell r="BW33" t="str">
            <v>X</v>
          </cell>
          <cell r="CG33" t="str">
            <v>X</v>
          </cell>
        </row>
        <row r="34">
          <cell r="D34" t="str">
            <v>X</v>
          </cell>
          <cell r="F34" t="str">
            <v>X</v>
          </cell>
          <cell r="M34" t="str">
            <v>X</v>
          </cell>
          <cell r="O34" t="str">
            <v>X</v>
          </cell>
          <cell r="W34" t="str">
            <v>X</v>
          </cell>
          <cell r="X34" t="str">
            <v>X</v>
          </cell>
          <cell r="BW34" t="str">
            <v>X</v>
          </cell>
          <cell r="CG34" t="str">
            <v>X</v>
          </cell>
        </row>
        <row r="35">
          <cell r="BW35" t="str">
            <v>X</v>
          </cell>
          <cell r="CG35" t="str">
            <v>X</v>
          </cell>
        </row>
        <row r="36">
          <cell r="W36" t="str">
            <v>X</v>
          </cell>
          <cell r="X36" t="str">
            <v>X</v>
          </cell>
          <cell r="BW36" t="str">
            <v>X</v>
          </cell>
          <cell r="CG36" t="str">
            <v>X</v>
          </cell>
        </row>
        <row r="37">
          <cell r="C37" t="str">
            <v>X</v>
          </cell>
          <cell r="BW37" t="str">
            <v>X</v>
          </cell>
          <cell r="CG37" t="str">
            <v>X</v>
          </cell>
        </row>
        <row r="38">
          <cell r="AO38" t="str">
            <v>X</v>
          </cell>
          <cell r="BW38" t="str">
            <v>X</v>
          </cell>
          <cell r="CG38" t="str">
            <v>X</v>
          </cell>
        </row>
        <row r="39">
          <cell r="AO39" t="str">
            <v>X</v>
          </cell>
          <cell r="BN39" t="str">
            <v>X</v>
          </cell>
          <cell r="BT39" t="str">
            <v>X</v>
          </cell>
          <cell r="BW39" t="str">
            <v>X</v>
          </cell>
          <cell r="CG39" t="str">
            <v>X</v>
          </cell>
        </row>
        <row r="40">
          <cell r="W40" t="str">
            <v>X</v>
          </cell>
          <cell r="X40" t="str">
            <v>X</v>
          </cell>
          <cell r="AO40" t="str">
            <v>X</v>
          </cell>
          <cell r="BN40" t="str">
            <v>X</v>
          </cell>
          <cell r="BW40" t="str">
            <v>X</v>
          </cell>
          <cell r="CG40" t="str">
            <v>X</v>
          </cell>
        </row>
        <row r="41">
          <cell r="C41" t="str">
            <v>X</v>
          </cell>
          <cell r="W41" t="str">
            <v>X</v>
          </cell>
          <cell r="X41" t="str">
            <v>X</v>
          </cell>
          <cell r="AO41" t="str">
            <v>X</v>
          </cell>
          <cell r="BN41" t="str">
            <v>X</v>
          </cell>
          <cell r="CG41" t="str">
            <v>X</v>
          </cell>
        </row>
        <row r="42">
          <cell r="AO42" t="str">
            <v>X</v>
          </cell>
          <cell r="BN42" t="str">
            <v>X</v>
          </cell>
          <cell r="CG42" t="str">
            <v>X</v>
          </cell>
        </row>
        <row r="43">
          <cell r="C43" t="str">
            <v>X</v>
          </cell>
          <cell r="D43" t="str">
            <v>X</v>
          </cell>
          <cell r="E43" t="str">
            <v>X</v>
          </cell>
          <cell r="F43" t="str">
            <v>X</v>
          </cell>
          <cell r="G43" t="str">
            <v>X</v>
          </cell>
          <cell r="L43" t="str">
            <v>X</v>
          </cell>
          <cell r="M43" t="str">
            <v>X</v>
          </cell>
          <cell r="N43" t="str">
            <v>X</v>
          </cell>
          <cell r="O43" t="str">
            <v>X</v>
          </cell>
          <cell r="P43" t="str">
            <v>X</v>
          </cell>
          <cell r="Q43" t="str">
            <v>X</v>
          </cell>
          <cell r="R43" t="str">
            <v>X</v>
          </cell>
          <cell r="S43" t="str">
            <v>X</v>
          </cell>
          <cell r="T43" t="str">
            <v>X</v>
          </cell>
          <cell r="U43" t="str">
            <v>X</v>
          </cell>
          <cell r="V43" t="str">
            <v>X</v>
          </cell>
          <cell r="W43" t="str">
            <v>X</v>
          </cell>
          <cell r="X43" t="str">
            <v>X</v>
          </cell>
          <cell r="Y43" t="str">
            <v>X</v>
          </cell>
          <cell r="Z43" t="str">
            <v>X</v>
          </cell>
          <cell r="AA43" t="str">
            <v>X</v>
          </cell>
          <cell r="AB43" t="str">
            <v>X</v>
          </cell>
          <cell r="AC43" t="str">
            <v>X</v>
          </cell>
          <cell r="AD43" t="str">
            <v>X</v>
          </cell>
          <cell r="AE43" t="str">
            <v>X</v>
          </cell>
          <cell r="AF43" t="str">
            <v>X</v>
          </cell>
          <cell r="AG43" t="str">
            <v>X</v>
          </cell>
          <cell r="AH43" t="str">
            <v>X</v>
          </cell>
          <cell r="AI43" t="str">
            <v>X</v>
          </cell>
          <cell r="AJ43" t="str">
            <v>X</v>
          </cell>
          <cell r="AK43" t="str">
            <v>X</v>
          </cell>
          <cell r="AL43" t="str">
            <v>X</v>
          </cell>
          <cell r="AM43" t="str">
            <v>X</v>
          </cell>
          <cell r="AN43" t="str">
            <v>X</v>
          </cell>
          <cell r="AO43" t="str">
            <v>X</v>
          </cell>
          <cell r="AP43" t="str">
            <v>X</v>
          </cell>
          <cell r="AQ43" t="str">
            <v>X</v>
          </cell>
          <cell r="AR43" t="str">
            <v>X</v>
          </cell>
          <cell r="AS43" t="str">
            <v>X</v>
          </cell>
          <cell r="AT43" t="str">
            <v>X</v>
          </cell>
          <cell r="AU43" t="str">
            <v>X</v>
          </cell>
          <cell r="AV43" t="str">
            <v>X</v>
          </cell>
          <cell r="AW43" t="str">
            <v>X</v>
          </cell>
          <cell r="AX43" t="str">
            <v>X</v>
          </cell>
          <cell r="AY43" t="str">
            <v>X</v>
          </cell>
          <cell r="AZ43" t="str">
            <v>X</v>
          </cell>
          <cell r="BA43" t="str">
            <v>X</v>
          </cell>
          <cell r="BB43" t="str">
            <v>X</v>
          </cell>
          <cell r="BC43" t="str">
            <v>X</v>
          </cell>
          <cell r="BD43" t="str">
            <v>X</v>
          </cell>
          <cell r="BE43" t="str">
            <v>X</v>
          </cell>
          <cell r="BF43" t="str">
            <v>X</v>
          </cell>
          <cell r="BG43" t="str">
            <v>X</v>
          </cell>
          <cell r="BH43" t="str">
            <v>X</v>
          </cell>
          <cell r="BI43" t="str">
            <v>X</v>
          </cell>
          <cell r="BJ43" t="str">
            <v>X</v>
          </cell>
          <cell r="BK43" t="str">
            <v>X</v>
          </cell>
          <cell r="BL43" t="str">
            <v>X</v>
          </cell>
          <cell r="BM43" t="str">
            <v>X</v>
          </cell>
          <cell r="BN43" t="str">
            <v>X</v>
          </cell>
          <cell r="BO43" t="str">
            <v>X</v>
          </cell>
          <cell r="BP43" t="str">
            <v>X</v>
          </cell>
          <cell r="BQ43" t="str">
            <v>X</v>
          </cell>
          <cell r="BR43" t="str">
            <v>X</v>
          </cell>
          <cell r="BS43" t="str">
            <v>X</v>
          </cell>
          <cell r="BT43" t="str">
            <v>X</v>
          </cell>
          <cell r="BU43" t="str">
            <v>X</v>
          </cell>
          <cell r="BV43" t="str">
            <v>X</v>
          </cell>
          <cell r="BW43" t="str">
            <v>X</v>
          </cell>
          <cell r="BX43" t="str">
            <v>X</v>
          </cell>
          <cell r="BY43" t="str">
            <v>X</v>
          </cell>
          <cell r="BZ43" t="str">
            <v>X</v>
          </cell>
          <cell r="CA43" t="str">
            <v>X</v>
          </cell>
          <cell r="CB43" t="str">
            <v>X</v>
          </cell>
          <cell r="CC43" t="str">
            <v>X</v>
          </cell>
          <cell r="CD43" t="str">
            <v>X</v>
          </cell>
          <cell r="CE43" t="str">
            <v>X</v>
          </cell>
          <cell r="CF43" t="str">
            <v>X</v>
          </cell>
          <cell r="CG43" t="str">
            <v>X</v>
          </cell>
          <cell r="CH43" t="str">
            <v>X</v>
          </cell>
          <cell r="CI43" t="str">
            <v>X</v>
          </cell>
          <cell r="CJ43" t="str">
            <v>X</v>
          </cell>
          <cell r="CK43" t="str">
            <v>X</v>
          </cell>
          <cell r="CL43" t="str">
            <v>X</v>
          </cell>
          <cell r="CM43" t="str">
            <v>X</v>
          </cell>
          <cell r="CN43" t="str">
            <v>X</v>
          </cell>
        </row>
        <row r="44">
          <cell r="CG44" t="str">
            <v>X</v>
          </cell>
        </row>
        <row r="45">
          <cell r="W45" t="str">
            <v>X</v>
          </cell>
          <cell r="X45" t="str">
            <v>X</v>
          </cell>
          <cell r="CG45" t="str">
            <v>X</v>
          </cell>
        </row>
        <row r="46">
          <cell r="W46" t="str">
            <v>X</v>
          </cell>
          <cell r="X46" t="str">
            <v>X</v>
          </cell>
          <cell r="CG46" t="str">
            <v>X</v>
          </cell>
        </row>
        <row r="47">
          <cell r="W47" t="str">
            <v>X</v>
          </cell>
          <cell r="X47" t="str">
            <v>X</v>
          </cell>
          <cell r="CG47" t="str">
            <v>X</v>
          </cell>
        </row>
        <row r="48">
          <cell r="W48" t="str">
            <v>X</v>
          </cell>
          <cell r="X48" t="str">
            <v>X</v>
          </cell>
          <cell r="CG48" t="str">
            <v>X</v>
          </cell>
        </row>
        <row r="49">
          <cell r="X49" t="str">
            <v>X</v>
          </cell>
          <cell r="CG49" t="str">
            <v>X</v>
          </cell>
        </row>
        <row r="50">
          <cell r="W50" t="str">
            <v>X</v>
          </cell>
          <cell r="X50" t="str">
            <v>X</v>
          </cell>
          <cell r="CG50" t="str">
            <v>X</v>
          </cell>
        </row>
        <row r="51">
          <cell r="X51" t="str">
            <v>X</v>
          </cell>
          <cell r="CG51" t="str">
            <v>X</v>
          </cell>
        </row>
        <row r="52">
          <cell r="X52" t="str">
            <v>X</v>
          </cell>
          <cell r="CG52" t="str">
            <v>X</v>
          </cell>
        </row>
        <row r="53">
          <cell r="X53" t="str">
            <v>X</v>
          </cell>
          <cell r="CG53" t="str">
            <v>X</v>
          </cell>
        </row>
        <row r="54">
          <cell r="X54" t="str">
            <v>X</v>
          </cell>
          <cell r="CG54" t="str">
            <v>X</v>
          </cell>
        </row>
        <row r="55">
          <cell r="C55" t="str">
            <v>X</v>
          </cell>
          <cell r="W55" t="str">
            <v>X</v>
          </cell>
          <cell r="X55" t="str">
            <v>X</v>
          </cell>
          <cell r="BF55" t="str">
            <v>X</v>
          </cell>
          <cell r="BG55" t="str">
            <v>X</v>
          </cell>
          <cell r="CG55" t="str">
            <v>X</v>
          </cell>
        </row>
        <row r="56">
          <cell r="W56" t="str">
            <v>X</v>
          </cell>
          <cell r="X56" t="str">
            <v>X</v>
          </cell>
          <cell r="BE56" t="str">
            <v>X</v>
          </cell>
          <cell r="BF56" t="str">
            <v>X</v>
          </cell>
          <cell r="BG56" t="str">
            <v>X</v>
          </cell>
          <cell r="CG56" t="str">
            <v>X</v>
          </cell>
          <cell r="CH56" t="str">
            <v>X</v>
          </cell>
        </row>
        <row r="57">
          <cell r="W57" t="str">
            <v>X</v>
          </cell>
          <cell r="X57" t="str">
            <v>X</v>
          </cell>
          <cell r="BE57" t="str">
            <v>X</v>
          </cell>
          <cell r="BF57" t="str">
            <v>X</v>
          </cell>
          <cell r="BG57" t="str">
            <v>X</v>
          </cell>
          <cell r="CG57" t="str">
            <v>X</v>
          </cell>
        </row>
        <row r="58">
          <cell r="C58" t="str">
            <v>X</v>
          </cell>
          <cell r="O58" t="str">
            <v>X</v>
          </cell>
          <cell r="U58" t="str">
            <v>X</v>
          </cell>
          <cell r="W58" t="str">
            <v>X</v>
          </cell>
          <cell r="X58" t="str">
            <v>X</v>
          </cell>
          <cell r="AC58" t="str">
            <v>X</v>
          </cell>
          <cell r="AD58" t="str">
            <v>X</v>
          </cell>
          <cell r="AO58" t="str">
            <v>X</v>
          </cell>
          <cell r="BE58" t="str">
            <v>X</v>
          </cell>
          <cell r="BF58" t="str">
            <v>X</v>
          </cell>
          <cell r="BG58" t="str">
            <v>X</v>
          </cell>
          <cell r="BH58" t="str">
            <v>X</v>
          </cell>
          <cell r="BI58" t="str">
            <v>X</v>
          </cell>
          <cell r="BV58" t="str">
            <v>X</v>
          </cell>
          <cell r="CF58" t="str">
            <v>X</v>
          </cell>
          <cell r="CG58" t="str">
            <v>X</v>
          </cell>
          <cell r="CL58" t="str">
            <v>X</v>
          </cell>
        </row>
        <row r="59">
          <cell r="C59" t="str">
            <v>X</v>
          </cell>
          <cell r="W59" t="str">
            <v>X</v>
          </cell>
          <cell r="X59" t="str">
            <v>X</v>
          </cell>
          <cell r="AO59" t="str">
            <v>X</v>
          </cell>
          <cell r="BB59" t="str">
            <v>X</v>
          </cell>
          <cell r="BC59" t="str">
            <v>X</v>
          </cell>
          <cell r="BD59" t="str">
            <v>X</v>
          </cell>
          <cell r="BE59" t="str">
            <v>X</v>
          </cell>
          <cell r="BF59" t="str">
            <v>X</v>
          </cell>
          <cell r="BG59" t="str">
            <v>X</v>
          </cell>
          <cell r="BH59" t="str">
            <v>X</v>
          </cell>
          <cell r="BI59" t="str">
            <v>X</v>
          </cell>
          <cell r="BJ59" t="str">
            <v>X</v>
          </cell>
          <cell r="BL59" t="str">
            <v>X</v>
          </cell>
          <cell r="BU59" t="str">
            <v>X</v>
          </cell>
          <cell r="BV59" t="str">
            <v>X</v>
          </cell>
          <cell r="BW59" t="str">
            <v>X</v>
          </cell>
          <cell r="BX59" t="str">
            <v>X</v>
          </cell>
          <cell r="BY59" t="str">
            <v>X</v>
          </cell>
          <cell r="BZ59" t="str">
            <v>X</v>
          </cell>
          <cell r="CA59" t="str">
            <v>X</v>
          </cell>
          <cell r="CG59" t="str">
            <v>X</v>
          </cell>
        </row>
        <row r="60">
          <cell r="W60" t="str">
            <v>X</v>
          </cell>
          <cell r="X60" t="str">
            <v>X</v>
          </cell>
          <cell r="AO60" t="str">
            <v>X</v>
          </cell>
          <cell r="BE60" t="str">
            <v>X</v>
          </cell>
          <cell r="BF60" t="str">
            <v>X</v>
          </cell>
          <cell r="BG60" t="str">
            <v>X</v>
          </cell>
          <cell r="BI60" t="str">
            <v>X</v>
          </cell>
          <cell r="BL60" t="str">
            <v>X</v>
          </cell>
          <cell r="BV60" t="str">
            <v>X</v>
          </cell>
          <cell r="CG60" t="str">
            <v>X</v>
          </cell>
        </row>
        <row r="61">
          <cell r="W61" t="str">
            <v>X</v>
          </cell>
          <cell r="X61" t="str">
            <v>X</v>
          </cell>
          <cell r="Y61" t="str">
            <v>X</v>
          </cell>
          <cell r="Z61" t="str">
            <v>X</v>
          </cell>
          <cell r="AD61" t="str">
            <v>X</v>
          </cell>
          <cell r="AO61" t="str">
            <v>X</v>
          </cell>
          <cell r="BE61" t="str">
            <v>X</v>
          </cell>
          <cell r="BF61" t="str">
            <v>X</v>
          </cell>
          <cell r="BG61" t="str">
            <v>X</v>
          </cell>
          <cell r="BI61" t="str">
            <v>X</v>
          </cell>
          <cell r="BL61" t="str">
            <v>X</v>
          </cell>
          <cell r="BS61" t="str">
            <v>X</v>
          </cell>
          <cell r="BV61" t="str">
            <v>X</v>
          </cell>
          <cell r="CG61" t="str">
            <v>X</v>
          </cell>
        </row>
        <row r="62">
          <cell r="W62" t="str">
            <v>X</v>
          </cell>
          <cell r="X62" t="str">
            <v>X</v>
          </cell>
          <cell r="AO62" t="str">
            <v>X</v>
          </cell>
          <cell r="BE62" t="str">
            <v>X</v>
          </cell>
          <cell r="BF62" t="str">
            <v>X</v>
          </cell>
          <cell r="BG62" t="str">
            <v>X</v>
          </cell>
          <cell r="BV62" t="str">
            <v>X</v>
          </cell>
          <cell r="CG62" t="str">
            <v>X</v>
          </cell>
        </row>
        <row r="63">
          <cell r="C63" t="str">
            <v>X</v>
          </cell>
          <cell r="L63" t="str">
            <v>X</v>
          </cell>
          <cell r="M63" t="str">
            <v>X</v>
          </cell>
          <cell r="N63" t="str">
            <v>X</v>
          </cell>
          <cell r="O63" t="str">
            <v>X</v>
          </cell>
          <cell r="P63" t="str">
            <v>X</v>
          </cell>
          <cell r="Q63" t="str">
            <v>X</v>
          </cell>
          <cell r="R63" t="str">
            <v>X</v>
          </cell>
          <cell r="S63" t="str">
            <v>X</v>
          </cell>
          <cell r="T63" t="str">
            <v>X</v>
          </cell>
          <cell r="U63" t="str">
            <v>X</v>
          </cell>
          <cell r="V63" t="str">
            <v>X</v>
          </cell>
          <cell r="W63" t="str">
            <v>X</v>
          </cell>
          <cell r="X63" t="str">
            <v>X</v>
          </cell>
          <cell r="Y63" t="str">
            <v>X</v>
          </cell>
          <cell r="Z63" t="str">
            <v>X</v>
          </cell>
          <cell r="AA63" t="str">
            <v>X</v>
          </cell>
          <cell r="AB63" t="str">
            <v>X</v>
          </cell>
          <cell r="AC63" t="str">
            <v>X</v>
          </cell>
          <cell r="AD63" t="str">
            <v>X</v>
          </cell>
          <cell r="AE63" t="str">
            <v>X</v>
          </cell>
          <cell r="AF63" t="str">
            <v>X</v>
          </cell>
          <cell r="AG63" t="str">
            <v>X</v>
          </cell>
          <cell r="AH63" t="str">
            <v>X</v>
          </cell>
          <cell r="AI63" t="str">
            <v>X</v>
          </cell>
          <cell r="AJ63" t="str">
            <v>X</v>
          </cell>
          <cell r="AK63" t="str">
            <v>X</v>
          </cell>
          <cell r="AL63" t="str">
            <v>X</v>
          </cell>
          <cell r="AM63" t="str">
            <v>X</v>
          </cell>
          <cell r="AN63" t="str">
            <v>X</v>
          </cell>
          <cell r="AO63" t="str">
            <v>X</v>
          </cell>
          <cell r="AP63" t="str">
            <v>X</v>
          </cell>
          <cell r="AQ63" t="str">
            <v>X</v>
          </cell>
          <cell r="AR63" t="str">
            <v>X</v>
          </cell>
          <cell r="AS63" t="str">
            <v>X</v>
          </cell>
          <cell r="AT63" t="str">
            <v>X</v>
          </cell>
          <cell r="AU63" t="str">
            <v>X</v>
          </cell>
          <cell r="AV63" t="str">
            <v>X</v>
          </cell>
          <cell r="AW63" t="str">
            <v>X</v>
          </cell>
          <cell r="AX63" t="str">
            <v>X</v>
          </cell>
          <cell r="AY63" t="str">
            <v>X</v>
          </cell>
          <cell r="AZ63" t="str">
            <v>X</v>
          </cell>
          <cell r="BA63" t="str">
            <v>X</v>
          </cell>
          <cell r="BB63" t="str">
            <v>X</v>
          </cell>
          <cell r="BC63" t="str">
            <v>X</v>
          </cell>
          <cell r="BD63" t="str">
            <v>X</v>
          </cell>
          <cell r="BE63" t="str">
            <v>X</v>
          </cell>
          <cell r="BF63" t="str">
            <v>X</v>
          </cell>
          <cell r="BG63" t="str">
            <v>X</v>
          </cell>
          <cell r="BH63" t="str">
            <v>X</v>
          </cell>
          <cell r="BI63" t="str">
            <v>X</v>
          </cell>
          <cell r="BV63" t="str">
            <v>X</v>
          </cell>
          <cell r="CG63" t="str">
            <v>X</v>
          </cell>
          <cell r="CI63" t="str">
            <v>X</v>
          </cell>
          <cell r="CL63" t="str">
            <v>X</v>
          </cell>
        </row>
        <row r="64">
          <cell r="W64" t="str">
            <v>X</v>
          </cell>
          <cell r="X64" t="str">
            <v>X</v>
          </cell>
          <cell r="AA64" t="str">
            <v>X</v>
          </cell>
          <cell r="BE64" t="str">
            <v>X</v>
          </cell>
          <cell r="BF64" t="str">
            <v>X</v>
          </cell>
          <cell r="BV64" t="str">
            <v>X</v>
          </cell>
          <cell r="BW64" t="str">
            <v>X</v>
          </cell>
          <cell r="BX64" t="str">
            <v>X</v>
          </cell>
          <cell r="BY64" t="str">
            <v>X</v>
          </cell>
          <cell r="BZ64" t="str">
            <v>X</v>
          </cell>
          <cell r="CG64" t="str">
            <v>X</v>
          </cell>
        </row>
        <row r="65">
          <cell r="U65" t="str">
            <v>X</v>
          </cell>
          <cell r="W65" t="str">
            <v>X</v>
          </cell>
          <cell r="X65" t="str">
            <v>X</v>
          </cell>
          <cell r="AC65" t="str">
            <v>X</v>
          </cell>
          <cell r="AD65" t="str">
            <v>X</v>
          </cell>
          <cell r="BF65" t="str">
            <v>X</v>
          </cell>
          <cell r="BT65" t="str">
            <v>X</v>
          </cell>
          <cell r="BV65" t="str">
            <v>X</v>
          </cell>
          <cell r="CG65" t="str">
            <v>X</v>
          </cell>
        </row>
        <row r="66">
          <cell r="X66" t="str">
            <v>X</v>
          </cell>
          <cell r="BD66" t="str">
            <v>X</v>
          </cell>
          <cell r="BE66" t="str">
            <v>X</v>
          </cell>
          <cell r="BF66" t="str">
            <v>X</v>
          </cell>
          <cell r="BG66" t="str">
            <v>X</v>
          </cell>
          <cell r="BT66" t="str">
            <v>X</v>
          </cell>
          <cell r="BV66" t="str">
            <v>X</v>
          </cell>
          <cell r="CF66" t="str">
            <v>X</v>
          </cell>
          <cell r="CG66" t="str">
            <v>X</v>
          </cell>
        </row>
        <row r="67">
          <cell r="BF67" t="str">
            <v>X</v>
          </cell>
          <cell r="BT67" t="str">
            <v>X</v>
          </cell>
          <cell r="CG67" t="str">
            <v>X</v>
          </cell>
        </row>
        <row r="68">
          <cell r="L68" t="str">
            <v>X</v>
          </cell>
          <cell r="M68" t="str">
            <v>X</v>
          </cell>
          <cell r="N68" t="str">
            <v>X</v>
          </cell>
          <cell r="O68" t="str">
            <v>X</v>
          </cell>
          <cell r="P68" t="str">
            <v>X</v>
          </cell>
          <cell r="Q68" t="str">
            <v>X</v>
          </cell>
          <cell r="R68" t="str">
            <v>X</v>
          </cell>
          <cell r="S68" t="str">
            <v>X</v>
          </cell>
          <cell r="T68" t="str">
            <v>X</v>
          </cell>
          <cell r="U68" t="str">
            <v>X</v>
          </cell>
          <cell r="V68" t="str">
            <v>X</v>
          </cell>
          <cell r="W68" t="str">
            <v>X</v>
          </cell>
          <cell r="X68" t="str">
            <v>X</v>
          </cell>
          <cell r="Y68" t="str">
            <v>X</v>
          </cell>
          <cell r="Z68" t="str">
            <v>X</v>
          </cell>
          <cell r="AA68" t="str">
            <v>X</v>
          </cell>
          <cell r="AB68" t="str">
            <v>X</v>
          </cell>
          <cell r="AC68" t="str">
            <v>X</v>
          </cell>
          <cell r="AD68" t="str">
            <v>X</v>
          </cell>
          <cell r="AE68" t="str">
            <v>X</v>
          </cell>
          <cell r="AF68" t="str">
            <v>X</v>
          </cell>
          <cell r="AG68" t="str">
            <v>X</v>
          </cell>
          <cell r="AH68" t="str">
            <v>X</v>
          </cell>
          <cell r="AI68" t="str">
            <v>X</v>
          </cell>
          <cell r="AJ68" t="str">
            <v>X</v>
          </cell>
          <cell r="AK68" t="str">
            <v>X</v>
          </cell>
          <cell r="AL68" t="str">
            <v>X</v>
          </cell>
          <cell r="AM68" t="str">
            <v>X</v>
          </cell>
          <cell r="AN68" t="str">
            <v>X</v>
          </cell>
          <cell r="AO68" t="str">
            <v>X</v>
          </cell>
          <cell r="AP68" t="str">
            <v>X</v>
          </cell>
          <cell r="AQ68" t="str">
            <v>X</v>
          </cell>
          <cell r="AR68" t="str">
            <v>X</v>
          </cell>
          <cell r="AS68" t="str">
            <v>X</v>
          </cell>
          <cell r="AT68" t="str">
            <v>X</v>
          </cell>
          <cell r="AU68" t="str">
            <v>X</v>
          </cell>
          <cell r="AV68" t="str">
            <v>X</v>
          </cell>
          <cell r="AW68" t="str">
            <v>X</v>
          </cell>
          <cell r="AX68" t="str">
            <v>X</v>
          </cell>
          <cell r="AY68" t="str">
            <v>X</v>
          </cell>
          <cell r="AZ68" t="str">
            <v>X</v>
          </cell>
          <cell r="BA68" t="str">
            <v>X</v>
          </cell>
          <cell r="BB68" t="str">
            <v>X</v>
          </cell>
          <cell r="BC68" t="str">
            <v>X</v>
          </cell>
          <cell r="BD68" t="str">
            <v>X</v>
          </cell>
          <cell r="BE68" t="str">
            <v>X</v>
          </cell>
          <cell r="BF68" t="str">
            <v>X</v>
          </cell>
          <cell r="BG68" t="str">
            <v>X</v>
          </cell>
          <cell r="BH68" t="str">
            <v>X</v>
          </cell>
          <cell r="BI68" t="str">
            <v>X</v>
          </cell>
          <cell r="BJ68" t="str">
            <v>X</v>
          </cell>
          <cell r="BK68" t="str">
            <v>X</v>
          </cell>
          <cell r="BL68" t="str">
            <v>X</v>
          </cell>
          <cell r="BM68" t="str">
            <v>X</v>
          </cell>
          <cell r="BN68" t="str">
            <v>X</v>
          </cell>
          <cell r="BO68" t="str">
            <v>X</v>
          </cell>
          <cell r="BP68" t="str">
            <v>X</v>
          </cell>
          <cell r="BQ68" t="str">
            <v>X</v>
          </cell>
          <cell r="BR68" t="str">
            <v>X</v>
          </cell>
          <cell r="BS68" t="str">
            <v>X</v>
          </cell>
          <cell r="BT68" t="str">
            <v>X</v>
          </cell>
          <cell r="BU68" t="str">
            <v>X</v>
          </cell>
          <cell r="BV68" t="str">
            <v>X</v>
          </cell>
          <cell r="BW68" t="str">
            <v>X</v>
          </cell>
          <cell r="CG68" t="str">
            <v>X</v>
          </cell>
        </row>
        <row r="69">
          <cell r="C69" t="str">
            <v>X</v>
          </cell>
          <cell r="BF69" t="str">
            <v>X</v>
          </cell>
          <cell r="CG69" t="str">
            <v>X</v>
          </cell>
        </row>
        <row r="70">
          <cell r="CG70" t="str">
            <v>X</v>
          </cell>
        </row>
        <row r="71">
          <cell r="W71" t="str">
            <v>X</v>
          </cell>
          <cell r="X71" t="str">
            <v>X</v>
          </cell>
          <cell r="CG71" t="str">
            <v>X</v>
          </cell>
        </row>
        <row r="72">
          <cell r="CG72" t="str">
            <v>X</v>
          </cell>
        </row>
        <row r="73">
          <cell r="CG73" t="str">
            <v>X</v>
          </cell>
        </row>
        <row r="74">
          <cell r="C74" t="str">
            <v>X</v>
          </cell>
          <cell r="X74" t="str">
            <v>X</v>
          </cell>
          <cell r="AK74" t="str">
            <v>X</v>
          </cell>
          <cell r="AO74" t="str">
            <v>X</v>
          </cell>
          <cell r="BK74" t="str">
            <v>X</v>
          </cell>
          <cell r="BL74" t="str">
            <v>X</v>
          </cell>
          <cell r="BM74" t="str">
            <v>X</v>
          </cell>
          <cell r="BN74" t="str">
            <v>X</v>
          </cell>
          <cell r="BO74" t="str">
            <v>X</v>
          </cell>
          <cell r="BP74" t="str">
            <v>X</v>
          </cell>
          <cell r="CE74" t="str">
            <v>X</v>
          </cell>
          <cell r="CF74" t="str">
            <v>X</v>
          </cell>
          <cell r="CG74" t="str">
            <v>X</v>
          </cell>
          <cell r="CH74" t="str">
            <v>X</v>
          </cell>
          <cell r="CI74" t="str">
            <v>X</v>
          </cell>
          <cell r="CL74" t="str">
            <v>Х</v>
          </cell>
        </row>
        <row r="75">
          <cell r="X75" t="str">
            <v>X</v>
          </cell>
          <cell r="AK75" t="str">
            <v>X</v>
          </cell>
          <cell r="AO75" t="str">
            <v>X</v>
          </cell>
          <cell r="BG75" t="str">
            <v>X</v>
          </cell>
          <cell r="CG75" t="str">
            <v>X</v>
          </cell>
        </row>
        <row r="76">
          <cell r="X76" t="str">
            <v>X</v>
          </cell>
          <cell r="AK76" t="str">
            <v>X</v>
          </cell>
          <cell r="AO76" t="str">
            <v>X</v>
          </cell>
          <cell r="BE76" t="str">
            <v>X</v>
          </cell>
          <cell r="BF76" t="str">
            <v>X</v>
          </cell>
          <cell r="BG76" t="str">
            <v>X</v>
          </cell>
          <cell r="BH76" t="str">
            <v>X</v>
          </cell>
          <cell r="BI76" t="str">
            <v>X</v>
          </cell>
          <cell r="BW76" t="str">
            <v>X</v>
          </cell>
          <cell r="CG76" t="str">
            <v>X</v>
          </cell>
        </row>
        <row r="77">
          <cell r="X77" t="str">
            <v>X</v>
          </cell>
          <cell r="AK77" t="str">
            <v>X</v>
          </cell>
          <cell r="AO77" t="str">
            <v>X</v>
          </cell>
          <cell r="BE77" t="str">
            <v>X</v>
          </cell>
          <cell r="BF77" t="str">
            <v>X</v>
          </cell>
          <cell r="BG77" t="str">
            <v>X</v>
          </cell>
          <cell r="BV77" t="str">
            <v>X</v>
          </cell>
          <cell r="BW77" t="str">
            <v>X</v>
          </cell>
          <cell r="CG77" t="str">
            <v>X</v>
          </cell>
        </row>
        <row r="78">
          <cell r="C78" t="str">
            <v>X</v>
          </cell>
          <cell r="X78" t="str">
            <v>X</v>
          </cell>
          <cell r="AK78" t="str">
            <v>X</v>
          </cell>
          <cell r="AO78" t="str">
            <v>X</v>
          </cell>
          <cell r="BG78" t="str">
            <v>X</v>
          </cell>
          <cell r="BW78" t="str">
            <v>X</v>
          </cell>
          <cell r="CG78" t="str">
            <v>X</v>
          </cell>
        </row>
        <row r="79">
          <cell r="W79" t="str">
            <v>X</v>
          </cell>
          <cell r="X79" t="str">
            <v>X</v>
          </cell>
          <cell r="AK79" t="str">
            <v>X</v>
          </cell>
          <cell r="AO79" t="str">
            <v>X</v>
          </cell>
          <cell r="BW79" t="str">
            <v>X</v>
          </cell>
          <cell r="CG79" t="str">
            <v>X</v>
          </cell>
        </row>
        <row r="80">
          <cell r="W80" t="str">
            <v>X</v>
          </cell>
          <cell r="X80" t="str">
            <v>X</v>
          </cell>
          <cell r="AO80" t="str">
            <v>X</v>
          </cell>
          <cell r="BW80" t="str">
            <v>X</v>
          </cell>
          <cell r="CG80" t="str">
            <v>X</v>
          </cell>
        </row>
        <row r="81">
          <cell r="AO81" t="str">
            <v>X</v>
          </cell>
          <cell r="BW81" t="str">
            <v>X</v>
          </cell>
          <cell r="CG81" t="str">
            <v>X</v>
          </cell>
        </row>
        <row r="82">
          <cell r="AO82" t="str">
            <v>X</v>
          </cell>
          <cell r="CG82" t="str">
            <v>X</v>
          </cell>
        </row>
        <row r="83">
          <cell r="AO83" t="str">
            <v>X</v>
          </cell>
          <cell r="CG83" t="str">
            <v>X</v>
          </cell>
        </row>
        <row r="84">
          <cell r="AO84" t="str">
            <v>X</v>
          </cell>
          <cell r="CG84" t="str">
            <v>X</v>
          </cell>
        </row>
        <row r="85">
          <cell r="P85" t="str">
            <v>X</v>
          </cell>
          <cell r="U85" t="str">
            <v>X</v>
          </cell>
          <cell r="AC85" t="str">
            <v>X</v>
          </cell>
          <cell r="BF85" t="str">
            <v>X</v>
          </cell>
          <cell r="BG85" t="str">
            <v>X</v>
          </cell>
          <cell r="BT85" t="str">
            <v>X</v>
          </cell>
          <cell r="CG85" t="str">
            <v>X</v>
          </cell>
        </row>
        <row r="86">
          <cell r="W86" t="str">
            <v>X</v>
          </cell>
          <cell r="X86" t="str">
            <v>X</v>
          </cell>
          <cell r="AC86" t="str">
            <v>X</v>
          </cell>
          <cell r="BD86" t="str">
            <v>X</v>
          </cell>
          <cell r="BF86" t="str">
            <v>X</v>
          </cell>
          <cell r="BG86" t="str">
            <v>X</v>
          </cell>
          <cell r="BT86" t="str">
            <v>X</v>
          </cell>
          <cell r="CG86" t="str">
            <v>X</v>
          </cell>
        </row>
        <row r="87">
          <cell r="C87" t="str">
            <v>X</v>
          </cell>
          <cell r="F87" t="str">
            <v>X</v>
          </cell>
          <cell r="G87" t="str">
            <v>X</v>
          </cell>
          <cell r="H87" t="str">
            <v>X</v>
          </cell>
          <cell r="I87" t="str">
            <v>X</v>
          </cell>
          <cell r="J87" t="str">
            <v>X</v>
          </cell>
          <cell r="K87" t="str">
            <v>X</v>
          </cell>
          <cell r="L87" t="str">
            <v>X</v>
          </cell>
          <cell r="M87" t="str">
            <v>X</v>
          </cell>
          <cell r="N87" t="str">
            <v>X</v>
          </cell>
          <cell r="O87" t="str">
            <v>X</v>
          </cell>
          <cell r="P87" t="str">
            <v>X</v>
          </cell>
          <cell r="Q87" t="str">
            <v>X</v>
          </cell>
          <cell r="R87" t="str">
            <v>X</v>
          </cell>
          <cell r="S87" t="str">
            <v>X</v>
          </cell>
          <cell r="T87" t="str">
            <v>X</v>
          </cell>
          <cell r="U87" t="str">
            <v>X</v>
          </cell>
          <cell r="V87" t="str">
            <v>X</v>
          </cell>
          <cell r="W87" t="str">
            <v>X</v>
          </cell>
          <cell r="X87" t="str">
            <v>X</v>
          </cell>
          <cell r="Y87" t="str">
            <v>X</v>
          </cell>
          <cell r="Z87" t="str">
            <v>X</v>
          </cell>
          <cell r="AA87" t="str">
            <v>X</v>
          </cell>
          <cell r="AB87" t="str">
            <v>X</v>
          </cell>
          <cell r="AC87" t="str">
            <v>X</v>
          </cell>
          <cell r="AD87" t="str">
            <v>X</v>
          </cell>
          <cell r="AE87" t="str">
            <v>X</v>
          </cell>
          <cell r="AF87" t="str">
            <v>X</v>
          </cell>
          <cell r="AG87" t="str">
            <v>X</v>
          </cell>
          <cell r="AH87" t="str">
            <v>X</v>
          </cell>
          <cell r="AI87" t="str">
            <v>X</v>
          </cell>
          <cell r="AJ87" t="str">
            <v>X</v>
          </cell>
          <cell r="AK87" t="str">
            <v>X</v>
          </cell>
          <cell r="AL87" t="str">
            <v>X</v>
          </cell>
          <cell r="AM87" t="str">
            <v>X</v>
          </cell>
          <cell r="AN87" t="str">
            <v>X</v>
          </cell>
          <cell r="AO87" t="str">
            <v>X</v>
          </cell>
          <cell r="AP87" t="str">
            <v>X</v>
          </cell>
          <cell r="AQ87" t="str">
            <v>X</v>
          </cell>
          <cell r="AR87" t="str">
            <v>X</v>
          </cell>
          <cell r="AS87" t="str">
            <v>X</v>
          </cell>
          <cell r="AT87" t="str">
            <v>X</v>
          </cell>
          <cell r="AU87" t="str">
            <v>X</v>
          </cell>
          <cell r="AV87" t="str">
            <v>X</v>
          </cell>
          <cell r="AW87" t="str">
            <v>X</v>
          </cell>
          <cell r="AX87" t="str">
            <v>X</v>
          </cell>
          <cell r="AY87" t="str">
            <v>X</v>
          </cell>
          <cell r="AZ87" t="str">
            <v>X</v>
          </cell>
          <cell r="BA87" t="str">
            <v>X</v>
          </cell>
          <cell r="BB87" t="str">
            <v>X</v>
          </cell>
          <cell r="BC87" t="str">
            <v>X</v>
          </cell>
          <cell r="BD87" t="str">
            <v>X</v>
          </cell>
          <cell r="BE87" t="str">
            <v>X</v>
          </cell>
          <cell r="BF87" t="str">
            <v>X</v>
          </cell>
          <cell r="BG87" t="str">
            <v>X</v>
          </cell>
          <cell r="BH87" t="str">
            <v>X</v>
          </cell>
          <cell r="BI87" t="str">
            <v>X</v>
          </cell>
          <cell r="BJ87" t="str">
            <v>X</v>
          </cell>
          <cell r="BK87" t="str">
            <v>X</v>
          </cell>
          <cell r="BL87" t="str">
            <v>X</v>
          </cell>
          <cell r="BM87" t="str">
            <v>X</v>
          </cell>
          <cell r="BN87" t="str">
            <v>X</v>
          </cell>
          <cell r="BO87" t="str">
            <v>X</v>
          </cell>
          <cell r="BP87" t="str">
            <v>X</v>
          </cell>
          <cell r="BQ87" t="str">
            <v>X</v>
          </cell>
          <cell r="BR87" t="str">
            <v>X</v>
          </cell>
          <cell r="BS87" t="str">
            <v>X</v>
          </cell>
          <cell r="BT87" t="str">
            <v>X</v>
          </cell>
          <cell r="BU87" t="str">
            <v>X</v>
          </cell>
          <cell r="BV87" t="str">
            <v>X</v>
          </cell>
          <cell r="BW87" t="str">
            <v>X</v>
          </cell>
          <cell r="BX87" t="str">
            <v>X</v>
          </cell>
          <cell r="BY87" t="str">
            <v>X</v>
          </cell>
          <cell r="BZ87" t="str">
            <v>X</v>
          </cell>
          <cell r="CA87" t="str">
            <v>X</v>
          </cell>
          <cell r="CB87" t="str">
            <v>X</v>
          </cell>
          <cell r="CC87" t="str">
            <v>X</v>
          </cell>
          <cell r="CD87" t="str">
            <v>X</v>
          </cell>
          <cell r="CE87" t="str">
            <v>X</v>
          </cell>
          <cell r="CF87" t="str">
            <v>X</v>
          </cell>
          <cell r="CG87" t="str">
            <v>X</v>
          </cell>
          <cell r="CH87" t="str">
            <v>X</v>
          </cell>
          <cell r="CI87" t="str">
            <v>X</v>
          </cell>
          <cell r="CJ87" t="str">
            <v>X</v>
          </cell>
          <cell r="CK87" t="str">
            <v>X</v>
          </cell>
          <cell r="CL87" t="str">
            <v>X</v>
          </cell>
          <cell r="CM87" t="str">
            <v>X</v>
          </cell>
          <cell r="CN87" t="str">
            <v>X</v>
          </cell>
        </row>
        <row r="88">
          <cell r="C88" t="str">
            <v>X</v>
          </cell>
          <cell r="W88" t="str">
            <v>X</v>
          </cell>
          <cell r="X88" t="str">
            <v>X</v>
          </cell>
          <cell r="BF88" t="str">
            <v>X</v>
          </cell>
          <cell r="BG88" t="str">
            <v>X</v>
          </cell>
          <cell r="BT88" t="str">
            <v>X</v>
          </cell>
          <cell r="CG88" t="str">
            <v>X</v>
          </cell>
          <cell r="CI88" t="str">
            <v>X</v>
          </cell>
        </row>
        <row r="89">
          <cell r="C89" t="str">
            <v>X</v>
          </cell>
          <cell r="W89" t="str">
            <v>X</v>
          </cell>
          <cell r="X89" t="str">
            <v>X</v>
          </cell>
          <cell r="AC89" t="str">
            <v>X</v>
          </cell>
          <cell r="AD89" t="str">
            <v>X</v>
          </cell>
          <cell r="AE89" t="str">
            <v>X</v>
          </cell>
          <cell r="AG89" t="str">
            <v>X</v>
          </cell>
          <cell r="AH89" t="str">
            <v>X</v>
          </cell>
          <cell r="AI89" t="str">
            <v>X</v>
          </cell>
          <cell r="AJ89" t="str">
            <v>X</v>
          </cell>
          <cell r="AK89" t="str">
            <v>X</v>
          </cell>
          <cell r="AL89" t="str">
            <v>X</v>
          </cell>
          <cell r="AM89" t="str">
            <v>X</v>
          </cell>
          <cell r="AN89" t="str">
            <v>X</v>
          </cell>
          <cell r="AO89" t="str">
            <v>X</v>
          </cell>
          <cell r="BF89" t="str">
            <v>X</v>
          </cell>
          <cell r="BI89" t="str">
            <v>X</v>
          </cell>
          <cell r="BT89" t="str">
            <v>X</v>
          </cell>
          <cell r="CG89" t="str">
            <v>X</v>
          </cell>
          <cell r="CI89" t="str">
            <v>X</v>
          </cell>
        </row>
        <row r="90">
          <cell r="W90" t="str">
            <v>X</v>
          </cell>
          <cell r="X90" t="str">
            <v>X</v>
          </cell>
          <cell r="BF90" t="str">
            <v>X</v>
          </cell>
          <cell r="CG90" t="str">
            <v>X</v>
          </cell>
        </row>
        <row r="91">
          <cell r="BF91" t="str">
            <v>X</v>
          </cell>
          <cell r="CG91" t="str">
            <v>X</v>
          </cell>
        </row>
        <row r="92">
          <cell r="C92" t="str">
            <v>X</v>
          </cell>
          <cell r="O92" t="str">
            <v>X</v>
          </cell>
          <cell r="W92" t="str">
            <v>X</v>
          </cell>
          <cell r="X92" t="str">
            <v>X</v>
          </cell>
          <cell r="BD92" t="str">
            <v>X</v>
          </cell>
          <cell r="BI92" t="str">
            <v>X</v>
          </cell>
          <cell r="BT92" t="str">
            <v>Х</v>
          </cell>
          <cell r="CG92" t="str">
            <v>X</v>
          </cell>
        </row>
        <row r="93">
          <cell r="CG93" t="str">
            <v>X</v>
          </cell>
        </row>
        <row r="94">
          <cell r="C94" t="str">
            <v>X</v>
          </cell>
          <cell r="D94" t="str">
            <v>X</v>
          </cell>
          <cell r="E94" t="str">
            <v>X</v>
          </cell>
          <cell r="F94" t="str">
            <v>X</v>
          </cell>
          <cell r="G94" t="str">
            <v>X</v>
          </cell>
          <cell r="H94" t="str">
            <v>X</v>
          </cell>
          <cell r="I94" t="str">
            <v>X</v>
          </cell>
          <cell r="J94" t="str">
            <v>X</v>
          </cell>
          <cell r="K94" t="str">
            <v>X</v>
          </cell>
          <cell r="M94" t="str">
            <v>X</v>
          </cell>
          <cell r="N94" t="str">
            <v>X</v>
          </cell>
          <cell r="O94" t="str">
            <v>X</v>
          </cell>
          <cell r="P94" t="str">
            <v>X</v>
          </cell>
          <cell r="Q94" t="str">
            <v>X</v>
          </cell>
          <cell r="R94" t="str">
            <v>X</v>
          </cell>
          <cell r="S94" t="str">
            <v>X</v>
          </cell>
          <cell r="T94" t="str">
            <v>X</v>
          </cell>
          <cell r="U94" t="str">
            <v>X</v>
          </cell>
          <cell r="W94" t="str">
            <v>X</v>
          </cell>
          <cell r="X94" t="str">
            <v>X</v>
          </cell>
          <cell r="Z94" t="str">
            <v>X</v>
          </cell>
          <cell r="AA94" t="str">
            <v>X</v>
          </cell>
          <cell r="AB94" t="str">
            <v>X</v>
          </cell>
          <cell r="AC94" t="str">
            <v>X</v>
          </cell>
          <cell r="AD94" t="str">
            <v>X</v>
          </cell>
          <cell r="CG94" t="str">
            <v>X</v>
          </cell>
        </row>
      </sheetData>
      <sheetData sheetId="36"/>
      <sheetData sheetId="37">
        <row r="1">
          <cell r="E1">
            <v>44562</v>
          </cell>
        </row>
        <row r="2">
          <cell r="E2">
            <v>44593</v>
          </cell>
        </row>
        <row r="3">
          <cell r="E3">
            <v>44621</v>
          </cell>
        </row>
        <row r="4">
          <cell r="E4">
            <v>44652</v>
          </cell>
        </row>
        <row r="5">
          <cell r="E5">
            <v>44682</v>
          </cell>
        </row>
        <row r="6">
          <cell r="E6">
            <v>44713</v>
          </cell>
        </row>
        <row r="7">
          <cell r="E7">
            <v>44743</v>
          </cell>
        </row>
        <row r="8">
          <cell r="E8">
            <v>44774</v>
          </cell>
        </row>
        <row r="9">
          <cell r="E9">
            <v>44805</v>
          </cell>
        </row>
        <row r="10">
          <cell r="E10">
            <v>44835</v>
          </cell>
        </row>
        <row r="11">
          <cell r="E11">
            <v>44866</v>
          </cell>
        </row>
        <row r="12">
          <cell r="E12">
            <v>44896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3"/>
      <sheetName val="БАЗА  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умма словами"/>
      <sheetName val="Копия 683"/>
      <sheetName val="Реквизиты плательщика"/>
      <sheetName val="Расходы банка по счетам"/>
      <sheetName val=" МП 685"/>
      <sheetName val="Расходы банка"/>
      <sheetName val="АнализОргазаций"/>
      <sheetName val="311"/>
      <sheetName val="МО 5 661.1"/>
      <sheetName val="МО 5 661"/>
      <sheetName val="6311"/>
      <sheetName val="Смета"/>
      <sheetName val="ЖоСч661"/>
      <sheetName val="ГлКнига2019"/>
      <sheetName val="ЖурналОП2019"/>
      <sheetName val="Отчет"/>
      <sheetName val="Баланс"/>
      <sheetName val="РЛОтчет"/>
      <sheetName val="Финанс"/>
      <sheetName val="РЛФинанс"/>
      <sheetName val="Лист1"/>
      <sheetName val="ПланСчет"/>
      <sheetName val="Корреспонден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5">
          <cell r="I15">
            <v>661</v>
          </cell>
        </row>
        <row r="16">
          <cell r="I16">
            <v>662</v>
          </cell>
        </row>
        <row r="17">
          <cell r="I17">
            <v>651</v>
          </cell>
        </row>
        <row r="18">
          <cell r="I18">
            <v>641</v>
          </cell>
        </row>
        <row r="19">
          <cell r="I19">
            <v>642</v>
          </cell>
        </row>
        <row r="20">
          <cell r="I20">
            <v>313</v>
          </cell>
        </row>
        <row r="22">
          <cell r="I22" t="str">
            <v>  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Кориктировка"/>
      <sheetName val="фін_грн"/>
      <sheetName val="фінплан"/>
      <sheetName val="Бюджет"/>
      <sheetName val="хозрасчет"/>
      <sheetName val="амортизация"/>
      <sheetName val="ДОХОД УСЛУГА"/>
      <sheetName val="ДоходТовар"/>
      <sheetName val="ДоходХОЗ"/>
      <sheetName val="Материалы_ХОЗ"/>
      <sheetName val="Інші хозрасчетРасход"/>
      <sheetName val="ТАБЛИЦІ"/>
      <sheetName val="Пояснительная"/>
    </sheetNames>
    <sheetDataSet>
      <sheetData sheetId="0"/>
      <sheetData sheetId="1"/>
      <sheetData sheetId="2"/>
      <sheetData sheetId="3"/>
      <sheetData sheetId="4"/>
      <sheetData sheetId="5"/>
      <sheetData sheetId="6">
        <row r="12">
          <cell r="C12">
            <v>1</v>
          </cell>
          <cell r="D12">
            <v>30</v>
          </cell>
          <cell r="E12">
            <v>1787.88</v>
          </cell>
        </row>
        <row r="13">
          <cell r="C13">
            <v>2</v>
          </cell>
          <cell r="D13">
            <v>12</v>
          </cell>
          <cell r="E13">
            <v>1276.42</v>
          </cell>
        </row>
        <row r="14">
          <cell r="C14">
            <v>3</v>
          </cell>
          <cell r="D14">
            <v>10</v>
          </cell>
          <cell r="E14">
            <v>1276.42</v>
          </cell>
        </row>
        <row r="15">
          <cell r="C15">
            <v>4</v>
          </cell>
          <cell r="D15">
            <v>26</v>
          </cell>
          <cell r="E15">
            <v>1787.88</v>
          </cell>
        </row>
        <row r="16">
          <cell r="C16">
            <v>1</v>
          </cell>
          <cell r="D16">
            <v>25</v>
          </cell>
          <cell r="E16">
            <v>2933.13</v>
          </cell>
        </row>
        <row r="17">
          <cell r="C17">
            <v>2</v>
          </cell>
          <cell r="D17">
            <v>20</v>
          </cell>
          <cell r="E17">
            <v>2089.02</v>
          </cell>
        </row>
        <row r="18">
          <cell r="C18">
            <v>3</v>
          </cell>
          <cell r="D18">
            <v>10</v>
          </cell>
          <cell r="E18">
            <v>2089.02</v>
          </cell>
        </row>
        <row r="19">
          <cell r="C19">
            <v>4</v>
          </cell>
          <cell r="D19">
            <v>20</v>
          </cell>
          <cell r="E19">
            <v>2933.13</v>
          </cell>
        </row>
        <row r="20">
          <cell r="C20">
            <v>1</v>
          </cell>
          <cell r="D20">
            <v>31</v>
          </cell>
          <cell r="E20">
            <v>2373.59</v>
          </cell>
        </row>
        <row r="21">
          <cell r="C21">
            <v>2</v>
          </cell>
          <cell r="D21">
            <v>28</v>
          </cell>
          <cell r="E21">
            <v>1681.89</v>
          </cell>
        </row>
        <row r="22">
          <cell r="C22">
            <v>3</v>
          </cell>
          <cell r="D22">
            <v>30</v>
          </cell>
          <cell r="E22">
            <v>1681.89</v>
          </cell>
        </row>
        <row r="23">
          <cell r="C23">
            <v>4</v>
          </cell>
          <cell r="D23">
            <v>26</v>
          </cell>
          <cell r="E23">
            <v>2373.59</v>
          </cell>
        </row>
        <row r="24">
          <cell r="C24">
            <v>1</v>
          </cell>
          <cell r="D24">
            <v>8</v>
          </cell>
          <cell r="E24">
            <v>580.46</v>
          </cell>
        </row>
        <row r="25">
          <cell r="C25">
            <v>2</v>
          </cell>
          <cell r="D25">
            <v>9</v>
          </cell>
          <cell r="E25">
            <v>580.46</v>
          </cell>
        </row>
        <row r="26">
          <cell r="C26">
            <v>3</v>
          </cell>
          <cell r="D26">
            <v>7</v>
          </cell>
          <cell r="E26">
            <v>580.46</v>
          </cell>
        </row>
        <row r="27">
          <cell r="C27">
            <v>4</v>
          </cell>
          <cell r="D27">
            <v>5</v>
          </cell>
          <cell r="E27">
            <v>580.46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ЖоСч661"/>
      <sheetName val="ЖоСч661 (2)"/>
      <sheetName val="Рабочий лист"/>
      <sheetName val="Служебный лист"/>
      <sheetName val="ЖоСч311"/>
      <sheetName val="Содержание реестра расход доход"/>
      <sheetName val="Платежное поручение"/>
      <sheetName val="Реестр платежных поручений"/>
      <sheetName val="Поступления"/>
      <sheetName val="Реестр контрагентов"/>
      <sheetName val="Реквизиты плательщика"/>
      <sheetName val="Сумма словам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лужебный лист"/>
      <sheetName val="Сумма словами (АО)"/>
      <sheetName val="Путевки ПКО"/>
      <sheetName val="МатерПомощь"/>
      <sheetName val="Регистрация АО"/>
      <sheetName val="Авансотчет"/>
      <sheetName val="Авансотчет1"/>
      <sheetName val="Вечера"/>
      <sheetName val="Общий итог"/>
      <sheetName val="Поиск"/>
      <sheetName val="АТЦ 2015"/>
      <sheetName val="Ведомость ОСК"/>
      <sheetName val="Содержание Кассовой книги"/>
      <sheetName val="Касовая книга"/>
      <sheetName val="Реестр ПКО"/>
      <sheetName val="ПКО"/>
      <sheetName val="Реестр РКО"/>
      <sheetName val="РКО"/>
      <sheetName val="jrkd"/>
      <sheetName val="Список"/>
      <sheetName val="Членские взносы"/>
      <sheetName val="poluchateli_ds"/>
      <sheetName val="rekv_pred"/>
      <sheetName val="Даты_поездок"/>
      <sheetName val="sum_slovami_pko"/>
      <sheetName val="sum_slovami_rko"/>
      <sheetName val="mes_slovam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A1" t="str">
            <v>Карпаты Львовской обл. УСБЗВ "Тысовец" с 09.02.14г. по 14.02.14г.</v>
          </cell>
        </row>
        <row r="2">
          <cell r="A2" t="str">
            <v>г. Измаил Одесской обл. база отдыха "Дунай" с 05.09.14г. по 07.09.14г.</v>
          </cell>
        </row>
        <row r="3">
          <cell r="A3" t="str">
            <v>c Бояны Черновицкую обл. база отдыха "Солнечная долина" с 01.09.15г. по 05.09.15г.</v>
          </cell>
        </row>
      </sheetData>
      <sheetData sheetId="24"/>
      <sheetData sheetId="25"/>
      <sheetData sheetId="26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4"/>
  </sheetPr>
  <dimension ref="A1:R264"/>
  <sheetViews>
    <sheetView tabSelected="1" view="pageBreakPreview" topLeftCell="A48" zoomScale="77" zoomScaleNormal="77" zoomScaleSheetLayoutView="77" workbookViewId="0">
      <selection activeCell="A91" sqref="A91"/>
    </sheetView>
  </sheetViews>
  <sheetFormatPr defaultColWidth="8.85546875" defaultRowHeight="15" outlineLevelRow="1" x14ac:dyDescent="0.2"/>
  <cols>
    <col min="1" max="1" width="49.28515625" style="4" customWidth="1"/>
    <col min="2" max="2" width="7.28515625" style="121" customWidth="1"/>
    <col min="3" max="3" width="9" style="121" customWidth="1"/>
    <col min="4" max="4" width="9.140625" style="121" customWidth="1"/>
    <col min="5" max="5" width="9.42578125" style="13" customWidth="1"/>
    <col min="6" max="6" width="12.28515625" style="13" customWidth="1"/>
    <col min="7" max="7" width="13.28515625" style="13" customWidth="1"/>
    <col min="8" max="9" width="12.7109375" style="13" customWidth="1"/>
    <col min="10" max="16384" width="8.85546875" style="4"/>
  </cols>
  <sheetData>
    <row r="1" spans="1:18" ht="15.75" x14ac:dyDescent="0.25">
      <c r="A1" s="184"/>
      <c r="B1" s="184"/>
      <c r="C1" s="1"/>
      <c r="D1" s="1"/>
      <c r="E1" s="2"/>
      <c r="F1" s="185" t="s">
        <v>0</v>
      </c>
      <c r="G1" s="185"/>
      <c r="H1" s="185"/>
      <c r="I1" s="185"/>
      <c r="J1" s="3"/>
      <c r="K1" s="3"/>
      <c r="L1" s="3"/>
      <c r="M1" s="3"/>
      <c r="N1" s="3"/>
      <c r="O1" s="3"/>
      <c r="P1" s="3"/>
      <c r="Q1" s="3"/>
      <c r="R1" s="3"/>
    </row>
    <row r="2" spans="1:18" ht="15.75" x14ac:dyDescent="0.25">
      <c r="A2" s="5"/>
      <c r="B2" s="6"/>
      <c r="C2" s="6"/>
      <c r="D2" s="6"/>
      <c r="E2" s="2"/>
      <c r="F2" s="185" t="s">
        <v>1</v>
      </c>
      <c r="G2" s="185"/>
      <c r="H2" s="185"/>
      <c r="I2" s="185"/>
      <c r="J2" s="3"/>
      <c r="K2" s="3"/>
      <c r="L2" s="3"/>
      <c r="M2" s="3"/>
      <c r="N2" s="3"/>
      <c r="O2" s="3"/>
      <c r="P2" s="3"/>
      <c r="Q2" s="3"/>
      <c r="R2" s="3"/>
    </row>
    <row r="3" spans="1:18" ht="15.75" x14ac:dyDescent="0.25">
      <c r="A3" s="5"/>
      <c r="B3" s="6"/>
      <c r="C3" s="6"/>
      <c r="D3" s="6"/>
      <c r="E3" s="2"/>
      <c r="F3" s="185" t="s">
        <v>2</v>
      </c>
      <c r="G3" s="185"/>
      <c r="H3" s="185"/>
      <c r="I3" s="185"/>
      <c r="J3" s="3"/>
      <c r="K3" s="3"/>
      <c r="L3" s="3"/>
      <c r="M3" s="3"/>
      <c r="N3" s="3"/>
      <c r="O3" s="3"/>
      <c r="P3" s="3"/>
      <c r="Q3" s="3"/>
      <c r="R3" s="3"/>
    </row>
    <row r="4" spans="1:18" ht="15.75" x14ac:dyDescent="0.25">
      <c r="A4" s="5"/>
      <c r="B4" s="6"/>
      <c r="C4" s="6"/>
      <c r="D4" s="6"/>
      <c r="E4" s="2"/>
      <c r="F4" s="7"/>
      <c r="G4" s="8" t="s">
        <v>3</v>
      </c>
      <c r="H4" s="9" t="s">
        <v>4</v>
      </c>
      <c r="I4" s="10"/>
      <c r="J4" s="3"/>
      <c r="K4" s="3"/>
      <c r="L4" s="3"/>
      <c r="M4" s="3"/>
      <c r="N4" s="3"/>
      <c r="O4" s="3"/>
      <c r="P4" s="3"/>
      <c r="Q4" s="3"/>
      <c r="R4" s="3"/>
    </row>
    <row r="5" spans="1:18" ht="15.75" x14ac:dyDescent="0.25">
      <c r="A5" s="186"/>
      <c r="B5" s="186"/>
      <c r="C5" s="11"/>
      <c r="D5" s="11"/>
      <c r="E5" s="12"/>
      <c r="I5" s="14"/>
      <c r="J5" s="3"/>
      <c r="K5" s="3"/>
      <c r="L5" s="3"/>
      <c r="M5" s="3"/>
      <c r="N5" s="3"/>
      <c r="O5" s="3"/>
      <c r="P5" s="3"/>
      <c r="Q5" s="3"/>
      <c r="R5" s="3"/>
    </row>
    <row r="6" spans="1:18" ht="11.25" customHeight="1" x14ac:dyDescent="0.25">
      <c r="A6" s="11"/>
      <c r="B6" s="15"/>
      <c r="C6" s="15"/>
      <c r="D6" s="15"/>
      <c r="E6" s="16"/>
      <c r="F6" s="16"/>
      <c r="G6" s="2"/>
      <c r="H6" s="2"/>
      <c r="I6" s="2"/>
      <c r="J6" s="3"/>
      <c r="K6" s="3"/>
      <c r="L6" s="3"/>
      <c r="M6" s="3"/>
      <c r="N6" s="3"/>
      <c r="O6" s="3"/>
      <c r="P6" s="3"/>
      <c r="Q6" s="3"/>
      <c r="R6" s="3"/>
    </row>
    <row r="7" spans="1:18" ht="15.75" x14ac:dyDescent="0.25">
      <c r="A7" s="3"/>
      <c r="B7" s="15"/>
      <c r="C7" s="15"/>
      <c r="D7" s="15"/>
      <c r="E7" s="16"/>
      <c r="F7" s="187"/>
      <c r="G7" s="187"/>
      <c r="H7" s="187"/>
      <c r="I7" s="17" t="s">
        <v>5</v>
      </c>
      <c r="J7" s="3"/>
      <c r="K7" s="3"/>
      <c r="L7" s="3"/>
      <c r="M7" s="3"/>
      <c r="N7" s="3"/>
      <c r="O7" s="3"/>
      <c r="P7" s="3"/>
      <c r="Q7" s="3"/>
      <c r="R7" s="3"/>
    </row>
    <row r="8" spans="1:18" ht="15.75" x14ac:dyDescent="0.25">
      <c r="A8" s="18" t="s">
        <v>6</v>
      </c>
      <c r="B8" s="18"/>
      <c r="C8" s="18"/>
      <c r="D8" s="18"/>
      <c r="E8" s="19"/>
      <c r="F8" s="20"/>
      <c r="G8" s="21"/>
      <c r="H8" s="22" t="s">
        <v>7</v>
      </c>
      <c r="I8" s="23"/>
      <c r="J8" s="3"/>
      <c r="K8" s="3"/>
      <c r="L8" s="3"/>
      <c r="M8" s="3"/>
      <c r="N8" s="3"/>
      <c r="O8" s="3"/>
      <c r="P8" s="3"/>
      <c r="Q8" s="3"/>
      <c r="R8" s="3"/>
    </row>
    <row r="9" spans="1:18" ht="15.75" x14ac:dyDescent="0.25">
      <c r="A9" s="24" t="s">
        <v>8</v>
      </c>
      <c r="B9" s="188" t="s">
        <v>9</v>
      </c>
      <c r="C9" s="188"/>
      <c r="D9" s="188"/>
      <c r="E9" s="188"/>
      <c r="F9" s="188"/>
      <c r="G9" s="189" t="s">
        <v>10</v>
      </c>
      <c r="H9" s="190"/>
      <c r="I9" s="25">
        <v>31783069</v>
      </c>
      <c r="J9" s="3"/>
      <c r="K9" s="3"/>
      <c r="L9" s="3"/>
      <c r="M9" s="3"/>
      <c r="N9" s="3"/>
      <c r="O9" s="3"/>
      <c r="P9" s="3"/>
      <c r="Q9" s="3"/>
      <c r="R9" s="3"/>
    </row>
    <row r="10" spans="1:18" ht="15.75" x14ac:dyDescent="0.25">
      <c r="A10" s="26" t="s">
        <v>11</v>
      </c>
      <c r="B10" s="178" t="s">
        <v>12</v>
      </c>
      <c r="C10" s="178"/>
      <c r="D10" s="178"/>
      <c r="E10" s="178"/>
      <c r="F10" s="178"/>
      <c r="G10" s="179" t="s">
        <v>13</v>
      </c>
      <c r="H10" s="179"/>
      <c r="I10" s="25">
        <v>150</v>
      </c>
      <c r="J10" s="3"/>
      <c r="K10" s="3"/>
      <c r="L10" s="3"/>
      <c r="M10" s="3"/>
      <c r="N10" s="3"/>
      <c r="O10" s="3"/>
      <c r="P10" s="3"/>
      <c r="Q10" s="3"/>
      <c r="R10" s="3"/>
    </row>
    <row r="11" spans="1:18" ht="15.75" x14ac:dyDescent="0.25">
      <c r="A11" s="27" t="s">
        <v>14</v>
      </c>
      <c r="B11" s="28" t="s">
        <v>15</v>
      </c>
      <c r="C11" s="28"/>
      <c r="D11" s="28"/>
      <c r="E11" s="29"/>
      <c r="F11" s="29"/>
      <c r="G11" s="179" t="s">
        <v>16</v>
      </c>
      <c r="H11" s="179"/>
      <c r="I11" s="25">
        <v>5111700000</v>
      </c>
      <c r="J11" s="3"/>
      <c r="K11" s="3"/>
      <c r="L11" s="3"/>
      <c r="M11" s="3"/>
      <c r="N11" s="3"/>
      <c r="O11" s="3"/>
      <c r="P11" s="3"/>
      <c r="Q11" s="3"/>
      <c r="R11" s="3"/>
    </row>
    <row r="12" spans="1:18" ht="15.75" x14ac:dyDescent="0.25">
      <c r="A12" s="30" t="s">
        <v>17</v>
      </c>
      <c r="B12" s="183"/>
      <c r="C12" s="183"/>
      <c r="D12" s="183"/>
      <c r="E12" s="183"/>
      <c r="F12" s="183"/>
      <c r="G12" s="179" t="s">
        <v>18</v>
      </c>
      <c r="H12" s="179"/>
      <c r="I12" s="25"/>
      <c r="J12" s="3"/>
      <c r="K12" s="3"/>
      <c r="L12" s="3"/>
      <c r="M12" s="3"/>
      <c r="N12" s="3"/>
      <c r="O12" s="3"/>
      <c r="P12" s="3"/>
      <c r="Q12" s="3"/>
      <c r="R12" s="3"/>
    </row>
    <row r="13" spans="1:18" ht="15.75" x14ac:dyDescent="0.25">
      <c r="A13" s="30" t="s">
        <v>19</v>
      </c>
      <c r="B13" s="178"/>
      <c r="C13" s="178"/>
      <c r="D13" s="178"/>
      <c r="E13" s="178"/>
      <c r="F13" s="178"/>
      <c r="G13" s="179" t="s">
        <v>20</v>
      </c>
      <c r="H13" s="179"/>
      <c r="I13" s="23"/>
      <c r="J13" s="3"/>
      <c r="K13" s="3"/>
      <c r="L13" s="3"/>
      <c r="M13" s="3"/>
      <c r="N13" s="3"/>
      <c r="O13" s="3"/>
      <c r="P13" s="3"/>
      <c r="Q13" s="3"/>
      <c r="R13" s="3"/>
    </row>
    <row r="14" spans="1:18" ht="15.75" x14ac:dyDescent="0.25">
      <c r="A14" s="31" t="s">
        <v>21</v>
      </c>
      <c r="B14" s="178" t="s">
        <v>22</v>
      </c>
      <c r="C14" s="178"/>
      <c r="D14" s="178"/>
      <c r="E14" s="178"/>
      <c r="F14" s="178"/>
      <c r="G14" s="179" t="s">
        <v>23</v>
      </c>
      <c r="H14" s="179"/>
      <c r="I14" s="23" t="s">
        <v>24</v>
      </c>
      <c r="J14" s="3"/>
      <c r="K14" s="3"/>
      <c r="L14" s="3"/>
      <c r="M14" s="3"/>
      <c r="N14" s="3"/>
      <c r="O14" s="3"/>
      <c r="P14" s="3"/>
      <c r="Q14" s="3"/>
      <c r="R14" s="3"/>
    </row>
    <row r="15" spans="1:18" ht="15.75" x14ac:dyDescent="0.25">
      <c r="A15" s="31" t="s">
        <v>25</v>
      </c>
      <c r="B15" s="180"/>
      <c r="C15" s="180"/>
      <c r="D15" s="180"/>
      <c r="E15" s="180"/>
      <c r="F15" s="180"/>
      <c r="G15" s="179"/>
      <c r="H15" s="179"/>
      <c r="I15" s="23"/>
      <c r="J15" s="3"/>
      <c r="K15" s="3"/>
      <c r="L15" s="3"/>
      <c r="M15" s="3"/>
      <c r="N15" s="3"/>
      <c r="O15" s="3"/>
      <c r="P15" s="3"/>
      <c r="Q15" s="3"/>
      <c r="R15" s="3"/>
    </row>
    <row r="16" spans="1:18" ht="15.75" x14ac:dyDescent="0.25">
      <c r="A16" s="31" t="s">
        <v>26</v>
      </c>
      <c r="B16" s="178" t="s">
        <v>27</v>
      </c>
      <c r="C16" s="178"/>
      <c r="D16" s="178"/>
      <c r="E16" s="178"/>
      <c r="F16" s="178"/>
      <c r="G16" s="179"/>
      <c r="H16" s="179"/>
      <c r="I16" s="23"/>
      <c r="J16" s="3"/>
      <c r="K16" s="3"/>
      <c r="L16" s="3"/>
      <c r="M16" s="3"/>
      <c r="N16" s="3"/>
      <c r="O16" s="3"/>
      <c r="P16" s="3"/>
      <c r="Q16" s="3"/>
      <c r="R16" s="3"/>
    </row>
    <row r="17" spans="1:18" ht="18" customHeight="1" x14ac:dyDescent="0.25">
      <c r="A17" s="32" t="s">
        <v>28</v>
      </c>
      <c r="B17" s="181" t="s">
        <v>29</v>
      </c>
      <c r="C17" s="181"/>
      <c r="D17" s="181"/>
      <c r="E17" s="181"/>
      <c r="F17" s="33"/>
      <c r="G17" s="34"/>
      <c r="H17" s="35"/>
      <c r="I17" s="21"/>
      <c r="J17" s="3"/>
      <c r="K17" s="3"/>
      <c r="L17" s="3"/>
      <c r="M17" s="3"/>
      <c r="N17" s="3"/>
      <c r="O17" s="3"/>
      <c r="P17" s="3"/>
      <c r="Q17" s="3"/>
      <c r="R17" s="3"/>
    </row>
    <row r="18" spans="1:18" ht="15.75" x14ac:dyDescent="0.25">
      <c r="A18" s="36" t="s">
        <v>30</v>
      </c>
      <c r="B18" s="177" t="s">
        <v>31</v>
      </c>
      <c r="C18" s="177"/>
      <c r="D18" s="177"/>
      <c r="E18" s="177"/>
      <c r="F18" s="177"/>
      <c r="G18" s="37"/>
      <c r="H18" s="38"/>
      <c r="I18" s="2"/>
      <c r="J18" s="3"/>
      <c r="K18" s="3"/>
      <c r="L18" s="3"/>
      <c r="M18" s="3"/>
      <c r="N18" s="3"/>
      <c r="O18" s="3"/>
      <c r="P18" s="3"/>
      <c r="Q18" s="3"/>
      <c r="R18" s="3"/>
    </row>
    <row r="19" spans="1:18" ht="14.25" customHeight="1" x14ac:dyDescent="0.25">
      <c r="A19" s="32" t="s">
        <v>32</v>
      </c>
      <c r="B19" s="182" t="s">
        <v>33</v>
      </c>
      <c r="C19" s="182"/>
      <c r="D19" s="182"/>
      <c r="E19" s="39"/>
      <c r="F19" s="39"/>
      <c r="G19" s="39"/>
      <c r="H19" s="40"/>
      <c r="I19" s="2"/>
      <c r="J19" s="3"/>
      <c r="K19" s="3"/>
      <c r="L19" s="3"/>
      <c r="M19" s="3"/>
      <c r="N19" s="3"/>
      <c r="O19" s="3"/>
      <c r="P19" s="3"/>
      <c r="Q19" s="3"/>
      <c r="R19" s="3"/>
    </row>
    <row r="20" spans="1:18" ht="15.75" x14ac:dyDescent="0.25">
      <c r="A20" s="36" t="s">
        <v>34</v>
      </c>
      <c r="B20" s="177" t="s">
        <v>35</v>
      </c>
      <c r="C20" s="177"/>
      <c r="D20" s="177"/>
      <c r="E20" s="177"/>
      <c r="F20" s="177"/>
      <c r="G20" s="39"/>
      <c r="H20" s="40"/>
      <c r="I20" s="2"/>
      <c r="J20" s="3"/>
      <c r="K20" s="3"/>
      <c r="L20" s="3"/>
      <c r="M20" s="3"/>
      <c r="N20" s="3"/>
      <c r="O20" s="3"/>
      <c r="P20" s="3"/>
      <c r="Q20" s="3"/>
      <c r="R20" s="3"/>
    </row>
    <row r="21" spans="1:18" ht="11.25" customHeight="1" x14ac:dyDescent="0.2">
      <c r="A21" s="41"/>
      <c r="B21" s="4"/>
      <c r="C21" s="4"/>
      <c r="D21" s="4"/>
    </row>
    <row r="22" spans="1:18" ht="7.5" customHeight="1" x14ac:dyDescent="0.2">
      <c r="A22" s="41"/>
      <c r="B22" s="4"/>
      <c r="C22" s="4"/>
      <c r="D22" s="4"/>
    </row>
    <row r="23" spans="1:18" ht="18.75" x14ac:dyDescent="0.3">
      <c r="A23" s="162" t="s">
        <v>36</v>
      </c>
      <c r="B23" s="162"/>
      <c r="C23" s="162"/>
      <c r="D23" s="162"/>
      <c r="E23" s="162"/>
      <c r="F23" s="162"/>
      <c r="G23" s="162"/>
      <c r="H23" s="162"/>
      <c r="I23" s="162"/>
    </row>
    <row r="24" spans="1:18" ht="15.75" x14ac:dyDescent="0.25">
      <c r="B24" s="41"/>
      <c r="C24" s="42" t="s">
        <v>37</v>
      </c>
      <c r="D24" s="41"/>
      <c r="E24" s="43"/>
      <c r="F24" s="43"/>
      <c r="G24" s="43"/>
      <c r="H24" s="43"/>
      <c r="I24" s="43"/>
    </row>
    <row r="25" spans="1:18" ht="18.75" x14ac:dyDescent="0.2">
      <c r="A25" s="163" t="s">
        <v>38</v>
      </c>
      <c r="B25" s="163"/>
      <c r="C25" s="163"/>
      <c r="D25" s="163"/>
      <c r="E25" s="163"/>
      <c r="F25" s="163"/>
      <c r="G25" s="163"/>
      <c r="H25" s="163"/>
      <c r="I25" s="163"/>
    </row>
    <row r="26" spans="1:18" ht="16.5" customHeight="1" x14ac:dyDescent="0.2">
      <c r="A26" s="164" t="s">
        <v>39</v>
      </c>
      <c r="B26" s="164"/>
      <c r="C26" s="165"/>
      <c r="D26" s="165"/>
      <c r="E26" s="164"/>
      <c r="F26" s="164"/>
      <c r="G26" s="164"/>
      <c r="H26" s="164"/>
      <c r="I26" s="164"/>
    </row>
    <row r="27" spans="1:18" ht="18" customHeight="1" x14ac:dyDescent="0.25">
      <c r="A27" s="166"/>
      <c r="B27" s="168" t="s">
        <v>40</v>
      </c>
      <c r="C27" s="44" t="s">
        <v>41</v>
      </c>
      <c r="D27" s="44" t="s">
        <v>41</v>
      </c>
      <c r="E27" s="169" t="s">
        <v>42</v>
      </c>
      <c r="F27" s="170" t="s">
        <v>43</v>
      </c>
      <c r="G27" s="170"/>
      <c r="H27" s="170"/>
      <c r="I27" s="170"/>
    </row>
    <row r="28" spans="1:18" ht="51" x14ac:dyDescent="0.2">
      <c r="A28" s="167"/>
      <c r="B28" s="168"/>
      <c r="C28" s="45" t="s">
        <v>44</v>
      </c>
      <c r="D28" s="45" t="s">
        <v>45</v>
      </c>
      <c r="E28" s="169"/>
      <c r="F28" s="122" t="s">
        <v>46</v>
      </c>
      <c r="G28" s="122" t="s">
        <v>47</v>
      </c>
      <c r="H28" s="122" t="s">
        <v>48</v>
      </c>
      <c r="I28" s="122" t="s">
        <v>49</v>
      </c>
    </row>
    <row r="29" spans="1:18" ht="15.75" customHeight="1" x14ac:dyDescent="0.2">
      <c r="A29" s="46" t="s">
        <v>50</v>
      </c>
      <c r="B29" s="47"/>
      <c r="C29" s="48"/>
      <c r="D29" s="48"/>
      <c r="E29" s="48"/>
      <c r="F29" s="48"/>
      <c r="G29" s="48"/>
      <c r="H29" s="48"/>
      <c r="I29" s="49"/>
    </row>
    <row r="30" spans="1:18" ht="27.75" customHeight="1" x14ac:dyDescent="0.3">
      <c r="A30" s="50" t="s">
        <v>51</v>
      </c>
      <c r="B30" s="159" t="s">
        <v>52</v>
      </c>
      <c r="C30" s="123">
        <f>SUM(C31:C32)</f>
        <v>1253.4000000000001</v>
      </c>
      <c r="D30" s="123">
        <f t="shared" ref="D30:I30" si="0">SUM(D31:D32)</f>
        <v>1601</v>
      </c>
      <c r="E30" s="123">
        <f t="shared" si="0"/>
        <v>1887.7</v>
      </c>
      <c r="F30" s="123">
        <f t="shared" si="0"/>
        <v>457.9</v>
      </c>
      <c r="G30" s="123">
        <f t="shared" si="0"/>
        <v>453.5</v>
      </c>
      <c r="H30" s="123">
        <f t="shared" si="0"/>
        <v>498.1</v>
      </c>
      <c r="I30" s="123">
        <f t="shared" si="0"/>
        <v>478.20000000000005</v>
      </c>
    </row>
    <row r="31" spans="1:18" ht="17.25" customHeight="1" x14ac:dyDescent="0.3">
      <c r="A31" s="51" t="s">
        <v>53</v>
      </c>
      <c r="B31" s="160"/>
      <c r="C31" s="52">
        <v>651</v>
      </c>
      <c r="D31" s="53">
        <v>523.70000000000005</v>
      </c>
      <c r="E31" s="64">
        <f>SUM(F31:I31)</f>
        <v>572.5</v>
      </c>
      <c r="F31" s="124">
        <v>212.3</v>
      </c>
      <c r="G31" s="124">
        <v>111.5</v>
      </c>
      <c r="H31" s="124">
        <v>86.1</v>
      </c>
      <c r="I31" s="124">
        <v>162.6</v>
      </c>
    </row>
    <row r="32" spans="1:18" ht="18" customHeight="1" x14ac:dyDescent="0.3">
      <c r="A32" s="55" t="s">
        <v>54</v>
      </c>
      <c r="B32" s="161"/>
      <c r="C32" s="52">
        <v>602.4</v>
      </c>
      <c r="D32" s="53">
        <v>1077.3</v>
      </c>
      <c r="E32" s="64">
        <f>SUM(F32:I32)</f>
        <v>1315.2</v>
      </c>
      <c r="F32" s="124">
        <v>245.6</v>
      </c>
      <c r="G32" s="124">
        <v>342</v>
      </c>
      <c r="H32" s="124">
        <v>412</v>
      </c>
      <c r="I32" s="124">
        <v>315.60000000000002</v>
      </c>
    </row>
    <row r="33" spans="1:9" ht="15.75" customHeight="1" x14ac:dyDescent="0.3">
      <c r="A33" s="56" t="s">
        <v>55</v>
      </c>
      <c r="B33" s="57" t="s">
        <v>56</v>
      </c>
      <c r="C33" s="125"/>
      <c r="D33" s="126"/>
      <c r="E33" s="54"/>
      <c r="F33" s="127"/>
      <c r="G33" s="127"/>
      <c r="H33" s="127"/>
      <c r="I33" s="127"/>
    </row>
    <row r="34" spans="1:9" ht="15.75" customHeight="1" x14ac:dyDescent="0.3">
      <c r="A34" s="56" t="s">
        <v>57</v>
      </c>
      <c r="B34" s="58" t="s">
        <v>58</v>
      </c>
      <c r="C34" s="125"/>
      <c r="D34" s="126"/>
      <c r="E34" s="54"/>
      <c r="F34" s="124"/>
      <c r="G34" s="124"/>
      <c r="H34" s="124"/>
      <c r="I34" s="124"/>
    </row>
    <row r="35" spans="1:9" ht="15.75" customHeight="1" x14ac:dyDescent="0.3">
      <c r="A35" s="56" t="s">
        <v>59</v>
      </c>
      <c r="B35" s="58" t="s">
        <v>60</v>
      </c>
      <c r="C35" s="125"/>
      <c r="D35" s="126"/>
      <c r="E35" s="54"/>
      <c r="F35" s="124"/>
      <c r="G35" s="124"/>
      <c r="H35" s="124"/>
      <c r="I35" s="124"/>
    </row>
    <row r="36" spans="1:9" s="60" customFormat="1" ht="30.75" customHeight="1" x14ac:dyDescent="0.3">
      <c r="A36" s="59" t="s">
        <v>61</v>
      </c>
      <c r="B36" s="58" t="s">
        <v>62</v>
      </c>
      <c r="C36" s="123">
        <f>C30</f>
        <v>1253.4000000000001</v>
      </c>
      <c r="D36" s="123">
        <f t="shared" ref="D36:I36" si="1">D30</f>
        <v>1601</v>
      </c>
      <c r="E36" s="123">
        <f t="shared" si="1"/>
        <v>1887.7</v>
      </c>
      <c r="F36" s="123">
        <f t="shared" si="1"/>
        <v>457.9</v>
      </c>
      <c r="G36" s="123">
        <f t="shared" si="1"/>
        <v>453.5</v>
      </c>
      <c r="H36" s="123">
        <f t="shared" si="1"/>
        <v>498.1</v>
      </c>
      <c r="I36" s="123">
        <f t="shared" si="1"/>
        <v>478.20000000000005</v>
      </c>
    </row>
    <row r="37" spans="1:9" ht="15.75" customHeight="1" x14ac:dyDescent="0.3">
      <c r="A37" s="61" t="s">
        <v>63</v>
      </c>
      <c r="B37" s="58" t="s">
        <v>64</v>
      </c>
      <c r="C37" s="125"/>
      <c r="D37" s="126"/>
      <c r="E37" s="54"/>
      <c r="F37" s="124"/>
      <c r="G37" s="124"/>
      <c r="H37" s="124"/>
      <c r="I37" s="124"/>
    </row>
    <row r="38" spans="1:9" ht="15.75" customHeight="1" x14ac:dyDescent="0.3">
      <c r="A38" s="62" t="s">
        <v>65</v>
      </c>
      <c r="B38" s="58" t="s">
        <v>66</v>
      </c>
      <c r="C38" s="125"/>
      <c r="D38" s="126"/>
      <c r="E38" s="54"/>
      <c r="F38" s="124"/>
      <c r="G38" s="124"/>
      <c r="H38" s="124"/>
      <c r="I38" s="124"/>
    </row>
    <row r="39" spans="1:9" ht="24.75" customHeight="1" x14ac:dyDescent="0.3">
      <c r="A39" s="62" t="s">
        <v>67</v>
      </c>
      <c r="B39" s="171" t="s">
        <v>68</v>
      </c>
      <c r="C39" s="123">
        <f>C40</f>
        <v>2122.7999999999997</v>
      </c>
      <c r="D39" s="123">
        <f t="shared" ref="D39:I39" si="2">D40</f>
        <v>2353.5</v>
      </c>
      <c r="E39" s="123">
        <f t="shared" si="2"/>
        <v>2871.4</v>
      </c>
      <c r="F39" s="123">
        <f t="shared" si="2"/>
        <v>675.7</v>
      </c>
      <c r="G39" s="123">
        <f t="shared" si="2"/>
        <v>897.8</v>
      </c>
      <c r="H39" s="123">
        <f t="shared" si="2"/>
        <v>693.5</v>
      </c>
      <c r="I39" s="123">
        <f t="shared" si="2"/>
        <v>604.40000000000009</v>
      </c>
    </row>
    <row r="40" spans="1:9" ht="17.25" customHeight="1" x14ac:dyDescent="0.3">
      <c r="A40" s="51" t="s">
        <v>69</v>
      </c>
      <c r="B40" s="172"/>
      <c r="C40" s="52">
        <f>C57+C67</f>
        <v>2122.7999999999997</v>
      </c>
      <c r="D40" s="52">
        <f t="shared" ref="D40:I40" si="3">D57+D67</f>
        <v>2353.5</v>
      </c>
      <c r="E40" s="52">
        <f t="shared" si="3"/>
        <v>2871.4</v>
      </c>
      <c r="F40" s="52">
        <f t="shared" si="3"/>
        <v>675.7</v>
      </c>
      <c r="G40" s="52">
        <f t="shared" si="3"/>
        <v>897.8</v>
      </c>
      <c r="H40" s="52">
        <f t="shared" si="3"/>
        <v>693.5</v>
      </c>
      <c r="I40" s="52">
        <f t="shared" si="3"/>
        <v>604.40000000000009</v>
      </c>
    </row>
    <row r="41" spans="1:9" ht="18" customHeight="1" x14ac:dyDescent="0.3">
      <c r="A41" s="55" t="s">
        <v>70</v>
      </c>
      <c r="B41" s="173"/>
      <c r="C41" s="128"/>
      <c r="D41" s="129"/>
      <c r="E41" s="54"/>
      <c r="F41" s="124"/>
      <c r="G41" s="124"/>
      <c r="H41" s="124"/>
      <c r="I41" s="124"/>
    </row>
    <row r="42" spans="1:9" ht="15.75" customHeight="1" x14ac:dyDescent="0.3">
      <c r="A42" s="65" t="s">
        <v>71</v>
      </c>
      <c r="B42" s="58" t="s">
        <v>72</v>
      </c>
      <c r="C42" s="66">
        <f>C52</f>
        <v>180</v>
      </c>
      <c r="D42" s="66">
        <f t="shared" ref="D42:I42" si="4">D52</f>
        <v>29.9</v>
      </c>
      <c r="E42" s="66">
        <f t="shared" si="4"/>
        <v>29.8</v>
      </c>
      <c r="F42" s="66">
        <f t="shared" si="4"/>
        <v>7.4</v>
      </c>
      <c r="G42" s="66">
        <f t="shared" si="4"/>
        <v>7.5</v>
      </c>
      <c r="H42" s="66">
        <f t="shared" si="4"/>
        <v>7.4</v>
      </c>
      <c r="I42" s="66">
        <f t="shared" si="4"/>
        <v>7.5</v>
      </c>
    </row>
    <row r="43" spans="1:9" ht="15.75" customHeight="1" x14ac:dyDescent="0.3">
      <c r="A43" s="67" t="s">
        <v>73</v>
      </c>
      <c r="B43" s="58" t="s">
        <v>74</v>
      </c>
      <c r="C43" s="123">
        <f>C36+C39+C42</f>
        <v>3556.2</v>
      </c>
      <c r="D43" s="123">
        <f t="shared" ref="D43:I43" si="5">D36+D39+D42</f>
        <v>3984.4</v>
      </c>
      <c r="E43" s="123">
        <f t="shared" si="5"/>
        <v>4788.9000000000005</v>
      </c>
      <c r="F43" s="123">
        <f>F36+F39+F42</f>
        <v>1141</v>
      </c>
      <c r="G43" s="123">
        <f t="shared" si="5"/>
        <v>1358.8</v>
      </c>
      <c r="H43" s="123">
        <f t="shared" si="5"/>
        <v>1199</v>
      </c>
      <c r="I43" s="123">
        <f t="shared" si="5"/>
        <v>1090.1000000000001</v>
      </c>
    </row>
    <row r="44" spans="1:9" ht="15.75" customHeight="1" x14ac:dyDescent="0.3">
      <c r="A44" s="68" t="s">
        <v>75</v>
      </c>
      <c r="B44" s="58"/>
      <c r="C44" s="69"/>
      <c r="D44" s="70"/>
      <c r="E44" s="71"/>
      <c r="F44" s="71"/>
      <c r="G44" s="71"/>
      <c r="H44" s="71"/>
      <c r="I44" s="72"/>
    </row>
    <row r="45" spans="1:9" ht="30" customHeight="1" x14ac:dyDescent="0.3">
      <c r="A45" s="73" t="s">
        <v>76</v>
      </c>
      <c r="B45" s="58" t="s">
        <v>77</v>
      </c>
      <c r="C45" s="123">
        <f>C46+C54</f>
        <v>1430.9</v>
      </c>
      <c r="D45" s="123">
        <f t="shared" ref="D45:I45" si="6">D46+D54</f>
        <v>1628.3999999999999</v>
      </c>
      <c r="E45" s="54">
        <f t="shared" ref="E45:E52" si="7">SUM(F45:I45)</f>
        <v>1915</v>
      </c>
      <c r="F45" s="123">
        <f t="shared" si="6"/>
        <v>464.79999999999995</v>
      </c>
      <c r="G45" s="123">
        <f t="shared" si="6"/>
        <v>460.4</v>
      </c>
      <c r="H45" s="123">
        <f t="shared" si="6"/>
        <v>504.9</v>
      </c>
      <c r="I45" s="123">
        <f t="shared" si="6"/>
        <v>484.90000000000003</v>
      </c>
    </row>
    <row r="46" spans="1:9" ht="31.5" x14ac:dyDescent="0.3">
      <c r="A46" s="74" t="s">
        <v>78</v>
      </c>
      <c r="B46" s="58" t="s">
        <v>79</v>
      </c>
      <c r="C46" s="123">
        <f>C47+C48+C51+C52</f>
        <v>1338.4</v>
      </c>
      <c r="D46" s="123">
        <f t="shared" ref="D46:I46" si="8">D47+D48+D51+D52</f>
        <v>1458.3</v>
      </c>
      <c r="E46" s="54">
        <f t="shared" si="7"/>
        <v>1710.2999999999997</v>
      </c>
      <c r="F46" s="123">
        <f t="shared" si="8"/>
        <v>406.9</v>
      </c>
      <c r="G46" s="123">
        <f t="shared" si="8"/>
        <v>419.5</v>
      </c>
      <c r="H46" s="123">
        <f t="shared" si="8"/>
        <v>453.29999999999995</v>
      </c>
      <c r="I46" s="123">
        <f t="shared" si="8"/>
        <v>430.6</v>
      </c>
    </row>
    <row r="47" spans="1:9" s="76" customFormat="1" ht="15.75" customHeight="1" x14ac:dyDescent="0.3">
      <c r="A47" s="61" t="s">
        <v>80</v>
      </c>
      <c r="B47" s="58" t="s">
        <v>81</v>
      </c>
      <c r="C47" s="75">
        <v>229.5</v>
      </c>
      <c r="D47" s="53">
        <v>372.8</v>
      </c>
      <c r="E47" s="54">
        <f t="shared" si="7"/>
        <v>447.3</v>
      </c>
      <c r="F47" s="78">
        <v>111.8</v>
      </c>
      <c r="G47" s="78">
        <v>111.9</v>
      </c>
      <c r="H47" s="78">
        <v>111.8</v>
      </c>
      <c r="I47" s="78">
        <v>111.8</v>
      </c>
    </row>
    <row r="48" spans="1:9" ht="18.75" customHeight="1" x14ac:dyDescent="0.3">
      <c r="A48" s="62" t="s">
        <v>82</v>
      </c>
      <c r="B48" s="159" t="s">
        <v>83</v>
      </c>
      <c r="C48" s="123">
        <f>C49+C50</f>
        <v>761.4</v>
      </c>
      <c r="D48" s="123">
        <f t="shared" ref="D48:I48" si="9">D49+D50</f>
        <v>865.3</v>
      </c>
      <c r="E48" s="54">
        <f t="shared" si="7"/>
        <v>1010.9000000000001</v>
      </c>
      <c r="F48" s="123">
        <f t="shared" si="9"/>
        <v>235.8</v>
      </c>
      <c r="G48" s="123">
        <f t="shared" si="9"/>
        <v>246</v>
      </c>
      <c r="H48" s="123">
        <f t="shared" si="9"/>
        <v>273.89999999999998</v>
      </c>
      <c r="I48" s="123">
        <f t="shared" si="9"/>
        <v>255.2</v>
      </c>
    </row>
    <row r="49" spans="1:9" ht="15" customHeight="1" x14ac:dyDescent="0.3">
      <c r="A49" s="51" t="s">
        <v>84</v>
      </c>
      <c r="B49" s="160"/>
      <c r="C49" s="53">
        <v>411.9</v>
      </c>
      <c r="D49" s="53">
        <v>477.9</v>
      </c>
      <c r="E49" s="54">
        <f t="shared" si="7"/>
        <v>521.9</v>
      </c>
      <c r="F49" s="124">
        <v>121.5</v>
      </c>
      <c r="G49" s="124">
        <v>131.69999999999999</v>
      </c>
      <c r="H49" s="124">
        <v>147.19999999999999</v>
      </c>
      <c r="I49" s="124">
        <v>121.5</v>
      </c>
    </row>
    <row r="50" spans="1:9" ht="15" customHeight="1" x14ac:dyDescent="0.3">
      <c r="A50" s="55" t="s">
        <v>85</v>
      </c>
      <c r="B50" s="161"/>
      <c r="C50" s="53">
        <v>349.5</v>
      </c>
      <c r="D50" s="53">
        <v>387.4</v>
      </c>
      <c r="E50" s="54">
        <f t="shared" si="7"/>
        <v>489</v>
      </c>
      <c r="F50" s="124">
        <v>114.3</v>
      </c>
      <c r="G50" s="124">
        <v>114.3</v>
      </c>
      <c r="H50" s="124">
        <v>126.7</v>
      </c>
      <c r="I50" s="124">
        <v>133.69999999999999</v>
      </c>
    </row>
    <row r="51" spans="1:9" s="76" customFormat="1" ht="27" customHeight="1" x14ac:dyDescent="0.3">
      <c r="A51" s="61" t="s">
        <v>86</v>
      </c>
      <c r="B51" s="58" t="s">
        <v>87</v>
      </c>
      <c r="C51" s="77">
        <v>167.5</v>
      </c>
      <c r="D51" s="77">
        <v>190.3</v>
      </c>
      <c r="E51" s="54">
        <f t="shared" si="7"/>
        <v>222.29999999999998</v>
      </c>
      <c r="F51" s="78">
        <v>51.9</v>
      </c>
      <c r="G51" s="78">
        <v>54.1</v>
      </c>
      <c r="H51" s="78">
        <v>60.2</v>
      </c>
      <c r="I51" s="78">
        <v>56.1</v>
      </c>
    </row>
    <row r="52" spans="1:9" s="76" customFormat="1" ht="15.75" customHeight="1" x14ac:dyDescent="0.3">
      <c r="A52" s="61" t="s">
        <v>88</v>
      </c>
      <c r="B52" s="58" t="s">
        <v>89</v>
      </c>
      <c r="C52" s="77">
        <v>180</v>
      </c>
      <c r="D52" s="77">
        <v>29.9</v>
      </c>
      <c r="E52" s="54">
        <f t="shared" si="7"/>
        <v>29.8</v>
      </c>
      <c r="F52" s="78">
        <v>7.4</v>
      </c>
      <c r="G52" s="78">
        <v>7.5</v>
      </c>
      <c r="H52" s="78">
        <v>7.4</v>
      </c>
      <c r="I52" s="78">
        <v>7.5</v>
      </c>
    </row>
    <row r="53" spans="1:9" ht="15.75" customHeight="1" x14ac:dyDescent="0.3">
      <c r="A53" s="73" t="s">
        <v>90</v>
      </c>
      <c r="B53" s="58" t="s">
        <v>91</v>
      </c>
      <c r="C53" s="124"/>
      <c r="D53" s="78"/>
      <c r="E53" s="54"/>
      <c r="F53" s="124"/>
      <c r="G53" s="124"/>
      <c r="H53" s="124"/>
      <c r="I53" s="124"/>
    </row>
    <row r="54" spans="1:9" ht="15.75" customHeight="1" x14ac:dyDescent="0.3">
      <c r="A54" s="73" t="s">
        <v>92</v>
      </c>
      <c r="B54" s="58" t="s">
        <v>93</v>
      </c>
      <c r="C54" s="78">
        <v>92.5</v>
      </c>
      <c r="D54" s="78">
        <v>170.1</v>
      </c>
      <c r="E54" s="54">
        <f>SUM(F54:I54)</f>
        <v>204.7</v>
      </c>
      <c r="F54" s="78">
        <v>57.9</v>
      </c>
      <c r="G54" s="78">
        <v>40.9</v>
      </c>
      <c r="H54" s="78">
        <v>51.6</v>
      </c>
      <c r="I54" s="78">
        <v>54.3</v>
      </c>
    </row>
    <row r="55" spans="1:9" ht="15.75" customHeight="1" x14ac:dyDescent="0.3">
      <c r="A55" s="62" t="s">
        <v>94</v>
      </c>
      <c r="B55" s="58" t="s">
        <v>95</v>
      </c>
      <c r="C55" s="130"/>
      <c r="D55" s="130"/>
      <c r="E55" s="54"/>
      <c r="F55" s="124"/>
      <c r="G55" s="124"/>
      <c r="H55" s="124"/>
      <c r="I55" s="124"/>
    </row>
    <row r="56" spans="1:9" ht="19.149999999999999" customHeight="1" x14ac:dyDescent="0.3">
      <c r="A56" s="79" t="s">
        <v>96</v>
      </c>
      <c r="B56" s="159" t="s">
        <v>97</v>
      </c>
      <c r="C56" s="80"/>
      <c r="D56" s="81"/>
      <c r="E56" s="54"/>
      <c r="F56" s="124"/>
      <c r="G56" s="124"/>
      <c r="H56" s="124"/>
      <c r="I56" s="124"/>
    </row>
    <row r="57" spans="1:9" ht="18.75" customHeight="1" x14ac:dyDescent="0.3">
      <c r="A57" s="51" t="s">
        <v>69</v>
      </c>
      <c r="B57" s="160"/>
      <c r="C57" s="123">
        <f>C58+C59+C62+C63</f>
        <v>2122.7999999999997</v>
      </c>
      <c r="D57" s="123">
        <f t="shared" ref="D57:I57" si="10">D58+D59+D62+D63</f>
        <v>2353.5</v>
      </c>
      <c r="E57" s="54">
        <f t="shared" ref="E57:E61" si="11">SUM(F57:I57)</f>
        <v>2725.5</v>
      </c>
      <c r="F57" s="123">
        <f t="shared" si="10"/>
        <v>645.5</v>
      </c>
      <c r="G57" s="123">
        <f t="shared" si="10"/>
        <v>850</v>
      </c>
      <c r="H57" s="123">
        <f t="shared" si="10"/>
        <v>655.29999999999995</v>
      </c>
      <c r="I57" s="123">
        <f t="shared" si="10"/>
        <v>574.70000000000005</v>
      </c>
    </row>
    <row r="58" spans="1:9" ht="17.25" customHeight="1" outlineLevel="1" x14ac:dyDescent="0.3">
      <c r="A58" s="82" t="s">
        <v>98</v>
      </c>
      <c r="B58" s="160"/>
      <c r="C58" s="75">
        <v>123.8</v>
      </c>
      <c r="D58" s="77">
        <v>166.8</v>
      </c>
      <c r="E58" s="54">
        <f>SUM(F58:I58)</f>
        <v>180</v>
      </c>
      <c r="F58" s="78">
        <v>50.9</v>
      </c>
      <c r="G58" s="78">
        <v>99.6</v>
      </c>
      <c r="H58" s="78">
        <v>29.5</v>
      </c>
      <c r="I58" s="78">
        <v>0</v>
      </c>
    </row>
    <row r="59" spans="1:9" ht="21" customHeight="1" outlineLevel="1" x14ac:dyDescent="0.3">
      <c r="A59" s="82" t="s">
        <v>99</v>
      </c>
      <c r="B59" s="160"/>
      <c r="C59" s="123">
        <f>C60+C61</f>
        <v>1428.1</v>
      </c>
      <c r="D59" s="123">
        <f t="shared" ref="D59:I59" si="12">D60+D61</f>
        <v>1665.1</v>
      </c>
      <c r="E59" s="54">
        <f t="shared" si="11"/>
        <v>1923.6</v>
      </c>
      <c r="F59" s="123">
        <f t="shared" si="12"/>
        <v>472.2</v>
      </c>
      <c r="G59" s="123">
        <f t="shared" si="12"/>
        <v>482.4</v>
      </c>
      <c r="H59" s="123">
        <f t="shared" si="12"/>
        <v>497.9</v>
      </c>
      <c r="I59" s="123">
        <f t="shared" si="12"/>
        <v>471.1</v>
      </c>
    </row>
    <row r="60" spans="1:9" ht="19.5" customHeight="1" outlineLevel="1" x14ac:dyDescent="0.3">
      <c r="A60" s="82" t="s">
        <v>100</v>
      </c>
      <c r="B60" s="160"/>
      <c r="C60" s="53">
        <v>372.4</v>
      </c>
      <c r="D60" s="53">
        <v>420.1</v>
      </c>
      <c r="E60" s="64">
        <f t="shared" si="11"/>
        <v>466.8</v>
      </c>
      <c r="F60" s="124">
        <v>107.7</v>
      </c>
      <c r="G60" s="124">
        <v>117.9</v>
      </c>
      <c r="H60" s="124">
        <v>133.4</v>
      </c>
      <c r="I60" s="124">
        <v>107.8</v>
      </c>
    </row>
    <row r="61" spans="1:9" ht="19.5" customHeight="1" outlineLevel="1" x14ac:dyDescent="0.3">
      <c r="A61" s="82" t="s">
        <v>101</v>
      </c>
      <c r="B61" s="160"/>
      <c r="C61" s="53">
        <v>1055.7</v>
      </c>
      <c r="D61" s="53">
        <v>1245</v>
      </c>
      <c r="E61" s="64">
        <f t="shared" si="11"/>
        <v>1456.8</v>
      </c>
      <c r="F61" s="124">
        <v>364.5</v>
      </c>
      <c r="G61" s="124">
        <v>364.5</v>
      </c>
      <c r="H61" s="124">
        <v>364.5</v>
      </c>
      <c r="I61" s="124">
        <v>363.3</v>
      </c>
    </row>
    <row r="62" spans="1:9" ht="18" customHeight="1" outlineLevel="1" x14ac:dyDescent="0.3">
      <c r="A62" s="82" t="s">
        <v>102</v>
      </c>
      <c r="B62" s="160"/>
      <c r="C62" s="77">
        <v>302.2</v>
      </c>
      <c r="D62" s="77">
        <v>366.3</v>
      </c>
      <c r="E62" s="54">
        <f>SUM(F62:I62)</f>
        <v>423.20000000000005</v>
      </c>
      <c r="F62" s="78">
        <v>103.9</v>
      </c>
      <c r="G62" s="78">
        <v>106.2</v>
      </c>
      <c r="H62" s="78">
        <v>109.5</v>
      </c>
      <c r="I62" s="78">
        <v>103.6</v>
      </c>
    </row>
    <row r="63" spans="1:9" ht="19.5" customHeight="1" outlineLevel="1" x14ac:dyDescent="0.3">
      <c r="A63" s="82" t="s">
        <v>103</v>
      </c>
      <c r="B63" s="160"/>
      <c r="C63" s="77">
        <f>C64+C65</f>
        <v>268.7</v>
      </c>
      <c r="D63" s="77">
        <v>155.30000000000001</v>
      </c>
      <c r="E63" s="54">
        <f>SUM(F63:I63)</f>
        <v>198.70000000000002</v>
      </c>
      <c r="F63" s="77">
        <v>18.5</v>
      </c>
      <c r="G63" s="77">
        <v>161.80000000000001</v>
      </c>
      <c r="H63" s="77">
        <v>18.399999999999999</v>
      </c>
      <c r="I63" s="77">
        <f t="shared" ref="I63" si="13">I64+I65</f>
        <v>0</v>
      </c>
    </row>
    <row r="64" spans="1:9" ht="19.5" customHeight="1" outlineLevel="1" x14ac:dyDescent="0.3">
      <c r="A64" s="131" t="s">
        <v>148</v>
      </c>
      <c r="B64" s="160"/>
      <c r="C64" s="83">
        <v>50</v>
      </c>
      <c r="D64" s="77"/>
      <c r="E64" s="54"/>
      <c r="F64" s="78"/>
      <c r="G64" s="78"/>
      <c r="H64" s="78"/>
      <c r="I64" s="78"/>
    </row>
    <row r="65" spans="1:9" ht="19.5" customHeight="1" outlineLevel="1" x14ac:dyDescent="0.3">
      <c r="A65" s="82" t="s">
        <v>149</v>
      </c>
      <c r="B65" s="160"/>
      <c r="C65" s="83">
        <v>218.7</v>
      </c>
      <c r="D65" s="77"/>
      <c r="E65" s="54"/>
      <c r="F65" s="78"/>
      <c r="G65" s="78"/>
      <c r="H65" s="78"/>
      <c r="I65" s="78"/>
    </row>
    <row r="66" spans="1:9" ht="12.75" customHeight="1" x14ac:dyDescent="0.3">
      <c r="A66" s="55" t="s">
        <v>70</v>
      </c>
      <c r="B66" s="161"/>
      <c r="C66" s="53"/>
      <c r="D66" s="53"/>
      <c r="E66" s="54"/>
      <c r="F66" s="124"/>
      <c r="G66" s="124"/>
      <c r="H66" s="124"/>
      <c r="I66" s="124"/>
    </row>
    <row r="67" spans="1:9" ht="15.75" customHeight="1" x14ac:dyDescent="0.3">
      <c r="A67" s="55" t="s">
        <v>104</v>
      </c>
      <c r="B67" s="58" t="s">
        <v>105</v>
      </c>
      <c r="C67" s="124"/>
      <c r="D67" s="124"/>
      <c r="E67" s="54">
        <f>SUM(F67:I67)</f>
        <v>145.9</v>
      </c>
      <c r="F67" s="124">
        <v>30.2</v>
      </c>
      <c r="G67" s="124">
        <v>47.8</v>
      </c>
      <c r="H67" s="124">
        <v>38.200000000000003</v>
      </c>
      <c r="I67" s="124">
        <v>29.7</v>
      </c>
    </row>
    <row r="68" spans="1:9" ht="19.5" customHeight="1" thickBot="1" x14ac:dyDescent="0.35">
      <c r="A68" s="84" t="s">
        <v>106</v>
      </c>
      <c r="B68" s="85" t="s">
        <v>107</v>
      </c>
      <c r="C68" s="132">
        <f>C46+C54+C57+C67</f>
        <v>3553.7</v>
      </c>
      <c r="D68" s="132">
        <f t="shared" ref="D68:I68" si="14">D46+D54+D57+D67</f>
        <v>3981.8999999999996</v>
      </c>
      <c r="E68" s="132">
        <f t="shared" si="14"/>
        <v>4786.3999999999996</v>
      </c>
      <c r="F68" s="132">
        <f t="shared" si="14"/>
        <v>1140.5</v>
      </c>
      <c r="G68" s="132">
        <f t="shared" si="14"/>
        <v>1358.2</v>
      </c>
      <c r="H68" s="132">
        <f t="shared" si="14"/>
        <v>1198.3999999999999</v>
      </c>
      <c r="I68" s="132">
        <f t="shared" si="14"/>
        <v>1089.3000000000002</v>
      </c>
    </row>
    <row r="69" spans="1:9" ht="15.75" customHeight="1" thickTop="1" x14ac:dyDescent="0.3">
      <c r="A69" s="86" t="s">
        <v>108</v>
      </c>
      <c r="B69" s="58" t="s">
        <v>109</v>
      </c>
      <c r="C69" s="90"/>
      <c r="D69" s="90"/>
      <c r="E69" s="87"/>
      <c r="F69" s="87"/>
      <c r="G69" s="87"/>
      <c r="H69" s="87"/>
      <c r="I69" s="87"/>
    </row>
    <row r="70" spans="1:9" ht="15.75" customHeight="1" x14ac:dyDescent="0.3">
      <c r="A70" s="62" t="s">
        <v>110</v>
      </c>
      <c r="B70" s="58" t="s">
        <v>111</v>
      </c>
      <c r="C70" s="63">
        <f>C36+C42-C45</f>
        <v>2.5</v>
      </c>
      <c r="D70" s="63">
        <f t="shared" ref="D70:I70" si="15">D36+D42-D45</f>
        <v>2.5000000000002274</v>
      </c>
      <c r="E70" s="63">
        <f t="shared" si="15"/>
        <v>2.5</v>
      </c>
      <c r="F70" s="63">
        <f>F36+F42-F45</f>
        <v>0.5</v>
      </c>
      <c r="G70" s="63">
        <f t="shared" si="15"/>
        <v>0.60000000000002274</v>
      </c>
      <c r="H70" s="63">
        <f t="shared" si="15"/>
        <v>0.60000000000002274</v>
      </c>
      <c r="I70" s="63">
        <f t="shared" si="15"/>
        <v>0.80000000000001137</v>
      </c>
    </row>
    <row r="71" spans="1:9" ht="12" customHeight="1" x14ac:dyDescent="0.3">
      <c r="A71" s="89" t="s">
        <v>112</v>
      </c>
      <c r="B71" s="174" t="s">
        <v>113</v>
      </c>
      <c r="C71" s="133"/>
      <c r="D71" s="93"/>
      <c r="E71" s="88"/>
      <c r="F71" s="133"/>
      <c r="G71" s="133"/>
      <c r="H71" s="133"/>
      <c r="I71" s="133"/>
    </row>
    <row r="72" spans="1:9" ht="12" customHeight="1" x14ac:dyDescent="0.3">
      <c r="A72" s="91" t="s">
        <v>114</v>
      </c>
      <c r="B72" s="175"/>
      <c r="C72" s="134"/>
      <c r="D72" s="94"/>
      <c r="E72" s="92"/>
      <c r="F72" s="134"/>
      <c r="G72" s="134"/>
      <c r="H72" s="134"/>
      <c r="I72" s="134"/>
    </row>
    <row r="73" spans="1:9" ht="12" customHeight="1" x14ac:dyDescent="0.3">
      <c r="A73" s="91" t="s">
        <v>115</v>
      </c>
      <c r="B73" s="176"/>
      <c r="C73" s="134"/>
      <c r="D73" s="94"/>
      <c r="E73" s="92"/>
      <c r="F73" s="134"/>
      <c r="G73" s="134"/>
      <c r="H73" s="134"/>
      <c r="I73" s="134"/>
    </row>
    <row r="74" spans="1:9" ht="34.5" customHeight="1" x14ac:dyDescent="0.3">
      <c r="A74" s="89" t="s">
        <v>116</v>
      </c>
      <c r="B74" s="159" t="s">
        <v>117</v>
      </c>
      <c r="C74" s="135">
        <f>(C70+C38)-C55-C56</f>
        <v>2.5</v>
      </c>
      <c r="D74" s="135">
        <f t="shared" ref="D74:I74" si="16">(D70+D38)-D55-D56</f>
        <v>2.5000000000002274</v>
      </c>
      <c r="E74" s="135">
        <f t="shared" si="16"/>
        <v>2.5</v>
      </c>
      <c r="F74" s="135">
        <f t="shared" si="16"/>
        <v>0.5</v>
      </c>
      <c r="G74" s="135">
        <f t="shared" si="16"/>
        <v>0.60000000000002274</v>
      </c>
      <c r="H74" s="135">
        <f t="shared" si="16"/>
        <v>0.60000000000002274</v>
      </c>
      <c r="I74" s="135">
        <f t="shared" si="16"/>
        <v>0.80000000000001137</v>
      </c>
    </row>
    <row r="75" spans="1:9" ht="16.5" customHeight="1" x14ac:dyDescent="0.3">
      <c r="A75" s="91" t="s">
        <v>114</v>
      </c>
      <c r="B75" s="160"/>
      <c r="C75" s="154"/>
      <c r="D75" s="94"/>
      <c r="E75" s="92"/>
      <c r="F75" s="134"/>
      <c r="G75" s="134"/>
      <c r="H75" s="134"/>
      <c r="I75" s="134"/>
    </row>
    <row r="76" spans="1:9" ht="16.5" customHeight="1" x14ac:dyDescent="0.3">
      <c r="A76" s="95" t="s">
        <v>115</v>
      </c>
      <c r="B76" s="161"/>
      <c r="C76" s="155"/>
      <c r="D76" s="97"/>
      <c r="E76" s="87"/>
      <c r="F76" s="96"/>
      <c r="G76" s="96"/>
      <c r="H76" s="96"/>
      <c r="I76" s="96"/>
    </row>
    <row r="77" spans="1:9" s="76" customFormat="1" ht="15.75" customHeight="1" x14ac:dyDescent="0.3">
      <c r="A77" s="31" t="s">
        <v>118</v>
      </c>
      <c r="B77" s="58" t="s">
        <v>119</v>
      </c>
      <c r="C77" s="136">
        <f>ROUND(C74*18%,2)</f>
        <v>0.45</v>
      </c>
      <c r="D77" s="136">
        <f t="shared" ref="D77:I77" si="17">ROUND(D74*18%,2)</f>
        <v>0.45</v>
      </c>
      <c r="E77" s="136">
        <f t="shared" si="17"/>
        <v>0.45</v>
      </c>
      <c r="F77" s="136">
        <f t="shared" si="17"/>
        <v>0.09</v>
      </c>
      <c r="G77" s="136">
        <f t="shared" si="17"/>
        <v>0.11</v>
      </c>
      <c r="H77" s="136">
        <f t="shared" si="17"/>
        <v>0.11</v>
      </c>
      <c r="I77" s="136">
        <f t="shared" si="17"/>
        <v>0.14000000000000001</v>
      </c>
    </row>
    <row r="78" spans="1:9" s="60" customFormat="1" ht="15.75" customHeight="1" x14ac:dyDescent="0.3">
      <c r="A78" s="156" t="s">
        <v>120</v>
      </c>
      <c r="B78" s="157" t="s">
        <v>121</v>
      </c>
      <c r="C78" s="144">
        <f>C74-C77</f>
        <v>2.0499999999999998</v>
      </c>
      <c r="D78" s="144">
        <f t="shared" ref="D78:I78" si="18">D74-D77</f>
        <v>2.0500000000002272</v>
      </c>
      <c r="E78" s="144">
        <f t="shared" si="18"/>
        <v>2.0499999999999998</v>
      </c>
      <c r="F78" s="144">
        <f t="shared" si="18"/>
        <v>0.41000000000000003</v>
      </c>
      <c r="G78" s="144">
        <f t="shared" si="18"/>
        <v>0.49000000000002275</v>
      </c>
      <c r="H78" s="144">
        <f t="shared" si="18"/>
        <v>0.49000000000002275</v>
      </c>
      <c r="I78" s="144">
        <f t="shared" si="18"/>
        <v>0.66000000000001136</v>
      </c>
    </row>
    <row r="79" spans="1:9" s="76" customFormat="1" ht="15.75" customHeight="1" x14ac:dyDescent="0.3">
      <c r="A79" s="95" t="s">
        <v>122</v>
      </c>
      <c r="B79" s="57" t="s">
        <v>123</v>
      </c>
      <c r="C79" s="137">
        <f>C78</f>
        <v>2.0499999999999998</v>
      </c>
      <c r="D79" s="137">
        <f t="shared" ref="D79:I79" si="19">D78</f>
        <v>2.0500000000002272</v>
      </c>
      <c r="E79" s="137">
        <f t="shared" si="19"/>
        <v>2.0499999999999998</v>
      </c>
      <c r="F79" s="137">
        <f t="shared" si="19"/>
        <v>0.41000000000000003</v>
      </c>
      <c r="G79" s="137">
        <f t="shared" si="19"/>
        <v>0.49000000000002275</v>
      </c>
      <c r="H79" s="137">
        <f t="shared" si="19"/>
        <v>0.49000000000002275</v>
      </c>
      <c r="I79" s="137">
        <f t="shared" si="19"/>
        <v>0.66000000000001136</v>
      </c>
    </row>
    <row r="80" spans="1:9" s="76" customFormat="1" ht="15.75" customHeight="1" x14ac:dyDescent="0.3">
      <c r="A80" s="61" t="s">
        <v>115</v>
      </c>
      <c r="B80" s="58" t="s">
        <v>124</v>
      </c>
      <c r="C80" s="81"/>
      <c r="D80" s="81"/>
      <c r="E80" s="98"/>
      <c r="F80" s="138"/>
      <c r="G80" s="138"/>
      <c r="H80" s="138"/>
      <c r="I80" s="124"/>
    </row>
    <row r="81" spans="1:9" ht="16.149999999999999" customHeight="1" x14ac:dyDescent="0.2">
      <c r="A81" s="139" t="s">
        <v>125</v>
      </c>
      <c r="B81" s="140"/>
      <c r="C81" s="141"/>
      <c r="D81" s="141"/>
      <c r="E81" s="142"/>
      <c r="F81" s="142"/>
      <c r="G81" s="142"/>
      <c r="H81" s="142"/>
      <c r="I81" s="143"/>
    </row>
    <row r="82" spans="1:9" s="60" customFormat="1" ht="18.75" x14ac:dyDescent="0.3">
      <c r="A82" s="99" t="s">
        <v>126</v>
      </c>
      <c r="B82" s="58" t="s">
        <v>127</v>
      </c>
      <c r="C82" s="137">
        <f>ROUND(C78*30%,2)</f>
        <v>0.62</v>
      </c>
      <c r="D82" s="137">
        <f t="shared" ref="D82" si="20">ROUND(D78*30%,2)</f>
        <v>0.62</v>
      </c>
      <c r="E82" s="137">
        <f>ROUND((E78-E91)*30%,2)</f>
        <v>0.6</v>
      </c>
      <c r="F82" s="137">
        <f>ROUND((F78-F91)*30%,2)</f>
        <v>0.12</v>
      </c>
      <c r="G82" s="137">
        <f>ROUND((G78-G91)*30%,2)</f>
        <v>0.14000000000000001</v>
      </c>
      <c r="H82" s="137">
        <f>ROUND((H78-H91)*30%,2)</f>
        <v>0.14000000000000001</v>
      </c>
      <c r="I82" s="137">
        <f>ROUND((I78-I91)*30%,2)</f>
        <v>0.19</v>
      </c>
    </row>
    <row r="83" spans="1:9" ht="18.75" x14ac:dyDescent="0.3">
      <c r="A83" s="99" t="s">
        <v>128</v>
      </c>
      <c r="B83" s="58" t="s">
        <v>129</v>
      </c>
      <c r="C83" s="137">
        <f>ROUND(C78*60%,2)</f>
        <v>1.23</v>
      </c>
      <c r="D83" s="137">
        <f t="shared" ref="D83" si="21">ROUND(D78*60%,2)</f>
        <v>1.23</v>
      </c>
      <c r="E83" s="137">
        <f>ROUND((E78-E91)*60%,2)</f>
        <v>1.21</v>
      </c>
      <c r="F83" s="137">
        <f>ROUND((F78-F91)*60%,2)</f>
        <v>0.24</v>
      </c>
      <c r="G83" s="137">
        <f>ROUND((G78-G91)*60%,2)</f>
        <v>0.28999999999999998</v>
      </c>
      <c r="H83" s="137">
        <f>ROUND((H78-H91)*60%,2)</f>
        <v>0.28999999999999998</v>
      </c>
      <c r="I83" s="137">
        <f>ROUND((I78-I91)*60%,2)</f>
        <v>0.39</v>
      </c>
    </row>
    <row r="84" spans="1:9" ht="18.75" x14ac:dyDescent="0.3">
      <c r="A84" s="61" t="s">
        <v>130</v>
      </c>
      <c r="B84" s="58" t="s">
        <v>131</v>
      </c>
      <c r="C84" s="137">
        <f>ROUNDDOWN(C78*10%,2)</f>
        <v>0.2</v>
      </c>
      <c r="D84" s="137">
        <f t="shared" ref="D84" si="22">ROUNDDOWN(D78*10%,2)</f>
        <v>0.2</v>
      </c>
      <c r="E84" s="137">
        <f>ROUNDDOWN((E78-E91)*10%,2)</f>
        <v>0.2</v>
      </c>
      <c r="F84" s="137">
        <f>ROUNDDOWN((F78-F91)*10%,2)</f>
        <v>0.04</v>
      </c>
      <c r="G84" s="137">
        <f>ROUND((G78-G91)*10%,2)</f>
        <v>0.05</v>
      </c>
      <c r="H84" s="137">
        <f>ROUND((H78-H91)*10%,2)</f>
        <v>0.05</v>
      </c>
      <c r="I84" s="137">
        <f>ROUNDUP((I78-I91)*10%,2)</f>
        <v>6.9999999999999993E-2</v>
      </c>
    </row>
    <row r="85" spans="1:9" ht="29.45" customHeight="1" x14ac:dyDescent="0.3">
      <c r="A85" s="100" t="s">
        <v>132</v>
      </c>
      <c r="B85" s="58" t="s">
        <v>133</v>
      </c>
      <c r="C85" s="81"/>
      <c r="D85" s="81"/>
      <c r="E85" s="101"/>
      <c r="F85" s="98" t="s">
        <v>134</v>
      </c>
      <c r="G85" s="98" t="s">
        <v>134</v>
      </c>
      <c r="H85" s="98" t="s">
        <v>134</v>
      </c>
      <c r="I85" s="98" t="s">
        <v>134</v>
      </c>
    </row>
    <row r="86" spans="1:9" ht="18" customHeight="1" x14ac:dyDescent="0.2">
      <c r="A86" s="145" t="s">
        <v>135</v>
      </c>
      <c r="B86" s="140"/>
      <c r="C86" s="146"/>
      <c r="D86" s="146"/>
      <c r="E86" s="147"/>
      <c r="F86" s="147"/>
      <c r="G86" s="147"/>
      <c r="H86" s="147"/>
      <c r="I86" s="148"/>
    </row>
    <row r="87" spans="1:9" ht="15.75" customHeight="1" x14ac:dyDescent="0.3">
      <c r="A87" s="59" t="s">
        <v>136</v>
      </c>
      <c r="B87" s="58" t="s">
        <v>137</v>
      </c>
      <c r="C87" s="104"/>
      <c r="D87" s="104"/>
      <c r="E87" s="98"/>
      <c r="F87" s="149" t="s">
        <v>134</v>
      </c>
      <c r="G87" s="149" t="s">
        <v>134</v>
      </c>
      <c r="H87" s="149" t="s">
        <v>134</v>
      </c>
      <c r="I87" s="149" t="s">
        <v>134</v>
      </c>
    </row>
    <row r="88" spans="1:9" ht="15.75" customHeight="1" x14ac:dyDescent="0.3">
      <c r="A88" s="59" t="s">
        <v>138</v>
      </c>
      <c r="B88" s="58" t="s">
        <v>139</v>
      </c>
      <c r="C88" s="104"/>
      <c r="D88" s="104"/>
      <c r="E88" s="98"/>
      <c r="F88" s="150"/>
      <c r="G88" s="150"/>
      <c r="H88" s="150"/>
      <c r="I88" s="150"/>
    </row>
    <row r="89" spans="1:9" s="105" customFormat="1" ht="18.75" x14ac:dyDescent="0.3">
      <c r="A89" s="102" t="s">
        <v>140</v>
      </c>
      <c r="B89" s="103" t="s">
        <v>141</v>
      </c>
      <c r="C89" s="107"/>
      <c r="D89" s="107"/>
      <c r="E89" s="98"/>
      <c r="F89" s="151"/>
      <c r="G89" s="151"/>
      <c r="H89" s="151"/>
      <c r="I89" s="151"/>
    </row>
    <row r="90" spans="1:9" s="76" customFormat="1" ht="15.75" customHeight="1" x14ac:dyDescent="0.3">
      <c r="A90" s="61" t="s">
        <v>142</v>
      </c>
      <c r="B90" s="106" t="s">
        <v>143</v>
      </c>
      <c r="C90" s="81"/>
      <c r="D90" s="81"/>
      <c r="E90" s="98"/>
      <c r="F90" s="150"/>
      <c r="G90" s="150"/>
      <c r="H90" s="150"/>
      <c r="I90" s="150"/>
    </row>
    <row r="91" spans="1:9" s="76" customFormat="1" ht="51" customHeight="1" x14ac:dyDescent="0.3">
      <c r="A91" s="152" t="s">
        <v>150</v>
      </c>
      <c r="B91" s="106" t="s">
        <v>144</v>
      </c>
      <c r="C91" s="153">
        <f>C78*5%</f>
        <v>0.10249999999999999</v>
      </c>
      <c r="D91" s="153">
        <v>0.10199999999999999</v>
      </c>
      <c r="E91" s="158">
        <f>E78*2%</f>
        <v>4.0999999999999995E-2</v>
      </c>
      <c r="F91" s="153">
        <f>F78*2%</f>
        <v>8.2000000000000007E-3</v>
      </c>
      <c r="G91" s="153">
        <f>G78*2%</f>
        <v>9.8000000000004559E-3</v>
      </c>
      <c r="H91" s="153">
        <f t="shared" ref="H91:I91" si="23">H78*2%</f>
        <v>9.8000000000004559E-3</v>
      </c>
      <c r="I91" s="153">
        <f t="shared" si="23"/>
        <v>1.3200000000000227E-2</v>
      </c>
    </row>
    <row r="92" spans="1:9" ht="16.5" customHeight="1" x14ac:dyDescent="0.2">
      <c r="A92" s="108"/>
      <c r="B92" s="109"/>
      <c r="C92" s="4"/>
      <c r="D92" s="4"/>
      <c r="E92" s="110"/>
      <c r="F92" s="111"/>
      <c r="G92" s="111"/>
      <c r="H92" s="111"/>
      <c r="I92" s="111"/>
    </row>
    <row r="93" spans="1:9" x14ac:dyDescent="0.2">
      <c r="B93" s="4"/>
      <c r="C93" s="4"/>
      <c r="D93" s="4"/>
    </row>
    <row r="94" spans="1:9" s="113" customFormat="1" ht="15.75" x14ac:dyDescent="0.25">
      <c r="A94" s="112" t="s">
        <v>145</v>
      </c>
      <c r="C94" s="114"/>
      <c r="D94" s="114"/>
      <c r="E94" s="115"/>
      <c r="F94" s="116" t="s">
        <v>146</v>
      </c>
      <c r="G94" s="116"/>
      <c r="H94" s="115"/>
      <c r="I94" s="115"/>
    </row>
    <row r="95" spans="1:9" s="113" customFormat="1" ht="15.75" x14ac:dyDescent="0.25">
      <c r="A95" s="117" t="s">
        <v>147</v>
      </c>
      <c r="E95" s="115"/>
      <c r="F95" s="115"/>
      <c r="G95" s="115"/>
      <c r="H95" s="115"/>
      <c r="I95" s="115"/>
    </row>
    <row r="96" spans="1:9" x14ac:dyDescent="0.2">
      <c r="B96" s="118"/>
      <c r="C96" s="118"/>
      <c r="D96" s="118"/>
    </row>
    <row r="97" spans="1:18" x14ac:dyDescent="0.2">
      <c r="A97" s="119"/>
      <c r="B97" s="118"/>
      <c r="C97" s="118"/>
      <c r="D97" s="118"/>
    </row>
    <row r="98" spans="1:18" x14ac:dyDescent="0.2">
      <c r="A98" s="119"/>
      <c r="B98" s="118"/>
      <c r="C98" s="118"/>
      <c r="D98" s="118"/>
    </row>
    <row r="99" spans="1:18" s="13" customFormat="1" x14ac:dyDescent="0.2">
      <c r="A99" s="119"/>
      <c r="B99" s="118"/>
      <c r="C99" s="118"/>
      <c r="D99" s="118"/>
      <c r="J99" s="4"/>
      <c r="K99" s="4"/>
      <c r="L99" s="4"/>
      <c r="M99" s="4"/>
      <c r="N99" s="4"/>
      <c r="O99" s="4"/>
      <c r="P99" s="4"/>
      <c r="Q99" s="4"/>
      <c r="R99" s="4"/>
    </row>
    <row r="100" spans="1:18" s="13" customFormat="1" x14ac:dyDescent="0.2">
      <c r="A100" s="119"/>
      <c r="B100" s="118"/>
      <c r="C100" s="118"/>
      <c r="D100" s="118"/>
      <c r="J100" s="4"/>
      <c r="K100" s="4"/>
      <c r="L100" s="4"/>
      <c r="M100" s="4"/>
      <c r="N100" s="4"/>
      <c r="O100" s="4"/>
      <c r="P100" s="4"/>
      <c r="Q100" s="4"/>
      <c r="R100" s="4"/>
    </row>
    <row r="101" spans="1:18" s="13" customFormat="1" x14ac:dyDescent="0.2">
      <c r="A101" s="119"/>
      <c r="B101" s="118"/>
      <c r="C101" s="118"/>
      <c r="D101" s="118"/>
      <c r="J101" s="4"/>
      <c r="K101" s="4"/>
      <c r="L101" s="4"/>
      <c r="M101" s="4"/>
      <c r="N101" s="4"/>
      <c r="O101" s="4"/>
      <c r="P101" s="4"/>
      <c r="Q101" s="4"/>
      <c r="R101" s="4"/>
    </row>
    <row r="102" spans="1:18" s="13" customFormat="1" x14ac:dyDescent="0.2">
      <c r="A102" s="119"/>
      <c r="B102" s="118"/>
      <c r="C102" s="118"/>
      <c r="D102" s="118"/>
      <c r="J102" s="4"/>
      <c r="K102" s="4"/>
      <c r="L102" s="4"/>
      <c r="M102" s="4"/>
      <c r="N102" s="4"/>
      <c r="O102" s="4"/>
      <c r="P102" s="4"/>
      <c r="Q102" s="4"/>
      <c r="R102" s="4"/>
    </row>
    <row r="103" spans="1:18" s="13" customFormat="1" x14ac:dyDescent="0.2">
      <c r="A103" s="119"/>
      <c r="B103" s="118"/>
      <c r="C103" s="118"/>
      <c r="D103" s="118"/>
      <c r="J103" s="4"/>
      <c r="K103" s="4"/>
      <c r="L103" s="4"/>
      <c r="M103" s="4"/>
      <c r="N103" s="4"/>
      <c r="O103" s="4"/>
      <c r="P103" s="4"/>
      <c r="Q103" s="4"/>
      <c r="R103" s="4"/>
    </row>
    <row r="104" spans="1:18" s="13" customFormat="1" x14ac:dyDescent="0.2">
      <c r="A104" s="119"/>
      <c r="B104" s="118"/>
      <c r="C104" s="118"/>
      <c r="D104" s="118"/>
      <c r="J104" s="4"/>
      <c r="K104" s="4"/>
      <c r="L104" s="4"/>
      <c r="M104" s="4"/>
      <c r="N104" s="4"/>
      <c r="O104" s="4"/>
      <c r="P104" s="4"/>
      <c r="Q104" s="4"/>
      <c r="R104" s="4"/>
    </row>
    <row r="105" spans="1:18" s="13" customFormat="1" x14ac:dyDescent="0.2">
      <c r="A105" s="119"/>
      <c r="B105" s="118"/>
      <c r="C105" s="118"/>
      <c r="D105" s="118"/>
      <c r="J105" s="4"/>
      <c r="K105" s="4"/>
      <c r="L105" s="4"/>
      <c r="M105" s="4"/>
      <c r="N105" s="4"/>
      <c r="O105" s="4"/>
      <c r="P105" s="4"/>
      <c r="Q105" s="4"/>
      <c r="R105" s="4"/>
    </row>
    <row r="106" spans="1:18" s="13" customFormat="1" x14ac:dyDescent="0.2">
      <c r="A106" s="119"/>
      <c r="B106" s="118"/>
      <c r="C106" s="118"/>
      <c r="D106" s="118"/>
      <c r="J106" s="4"/>
      <c r="K106" s="4"/>
      <c r="L106" s="4"/>
      <c r="M106" s="4"/>
      <c r="N106" s="4"/>
      <c r="O106" s="4"/>
      <c r="P106" s="4"/>
      <c r="Q106" s="4"/>
      <c r="R106" s="4"/>
    </row>
    <row r="107" spans="1:18" s="13" customFormat="1" x14ac:dyDescent="0.2">
      <c r="A107" s="119"/>
      <c r="B107" s="118"/>
      <c r="C107" s="118"/>
      <c r="D107" s="118"/>
      <c r="J107" s="4"/>
      <c r="K107" s="4"/>
      <c r="L107" s="4"/>
      <c r="M107" s="4"/>
      <c r="N107" s="4"/>
      <c r="O107" s="4"/>
      <c r="P107" s="4"/>
      <c r="Q107" s="4"/>
      <c r="R107" s="4"/>
    </row>
    <row r="108" spans="1:18" s="13" customFormat="1" x14ac:dyDescent="0.2">
      <c r="A108" s="119"/>
      <c r="B108" s="118"/>
      <c r="C108" s="118"/>
      <c r="D108" s="118"/>
      <c r="J108" s="4"/>
      <c r="K108" s="4"/>
      <c r="L108" s="4"/>
      <c r="M108" s="4"/>
      <c r="N108" s="4"/>
      <c r="O108" s="4"/>
      <c r="P108" s="4"/>
      <c r="Q108" s="4"/>
      <c r="R108" s="4"/>
    </row>
    <row r="109" spans="1:18" s="13" customFormat="1" x14ac:dyDescent="0.2">
      <c r="A109" s="119"/>
      <c r="B109" s="118"/>
      <c r="C109" s="118"/>
      <c r="D109" s="118"/>
      <c r="J109" s="4"/>
      <c r="K109" s="4"/>
      <c r="L109" s="4"/>
      <c r="M109" s="4"/>
      <c r="N109" s="4"/>
      <c r="O109" s="4"/>
      <c r="P109" s="4"/>
      <c r="Q109" s="4"/>
      <c r="R109" s="4"/>
    </row>
    <row r="110" spans="1:18" s="13" customFormat="1" x14ac:dyDescent="0.2">
      <c r="A110" s="119"/>
      <c r="B110" s="118"/>
      <c r="C110" s="118"/>
      <c r="D110" s="118"/>
      <c r="J110" s="4"/>
      <c r="K110" s="4"/>
      <c r="L110" s="4"/>
      <c r="M110" s="4"/>
      <c r="N110" s="4"/>
      <c r="O110" s="4"/>
      <c r="P110" s="4"/>
      <c r="Q110" s="4"/>
      <c r="R110" s="4"/>
    </row>
    <row r="111" spans="1:18" s="13" customFormat="1" x14ac:dyDescent="0.2">
      <c r="A111" s="119"/>
      <c r="B111" s="118"/>
      <c r="C111" s="118"/>
      <c r="D111" s="118"/>
      <c r="J111" s="4"/>
      <c r="K111" s="4"/>
      <c r="L111" s="4"/>
      <c r="M111" s="4"/>
      <c r="N111" s="4"/>
      <c r="O111" s="4"/>
      <c r="P111" s="4"/>
      <c r="Q111" s="4"/>
      <c r="R111" s="4"/>
    </row>
    <row r="112" spans="1:18" s="13" customFormat="1" x14ac:dyDescent="0.2">
      <c r="A112" s="120"/>
      <c r="B112" s="121"/>
      <c r="C112" s="121"/>
      <c r="D112" s="121"/>
      <c r="J112" s="4"/>
      <c r="K112" s="4"/>
      <c r="L112" s="4"/>
      <c r="M112" s="4"/>
      <c r="N112" s="4"/>
      <c r="O112" s="4"/>
      <c r="P112" s="4"/>
      <c r="Q112" s="4"/>
      <c r="R112" s="4"/>
    </row>
    <row r="113" spans="1:18" s="13" customFormat="1" x14ac:dyDescent="0.2">
      <c r="A113" s="120"/>
      <c r="B113" s="121"/>
      <c r="C113" s="121"/>
      <c r="D113" s="121"/>
      <c r="J113" s="4"/>
      <c r="K113" s="4"/>
      <c r="L113" s="4"/>
      <c r="M113" s="4"/>
      <c r="N113" s="4"/>
      <c r="O113" s="4"/>
      <c r="P113" s="4"/>
      <c r="Q113" s="4"/>
      <c r="R113" s="4"/>
    </row>
    <row r="114" spans="1:18" s="13" customFormat="1" x14ac:dyDescent="0.2">
      <c r="A114" s="120"/>
      <c r="B114" s="121"/>
      <c r="C114" s="121"/>
      <c r="D114" s="121"/>
      <c r="J114" s="4"/>
      <c r="K114" s="4"/>
      <c r="L114" s="4"/>
      <c r="M114" s="4"/>
      <c r="N114" s="4"/>
      <c r="O114" s="4"/>
      <c r="P114" s="4"/>
      <c r="Q114" s="4"/>
      <c r="R114" s="4"/>
    </row>
    <row r="115" spans="1:18" s="121" customFormat="1" x14ac:dyDescent="0.2">
      <c r="A115" s="120"/>
      <c r="E115" s="13"/>
      <c r="F115" s="13"/>
      <c r="G115" s="13"/>
      <c r="H115" s="13"/>
      <c r="I115" s="13"/>
      <c r="J115" s="4"/>
      <c r="K115" s="4"/>
      <c r="L115" s="4"/>
      <c r="M115" s="4"/>
      <c r="N115" s="4"/>
      <c r="O115" s="4"/>
      <c r="P115" s="4"/>
      <c r="Q115" s="4"/>
      <c r="R115" s="4"/>
    </row>
    <row r="116" spans="1:18" s="121" customFormat="1" x14ac:dyDescent="0.2">
      <c r="A116" s="120"/>
      <c r="E116" s="13"/>
      <c r="F116" s="13"/>
      <c r="G116" s="13"/>
      <c r="H116" s="13"/>
      <c r="I116" s="13"/>
      <c r="J116" s="4"/>
      <c r="K116" s="4"/>
      <c r="L116" s="4"/>
      <c r="M116" s="4"/>
      <c r="N116" s="4"/>
      <c r="O116" s="4"/>
      <c r="P116" s="4"/>
      <c r="Q116" s="4"/>
      <c r="R116" s="4"/>
    </row>
    <row r="117" spans="1:18" s="121" customFormat="1" x14ac:dyDescent="0.2">
      <c r="A117" s="120"/>
      <c r="E117" s="13"/>
      <c r="F117" s="13"/>
      <c r="G117" s="13"/>
      <c r="H117" s="13"/>
      <c r="I117" s="13"/>
      <c r="J117" s="4"/>
      <c r="K117" s="4"/>
      <c r="L117" s="4"/>
      <c r="M117" s="4"/>
      <c r="N117" s="4"/>
      <c r="O117" s="4"/>
      <c r="P117" s="4"/>
      <c r="Q117" s="4"/>
      <c r="R117" s="4"/>
    </row>
    <row r="118" spans="1:18" s="121" customFormat="1" x14ac:dyDescent="0.2">
      <c r="A118" s="120"/>
      <c r="E118" s="13"/>
      <c r="F118" s="13"/>
      <c r="G118" s="13"/>
      <c r="H118" s="13"/>
      <c r="I118" s="13"/>
      <c r="J118" s="4"/>
      <c r="K118" s="4"/>
      <c r="L118" s="4"/>
      <c r="M118" s="4"/>
      <c r="N118" s="4"/>
      <c r="O118" s="4"/>
      <c r="P118" s="4"/>
      <c r="Q118" s="4"/>
      <c r="R118" s="4"/>
    </row>
    <row r="119" spans="1:18" s="121" customFormat="1" x14ac:dyDescent="0.2">
      <c r="A119" s="120"/>
      <c r="E119" s="13"/>
      <c r="F119" s="13"/>
      <c r="G119" s="13"/>
      <c r="H119" s="13"/>
      <c r="I119" s="13"/>
      <c r="J119" s="4"/>
      <c r="K119" s="4"/>
      <c r="L119" s="4"/>
      <c r="M119" s="4"/>
      <c r="N119" s="4"/>
      <c r="O119" s="4"/>
      <c r="P119" s="4"/>
      <c r="Q119" s="4"/>
      <c r="R119" s="4"/>
    </row>
    <row r="120" spans="1:18" s="121" customFormat="1" x14ac:dyDescent="0.2">
      <c r="A120" s="120"/>
      <c r="E120" s="13"/>
      <c r="F120" s="13"/>
      <c r="G120" s="13"/>
      <c r="H120" s="13"/>
      <c r="I120" s="13"/>
      <c r="J120" s="4"/>
      <c r="K120" s="4"/>
      <c r="L120" s="4"/>
      <c r="M120" s="4"/>
      <c r="N120" s="4"/>
      <c r="O120" s="4"/>
      <c r="P120" s="4"/>
      <c r="Q120" s="4"/>
      <c r="R120" s="4"/>
    </row>
    <row r="121" spans="1:18" s="121" customFormat="1" x14ac:dyDescent="0.2">
      <c r="A121" s="120"/>
      <c r="E121" s="13"/>
      <c r="F121" s="13"/>
      <c r="G121" s="13"/>
      <c r="H121" s="13"/>
      <c r="I121" s="13"/>
      <c r="J121" s="4"/>
      <c r="K121" s="4"/>
      <c r="L121" s="4"/>
      <c r="M121" s="4"/>
      <c r="N121" s="4"/>
      <c r="O121" s="4"/>
      <c r="P121" s="4"/>
      <c r="Q121" s="4"/>
      <c r="R121" s="4"/>
    </row>
    <row r="122" spans="1:18" s="121" customFormat="1" x14ac:dyDescent="0.2">
      <c r="A122" s="120"/>
      <c r="E122" s="13"/>
      <c r="F122" s="13"/>
      <c r="G122" s="13"/>
      <c r="H122" s="13"/>
      <c r="I122" s="13"/>
      <c r="J122" s="4"/>
      <c r="K122" s="4"/>
      <c r="L122" s="4"/>
      <c r="M122" s="4"/>
      <c r="N122" s="4"/>
      <c r="O122" s="4"/>
      <c r="P122" s="4"/>
      <c r="Q122" s="4"/>
      <c r="R122" s="4"/>
    </row>
    <row r="123" spans="1:18" s="121" customFormat="1" x14ac:dyDescent="0.2">
      <c r="A123" s="120"/>
      <c r="E123" s="13"/>
      <c r="F123" s="13"/>
      <c r="G123" s="13"/>
      <c r="H123" s="13"/>
      <c r="I123" s="13"/>
      <c r="J123" s="4"/>
      <c r="K123" s="4"/>
      <c r="L123" s="4"/>
      <c r="M123" s="4"/>
      <c r="N123" s="4"/>
      <c r="O123" s="4"/>
      <c r="P123" s="4"/>
      <c r="Q123" s="4"/>
      <c r="R123" s="4"/>
    </row>
    <row r="124" spans="1:18" s="121" customFormat="1" x14ac:dyDescent="0.2">
      <c r="A124" s="120"/>
      <c r="E124" s="13"/>
      <c r="F124" s="13"/>
      <c r="G124" s="13"/>
      <c r="H124" s="13"/>
      <c r="I124" s="13"/>
      <c r="J124" s="4"/>
      <c r="K124" s="4"/>
      <c r="L124" s="4"/>
      <c r="M124" s="4"/>
      <c r="N124" s="4"/>
      <c r="O124" s="4"/>
      <c r="P124" s="4"/>
      <c r="Q124" s="4"/>
      <c r="R124" s="4"/>
    </row>
    <row r="125" spans="1:18" s="121" customFormat="1" x14ac:dyDescent="0.2">
      <c r="A125" s="120"/>
      <c r="E125" s="13"/>
      <c r="F125" s="13"/>
      <c r="G125" s="13"/>
      <c r="H125" s="13"/>
      <c r="I125" s="13"/>
      <c r="J125" s="4"/>
      <c r="K125" s="4"/>
      <c r="L125" s="4"/>
      <c r="M125" s="4"/>
      <c r="N125" s="4"/>
      <c r="O125" s="4"/>
      <c r="P125" s="4"/>
      <c r="Q125" s="4"/>
      <c r="R125" s="4"/>
    </row>
    <row r="126" spans="1:18" s="121" customFormat="1" x14ac:dyDescent="0.2">
      <c r="A126" s="120"/>
      <c r="E126" s="13"/>
      <c r="F126" s="13"/>
      <c r="G126" s="13"/>
      <c r="H126" s="13"/>
      <c r="I126" s="13"/>
      <c r="J126" s="4"/>
      <c r="K126" s="4"/>
      <c r="L126" s="4"/>
      <c r="M126" s="4"/>
      <c r="N126" s="4"/>
      <c r="O126" s="4"/>
      <c r="P126" s="4"/>
      <c r="Q126" s="4"/>
      <c r="R126" s="4"/>
    </row>
    <row r="127" spans="1:18" s="121" customFormat="1" x14ac:dyDescent="0.2">
      <c r="A127" s="120"/>
      <c r="E127" s="13"/>
      <c r="F127" s="13"/>
      <c r="G127" s="13"/>
      <c r="H127" s="13"/>
      <c r="I127" s="13"/>
      <c r="J127" s="4"/>
      <c r="K127" s="4"/>
      <c r="L127" s="4"/>
      <c r="M127" s="4"/>
      <c r="N127" s="4"/>
      <c r="O127" s="4"/>
      <c r="P127" s="4"/>
      <c r="Q127" s="4"/>
      <c r="R127" s="4"/>
    </row>
    <row r="128" spans="1:18" s="121" customFormat="1" x14ac:dyDescent="0.2">
      <c r="A128" s="120"/>
      <c r="E128" s="13"/>
      <c r="F128" s="13"/>
      <c r="G128" s="13"/>
      <c r="H128" s="13"/>
      <c r="I128" s="13"/>
      <c r="J128" s="4"/>
      <c r="K128" s="4"/>
      <c r="L128" s="4"/>
      <c r="M128" s="4"/>
      <c r="N128" s="4"/>
      <c r="O128" s="4"/>
      <c r="P128" s="4"/>
      <c r="Q128" s="4"/>
      <c r="R128" s="4"/>
    </row>
    <row r="129" spans="1:18" s="121" customFormat="1" x14ac:dyDescent="0.2">
      <c r="A129" s="120"/>
      <c r="E129" s="13"/>
      <c r="F129" s="13"/>
      <c r="G129" s="13"/>
      <c r="H129" s="13"/>
      <c r="I129" s="13"/>
      <c r="J129" s="4"/>
      <c r="K129" s="4"/>
      <c r="L129" s="4"/>
      <c r="M129" s="4"/>
      <c r="N129" s="4"/>
      <c r="O129" s="4"/>
      <c r="P129" s="4"/>
      <c r="Q129" s="4"/>
      <c r="R129" s="4"/>
    </row>
    <row r="130" spans="1:18" s="121" customFormat="1" x14ac:dyDescent="0.2">
      <c r="A130" s="120"/>
      <c r="E130" s="13"/>
      <c r="F130" s="13"/>
      <c r="G130" s="13"/>
      <c r="H130" s="13"/>
      <c r="I130" s="13"/>
      <c r="J130" s="4"/>
      <c r="K130" s="4"/>
      <c r="L130" s="4"/>
      <c r="M130" s="4"/>
      <c r="N130" s="4"/>
      <c r="O130" s="4"/>
      <c r="P130" s="4"/>
      <c r="Q130" s="4"/>
      <c r="R130" s="4"/>
    </row>
    <row r="131" spans="1:18" s="121" customFormat="1" x14ac:dyDescent="0.2">
      <c r="A131" s="120"/>
      <c r="E131" s="13"/>
      <c r="F131" s="13"/>
      <c r="G131" s="13"/>
      <c r="H131" s="13"/>
      <c r="I131" s="13"/>
      <c r="J131" s="4"/>
      <c r="K131" s="4"/>
      <c r="L131" s="4"/>
      <c r="M131" s="4"/>
      <c r="N131" s="4"/>
      <c r="O131" s="4"/>
      <c r="P131" s="4"/>
      <c r="Q131" s="4"/>
      <c r="R131" s="4"/>
    </row>
    <row r="132" spans="1:18" s="121" customFormat="1" x14ac:dyDescent="0.2">
      <c r="A132" s="120"/>
      <c r="E132" s="13"/>
      <c r="F132" s="13"/>
      <c r="G132" s="13"/>
      <c r="H132" s="13"/>
      <c r="I132" s="13"/>
      <c r="J132" s="4"/>
      <c r="K132" s="4"/>
      <c r="L132" s="4"/>
      <c r="M132" s="4"/>
      <c r="N132" s="4"/>
      <c r="O132" s="4"/>
      <c r="P132" s="4"/>
      <c r="Q132" s="4"/>
      <c r="R132" s="4"/>
    </row>
    <row r="133" spans="1:18" s="121" customFormat="1" x14ac:dyDescent="0.2">
      <c r="A133" s="120"/>
      <c r="E133" s="13"/>
      <c r="F133" s="13"/>
      <c r="G133" s="13"/>
      <c r="H133" s="13"/>
      <c r="I133" s="13"/>
      <c r="J133" s="4"/>
      <c r="K133" s="4"/>
      <c r="L133" s="4"/>
      <c r="M133" s="4"/>
      <c r="N133" s="4"/>
      <c r="O133" s="4"/>
      <c r="P133" s="4"/>
      <c r="Q133" s="4"/>
      <c r="R133" s="4"/>
    </row>
    <row r="134" spans="1:18" s="121" customFormat="1" x14ac:dyDescent="0.2">
      <c r="A134" s="120"/>
      <c r="E134" s="13"/>
      <c r="F134" s="13"/>
      <c r="G134" s="13"/>
      <c r="H134" s="13"/>
      <c r="I134" s="13"/>
      <c r="J134" s="4"/>
      <c r="K134" s="4"/>
      <c r="L134" s="4"/>
      <c r="M134" s="4"/>
      <c r="N134" s="4"/>
      <c r="O134" s="4"/>
      <c r="P134" s="4"/>
      <c r="Q134" s="4"/>
      <c r="R134" s="4"/>
    </row>
    <row r="135" spans="1:18" s="121" customFormat="1" x14ac:dyDescent="0.2">
      <c r="A135" s="120"/>
      <c r="E135" s="13"/>
      <c r="F135" s="13"/>
      <c r="G135" s="13"/>
      <c r="H135" s="13"/>
      <c r="I135" s="13"/>
      <c r="J135" s="4"/>
      <c r="K135" s="4"/>
      <c r="L135" s="4"/>
      <c r="M135" s="4"/>
      <c r="N135" s="4"/>
      <c r="O135" s="4"/>
      <c r="P135" s="4"/>
      <c r="Q135" s="4"/>
      <c r="R135" s="4"/>
    </row>
    <row r="136" spans="1:18" s="121" customFormat="1" x14ac:dyDescent="0.2">
      <c r="A136" s="120"/>
      <c r="E136" s="13"/>
      <c r="F136" s="13"/>
      <c r="G136" s="13"/>
      <c r="H136" s="13"/>
      <c r="I136" s="13"/>
      <c r="J136" s="4"/>
      <c r="K136" s="4"/>
      <c r="L136" s="4"/>
      <c r="M136" s="4"/>
      <c r="N136" s="4"/>
      <c r="O136" s="4"/>
      <c r="P136" s="4"/>
      <c r="Q136" s="4"/>
      <c r="R136" s="4"/>
    </row>
    <row r="137" spans="1:18" s="121" customFormat="1" x14ac:dyDescent="0.2">
      <c r="A137" s="120"/>
      <c r="E137" s="13"/>
      <c r="F137" s="13"/>
      <c r="G137" s="13"/>
      <c r="H137" s="13"/>
      <c r="I137" s="13"/>
      <c r="J137" s="4"/>
      <c r="K137" s="4"/>
      <c r="L137" s="4"/>
      <c r="M137" s="4"/>
      <c r="N137" s="4"/>
      <c r="O137" s="4"/>
      <c r="P137" s="4"/>
      <c r="Q137" s="4"/>
      <c r="R137" s="4"/>
    </row>
    <row r="138" spans="1:18" s="121" customFormat="1" x14ac:dyDescent="0.2">
      <c r="A138" s="120"/>
      <c r="E138" s="13"/>
      <c r="F138" s="13"/>
      <c r="G138" s="13"/>
      <c r="H138" s="13"/>
      <c r="I138" s="13"/>
      <c r="J138" s="4"/>
      <c r="K138" s="4"/>
      <c r="L138" s="4"/>
      <c r="M138" s="4"/>
      <c r="N138" s="4"/>
      <c r="O138" s="4"/>
      <c r="P138" s="4"/>
      <c r="Q138" s="4"/>
      <c r="R138" s="4"/>
    </row>
    <row r="139" spans="1:18" s="121" customFormat="1" x14ac:dyDescent="0.2">
      <c r="A139" s="120"/>
      <c r="E139" s="13"/>
      <c r="F139" s="13"/>
      <c r="G139" s="13"/>
      <c r="H139" s="13"/>
      <c r="I139" s="13"/>
      <c r="J139" s="4"/>
      <c r="K139" s="4"/>
      <c r="L139" s="4"/>
      <c r="M139" s="4"/>
      <c r="N139" s="4"/>
      <c r="O139" s="4"/>
      <c r="P139" s="4"/>
      <c r="Q139" s="4"/>
      <c r="R139" s="4"/>
    </row>
    <row r="140" spans="1:18" s="121" customFormat="1" x14ac:dyDescent="0.2">
      <c r="A140" s="120"/>
      <c r="E140" s="13"/>
      <c r="F140" s="13"/>
      <c r="G140" s="13"/>
      <c r="H140" s="13"/>
      <c r="I140" s="13"/>
      <c r="J140" s="4"/>
      <c r="K140" s="4"/>
      <c r="L140" s="4"/>
      <c r="M140" s="4"/>
      <c r="N140" s="4"/>
      <c r="O140" s="4"/>
      <c r="P140" s="4"/>
      <c r="Q140" s="4"/>
      <c r="R140" s="4"/>
    </row>
    <row r="141" spans="1:18" s="121" customFormat="1" x14ac:dyDescent="0.2">
      <c r="A141" s="120"/>
      <c r="E141" s="13"/>
      <c r="F141" s="13"/>
      <c r="G141" s="13"/>
      <c r="H141" s="13"/>
      <c r="I141" s="13"/>
      <c r="J141" s="4"/>
      <c r="K141" s="4"/>
      <c r="L141" s="4"/>
      <c r="M141" s="4"/>
      <c r="N141" s="4"/>
      <c r="O141" s="4"/>
      <c r="P141" s="4"/>
      <c r="Q141" s="4"/>
      <c r="R141" s="4"/>
    </row>
    <row r="142" spans="1:18" s="121" customFormat="1" x14ac:dyDescent="0.2">
      <c r="A142" s="120"/>
      <c r="E142" s="13"/>
      <c r="F142" s="13"/>
      <c r="G142" s="13"/>
      <c r="H142" s="13"/>
      <c r="I142" s="13"/>
      <c r="J142" s="4"/>
      <c r="K142" s="4"/>
      <c r="L142" s="4"/>
      <c r="M142" s="4"/>
      <c r="N142" s="4"/>
      <c r="O142" s="4"/>
      <c r="P142" s="4"/>
      <c r="Q142" s="4"/>
      <c r="R142" s="4"/>
    </row>
    <row r="143" spans="1:18" s="121" customFormat="1" x14ac:dyDescent="0.2">
      <c r="A143" s="120"/>
      <c r="E143" s="13"/>
      <c r="F143" s="13"/>
      <c r="G143" s="13"/>
      <c r="H143" s="13"/>
      <c r="I143" s="13"/>
      <c r="J143" s="4"/>
      <c r="K143" s="4"/>
      <c r="L143" s="4"/>
      <c r="M143" s="4"/>
      <c r="N143" s="4"/>
      <c r="O143" s="4"/>
      <c r="P143" s="4"/>
      <c r="Q143" s="4"/>
      <c r="R143" s="4"/>
    </row>
    <row r="144" spans="1:18" s="121" customFormat="1" x14ac:dyDescent="0.2">
      <c r="A144" s="120"/>
      <c r="E144" s="13"/>
      <c r="F144" s="13"/>
      <c r="G144" s="13"/>
      <c r="H144" s="13"/>
      <c r="I144" s="13"/>
      <c r="J144" s="4"/>
      <c r="K144" s="4"/>
      <c r="L144" s="4"/>
      <c r="M144" s="4"/>
      <c r="N144" s="4"/>
      <c r="O144" s="4"/>
      <c r="P144" s="4"/>
      <c r="Q144" s="4"/>
      <c r="R144" s="4"/>
    </row>
    <row r="145" spans="1:18" s="121" customFormat="1" x14ac:dyDescent="0.2">
      <c r="A145" s="120"/>
      <c r="E145" s="13"/>
      <c r="F145" s="13"/>
      <c r="G145" s="13"/>
      <c r="H145" s="13"/>
      <c r="I145" s="13"/>
      <c r="J145" s="4"/>
      <c r="K145" s="4"/>
      <c r="L145" s="4"/>
      <c r="M145" s="4"/>
      <c r="N145" s="4"/>
      <c r="O145" s="4"/>
      <c r="P145" s="4"/>
      <c r="Q145" s="4"/>
      <c r="R145" s="4"/>
    </row>
    <row r="146" spans="1:18" s="121" customFormat="1" x14ac:dyDescent="0.2">
      <c r="A146" s="120"/>
      <c r="E146" s="13"/>
      <c r="F146" s="13"/>
      <c r="G146" s="13"/>
      <c r="H146" s="13"/>
      <c r="I146" s="13"/>
      <c r="J146" s="4"/>
      <c r="K146" s="4"/>
      <c r="L146" s="4"/>
      <c r="M146" s="4"/>
      <c r="N146" s="4"/>
      <c r="O146" s="4"/>
      <c r="P146" s="4"/>
      <c r="Q146" s="4"/>
      <c r="R146" s="4"/>
    </row>
    <row r="147" spans="1:18" s="121" customFormat="1" x14ac:dyDescent="0.2">
      <c r="A147" s="120"/>
      <c r="E147" s="13"/>
      <c r="F147" s="13"/>
      <c r="G147" s="13"/>
      <c r="H147" s="13"/>
      <c r="I147" s="13"/>
      <c r="J147" s="4"/>
      <c r="K147" s="4"/>
      <c r="L147" s="4"/>
      <c r="M147" s="4"/>
      <c r="N147" s="4"/>
      <c r="O147" s="4"/>
      <c r="P147" s="4"/>
      <c r="Q147" s="4"/>
      <c r="R147" s="4"/>
    </row>
    <row r="148" spans="1:18" s="121" customFormat="1" x14ac:dyDescent="0.2">
      <c r="A148" s="120"/>
      <c r="E148" s="13"/>
      <c r="F148" s="13"/>
      <c r="G148" s="13"/>
      <c r="H148" s="13"/>
      <c r="I148" s="13"/>
      <c r="J148" s="4"/>
      <c r="K148" s="4"/>
      <c r="L148" s="4"/>
      <c r="M148" s="4"/>
      <c r="N148" s="4"/>
      <c r="O148" s="4"/>
      <c r="P148" s="4"/>
      <c r="Q148" s="4"/>
      <c r="R148" s="4"/>
    </row>
    <row r="149" spans="1:18" s="121" customFormat="1" x14ac:dyDescent="0.2">
      <c r="A149" s="120"/>
      <c r="E149" s="13"/>
      <c r="F149" s="13"/>
      <c r="G149" s="13"/>
      <c r="H149" s="13"/>
      <c r="I149" s="13"/>
      <c r="J149" s="4"/>
      <c r="K149" s="4"/>
      <c r="L149" s="4"/>
      <c r="M149" s="4"/>
      <c r="N149" s="4"/>
      <c r="O149" s="4"/>
      <c r="P149" s="4"/>
      <c r="Q149" s="4"/>
      <c r="R149" s="4"/>
    </row>
    <row r="150" spans="1:18" s="121" customFormat="1" x14ac:dyDescent="0.2">
      <c r="A150" s="120"/>
      <c r="E150" s="13"/>
      <c r="F150" s="13"/>
      <c r="G150" s="13"/>
      <c r="H150" s="13"/>
      <c r="I150" s="13"/>
      <c r="J150" s="4"/>
      <c r="K150" s="4"/>
      <c r="L150" s="4"/>
      <c r="M150" s="4"/>
      <c r="N150" s="4"/>
      <c r="O150" s="4"/>
      <c r="P150" s="4"/>
      <c r="Q150" s="4"/>
      <c r="R150" s="4"/>
    </row>
    <row r="151" spans="1:18" s="121" customFormat="1" x14ac:dyDescent="0.2">
      <c r="A151" s="120"/>
      <c r="E151" s="13"/>
      <c r="F151" s="13"/>
      <c r="G151" s="13"/>
      <c r="H151" s="13"/>
      <c r="I151" s="13"/>
      <c r="J151" s="4"/>
      <c r="K151" s="4"/>
      <c r="L151" s="4"/>
      <c r="M151" s="4"/>
      <c r="N151" s="4"/>
      <c r="O151" s="4"/>
      <c r="P151" s="4"/>
      <c r="Q151" s="4"/>
      <c r="R151" s="4"/>
    </row>
    <row r="152" spans="1:18" s="121" customFormat="1" x14ac:dyDescent="0.2">
      <c r="A152" s="120"/>
      <c r="E152" s="13"/>
      <c r="F152" s="13"/>
      <c r="G152" s="13"/>
      <c r="H152" s="13"/>
      <c r="I152" s="13"/>
      <c r="J152" s="4"/>
      <c r="K152" s="4"/>
      <c r="L152" s="4"/>
      <c r="M152" s="4"/>
      <c r="N152" s="4"/>
      <c r="O152" s="4"/>
      <c r="P152" s="4"/>
      <c r="Q152" s="4"/>
      <c r="R152" s="4"/>
    </row>
    <row r="153" spans="1:18" s="121" customFormat="1" x14ac:dyDescent="0.2">
      <c r="A153" s="120"/>
      <c r="E153" s="13"/>
      <c r="F153" s="13"/>
      <c r="G153" s="13"/>
      <c r="H153" s="13"/>
      <c r="I153" s="13"/>
      <c r="J153" s="4"/>
      <c r="K153" s="4"/>
      <c r="L153" s="4"/>
      <c r="M153" s="4"/>
      <c r="N153" s="4"/>
      <c r="O153" s="4"/>
      <c r="P153" s="4"/>
      <c r="Q153" s="4"/>
      <c r="R153" s="4"/>
    </row>
    <row r="154" spans="1:18" s="121" customFormat="1" x14ac:dyDescent="0.2">
      <c r="A154" s="120"/>
      <c r="E154" s="13"/>
      <c r="F154" s="13"/>
      <c r="G154" s="13"/>
      <c r="H154" s="13"/>
      <c r="I154" s="13"/>
      <c r="J154" s="4"/>
      <c r="K154" s="4"/>
      <c r="L154" s="4"/>
      <c r="M154" s="4"/>
      <c r="N154" s="4"/>
      <c r="O154" s="4"/>
      <c r="P154" s="4"/>
      <c r="Q154" s="4"/>
      <c r="R154" s="4"/>
    </row>
    <row r="155" spans="1:18" s="121" customFormat="1" x14ac:dyDescent="0.2">
      <c r="A155" s="120"/>
      <c r="E155" s="13"/>
      <c r="F155" s="13"/>
      <c r="G155" s="13"/>
      <c r="H155" s="13"/>
      <c r="I155" s="13"/>
      <c r="J155" s="4"/>
      <c r="K155" s="4"/>
      <c r="L155" s="4"/>
      <c r="M155" s="4"/>
      <c r="N155" s="4"/>
      <c r="O155" s="4"/>
      <c r="P155" s="4"/>
      <c r="Q155" s="4"/>
      <c r="R155" s="4"/>
    </row>
    <row r="156" spans="1:18" s="121" customFormat="1" x14ac:dyDescent="0.2">
      <c r="A156" s="120"/>
      <c r="E156" s="13"/>
      <c r="F156" s="13"/>
      <c r="G156" s="13"/>
      <c r="H156" s="13"/>
      <c r="I156" s="13"/>
      <c r="J156" s="4"/>
      <c r="K156" s="4"/>
      <c r="L156" s="4"/>
      <c r="M156" s="4"/>
      <c r="N156" s="4"/>
      <c r="O156" s="4"/>
      <c r="P156" s="4"/>
      <c r="Q156" s="4"/>
      <c r="R156" s="4"/>
    </row>
    <row r="157" spans="1:18" s="121" customFormat="1" x14ac:dyDescent="0.2">
      <c r="A157" s="120"/>
      <c r="E157" s="13"/>
      <c r="F157" s="13"/>
      <c r="G157" s="13"/>
      <c r="H157" s="13"/>
      <c r="I157" s="13"/>
      <c r="J157" s="4"/>
      <c r="K157" s="4"/>
      <c r="L157" s="4"/>
      <c r="M157" s="4"/>
      <c r="N157" s="4"/>
      <c r="O157" s="4"/>
      <c r="P157" s="4"/>
      <c r="Q157" s="4"/>
      <c r="R157" s="4"/>
    </row>
    <row r="158" spans="1:18" s="121" customFormat="1" x14ac:dyDescent="0.2">
      <c r="A158" s="120"/>
      <c r="E158" s="13"/>
      <c r="F158" s="13"/>
      <c r="G158" s="13"/>
      <c r="H158" s="13"/>
      <c r="I158" s="13"/>
      <c r="J158" s="4"/>
      <c r="K158" s="4"/>
      <c r="L158" s="4"/>
      <c r="M158" s="4"/>
      <c r="N158" s="4"/>
      <c r="O158" s="4"/>
      <c r="P158" s="4"/>
      <c r="Q158" s="4"/>
      <c r="R158" s="4"/>
    </row>
    <row r="159" spans="1:18" s="121" customFormat="1" x14ac:dyDescent="0.2">
      <c r="A159" s="120"/>
      <c r="E159" s="13"/>
      <c r="F159" s="13"/>
      <c r="G159" s="13"/>
      <c r="H159" s="13"/>
      <c r="I159" s="13"/>
      <c r="J159" s="4"/>
      <c r="K159" s="4"/>
      <c r="L159" s="4"/>
      <c r="M159" s="4"/>
      <c r="N159" s="4"/>
      <c r="O159" s="4"/>
      <c r="P159" s="4"/>
      <c r="Q159" s="4"/>
      <c r="R159" s="4"/>
    </row>
    <row r="160" spans="1:18" s="121" customFormat="1" x14ac:dyDescent="0.2">
      <c r="A160" s="120"/>
      <c r="E160" s="13"/>
      <c r="F160" s="13"/>
      <c r="G160" s="13"/>
      <c r="H160" s="13"/>
      <c r="I160" s="13"/>
      <c r="J160" s="4"/>
      <c r="K160" s="4"/>
      <c r="L160" s="4"/>
      <c r="M160" s="4"/>
      <c r="N160" s="4"/>
      <c r="O160" s="4"/>
      <c r="P160" s="4"/>
      <c r="Q160" s="4"/>
      <c r="R160" s="4"/>
    </row>
    <row r="161" spans="1:18" s="121" customFormat="1" x14ac:dyDescent="0.2">
      <c r="A161" s="120"/>
      <c r="E161" s="13"/>
      <c r="F161" s="13"/>
      <c r="G161" s="13"/>
      <c r="H161" s="13"/>
      <c r="I161" s="13"/>
      <c r="J161" s="4"/>
      <c r="K161" s="4"/>
      <c r="L161" s="4"/>
      <c r="M161" s="4"/>
      <c r="N161" s="4"/>
      <c r="O161" s="4"/>
      <c r="P161" s="4"/>
      <c r="Q161" s="4"/>
      <c r="R161" s="4"/>
    </row>
    <row r="162" spans="1:18" s="121" customFormat="1" x14ac:dyDescent="0.2">
      <c r="A162" s="120"/>
      <c r="E162" s="13"/>
      <c r="F162" s="13"/>
      <c r="G162" s="13"/>
      <c r="H162" s="13"/>
      <c r="I162" s="13"/>
      <c r="J162" s="4"/>
      <c r="K162" s="4"/>
      <c r="L162" s="4"/>
      <c r="M162" s="4"/>
      <c r="N162" s="4"/>
      <c r="O162" s="4"/>
      <c r="P162" s="4"/>
      <c r="Q162" s="4"/>
      <c r="R162" s="4"/>
    </row>
    <row r="163" spans="1:18" s="121" customFormat="1" x14ac:dyDescent="0.2">
      <c r="A163" s="120"/>
      <c r="E163" s="13"/>
      <c r="F163" s="13"/>
      <c r="G163" s="13"/>
      <c r="H163" s="13"/>
      <c r="I163" s="13"/>
      <c r="J163" s="4"/>
      <c r="K163" s="4"/>
      <c r="L163" s="4"/>
      <c r="M163" s="4"/>
      <c r="N163" s="4"/>
      <c r="O163" s="4"/>
      <c r="P163" s="4"/>
      <c r="Q163" s="4"/>
      <c r="R163" s="4"/>
    </row>
    <row r="164" spans="1:18" s="121" customFormat="1" x14ac:dyDescent="0.2">
      <c r="A164" s="120"/>
      <c r="E164" s="13"/>
      <c r="F164" s="13"/>
      <c r="G164" s="13"/>
      <c r="H164" s="13"/>
      <c r="I164" s="13"/>
      <c r="J164" s="4"/>
      <c r="K164" s="4"/>
      <c r="L164" s="4"/>
      <c r="M164" s="4"/>
      <c r="N164" s="4"/>
      <c r="O164" s="4"/>
      <c r="P164" s="4"/>
      <c r="Q164" s="4"/>
      <c r="R164" s="4"/>
    </row>
    <row r="165" spans="1:18" s="121" customFormat="1" x14ac:dyDescent="0.2">
      <c r="A165" s="120"/>
      <c r="E165" s="13"/>
      <c r="F165" s="13"/>
      <c r="G165" s="13"/>
      <c r="H165" s="13"/>
      <c r="I165" s="13"/>
      <c r="J165" s="4"/>
      <c r="K165" s="4"/>
      <c r="L165" s="4"/>
      <c r="M165" s="4"/>
      <c r="N165" s="4"/>
      <c r="O165" s="4"/>
      <c r="P165" s="4"/>
      <c r="Q165" s="4"/>
      <c r="R165" s="4"/>
    </row>
    <row r="166" spans="1:18" s="121" customFormat="1" x14ac:dyDescent="0.2">
      <c r="A166" s="120"/>
      <c r="E166" s="13"/>
      <c r="F166" s="13"/>
      <c r="G166" s="13"/>
      <c r="H166" s="13"/>
      <c r="I166" s="13"/>
      <c r="J166" s="4"/>
      <c r="K166" s="4"/>
      <c r="L166" s="4"/>
      <c r="M166" s="4"/>
      <c r="N166" s="4"/>
      <c r="O166" s="4"/>
      <c r="P166" s="4"/>
      <c r="Q166" s="4"/>
      <c r="R166" s="4"/>
    </row>
    <row r="167" spans="1:18" s="121" customFormat="1" x14ac:dyDescent="0.2">
      <c r="A167" s="120"/>
      <c r="E167" s="13"/>
      <c r="F167" s="13"/>
      <c r="G167" s="13"/>
      <c r="H167" s="13"/>
      <c r="I167" s="13"/>
      <c r="J167" s="4"/>
      <c r="K167" s="4"/>
      <c r="L167" s="4"/>
      <c r="M167" s="4"/>
      <c r="N167" s="4"/>
      <c r="O167" s="4"/>
      <c r="P167" s="4"/>
      <c r="Q167" s="4"/>
      <c r="R167" s="4"/>
    </row>
    <row r="168" spans="1:18" s="121" customFormat="1" x14ac:dyDescent="0.2">
      <c r="A168" s="120"/>
      <c r="E168" s="13"/>
      <c r="F168" s="13"/>
      <c r="G168" s="13"/>
      <c r="H168" s="13"/>
      <c r="I168" s="13"/>
      <c r="J168" s="4"/>
      <c r="K168" s="4"/>
      <c r="L168" s="4"/>
      <c r="M168" s="4"/>
      <c r="N168" s="4"/>
      <c r="O168" s="4"/>
      <c r="P168" s="4"/>
      <c r="Q168" s="4"/>
      <c r="R168" s="4"/>
    </row>
    <row r="169" spans="1:18" s="121" customFormat="1" x14ac:dyDescent="0.2">
      <c r="A169" s="120"/>
      <c r="E169" s="13"/>
      <c r="F169" s="13"/>
      <c r="G169" s="13"/>
      <c r="H169" s="13"/>
      <c r="I169" s="13"/>
      <c r="J169" s="4"/>
      <c r="K169" s="4"/>
      <c r="L169" s="4"/>
      <c r="M169" s="4"/>
      <c r="N169" s="4"/>
      <c r="O169" s="4"/>
      <c r="P169" s="4"/>
      <c r="Q169" s="4"/>
      <c r="R169" s="4"/>
    </row>
    <row r="170" spans="1:18" s="121" customFormat="1" x14ac:dyDescent="0.2">
      <c r="A170" s="120"/>
      <c r="E170" s="13"/>
      <c r="F170" s="13"/>
      <c r="G170" s="13"/>
      <c r="H170" s="13"/>
      <c r="I170" s="13"/>
      <c r="J170" s="4"/>
      <c r="K170" s="4"/>
      <c r="L170" s="4"/>
      <c r="M170" s="4"/>
      <c r="N170" s="4"/>
      <c r="O170" s="4"/>
      <c r="P170" s="4"/>
      <c r="Q170" s="4"/>
      <c r="R170" s="4"/>
    </row>
    <row r="171" spans="1:18" s="121" customFormat="1" x14ac:dyDescent="0.2">
      <c r="A171" s="120"/>
      <c r="E171" s="13"/>
      <c r="F171" s="13"/>
      <c r="G171" s="13"/>
      <c r="H171" s="13"/>
      <c r="I171" s="13"/>
      <c r="J171" s="4"/>
      <c r="K171" s="4"/>
      <c r="L171" s="4"/>
      <c r="M171" s="4"/>
      <c r="N171" s="4"/>
      <c r="O171" s="4"/>
      <c r="P171" s="4"/>
      <c r="Q171" s="4"/>
      <c r="R171" s="4"/>
    </row>
    <row r="172" spans="1:18" s="121" customFormat="1" x14ac:dyDescent="0.2">
      <c r="A172" s="120"/>
      <c r="E172" s="13"/>
      <c r="F172" s="13"/>
      <c r="G172" s="13"/>
      <c r="H172" s="13"/>
      <c r="I172" s="13"/>
      <c r="J172" s="4"/>
      <c r="K172" s="4"/>
      <c r="L172" s="4"/>
      <c r="M172" s="4"/>
      <c r="N172" s="4"/>
      <c r="O172" s="4"/>
      <c r="P172" s="4"/>
      <c r="Q172" s="4"/>
      <c r="R172" s="4"/>
    </row>
    <row r="173" spans="1:18" s="121" customFormat="1" x14ac:dyDescent="0.2">
      <c r="A173" s="120"/>
      <c r="E173" s="13"/>
      <c r="F173" s="13"/>
      <c r="G173" s="13"/>
      <c r="H173" s="13"/>
      <c r="I173" s="13"/>
      <c r="J173" s="4"/>
      <c r="K173" s="4"/>
      <c r="L173" s="4"/>
      <c r="M173" s="4"/>
      <c r="N173" s="4"/>
      <c r="O173" s="4"/>
      <c r="P173" s="4"/>
      <c r="Q173" s="4"/>
      <c r="R173" s="4"/>
    </row>
    <row r="174" spans="1:18" s="121" customFormat="1" x14ac:dyDescent="0.2">
      <c r="A174" s="120"/>
      <c r="E174" s="13"/>
      <c r="F174" s="13"/>
      <c r="G174" s="13"/>
      <c r="H174" s="13"/>
      <c r="I174" s="13"/>
      <c r="J174" s="4"/>
      <c r="K174" s="4"/>
      <c r="L174" s="4"/>
      <c r="M174" s="4"/>
      <c r="N174" s="4"/>
      <c r="O174" s="4"/>
      <c r="P174" s="4"/>
      <c r="Q174" s="4"/>
      <c r="R174" s="4"/>
    </row>
    <row r="175" spans="1:18" s="121" customFormat="1" x14ac:dyDescent="0.2">
      <c r="A175" s="120"/>
      <c r="E175" s="13"/>
      <c r="F175" s="13"/>
      <c r="G175" s="13"/>
      <c r="H175" s="13"/>
      <c r="I175" s="13"/>
      <c r="J175" s="4"/>
      <c r="K175" s="4"/>
      <c r="L175" s="4"/>
      <c r="M175" s="4"/>
      <c r="N175" s="4"/>
      <c r="O175" s="4"/>
      <c r="P175" s="4"/>
      <c r="Q175" s="4"/>
      <c r="R175" s="4"/>
    </row>
    <row r="176" spans="1:18" s="121" customFormat="1" x14ac:dyDescent="0.2">
      <c r="A176" s="120"/>
      <c r="E176" s="13"/>
      <c r="F176" s="13"/>
      <c r="G176" s="13"/>
      <c r="H176" s="13"/>
      <c r="I176" s="13"/>
      <c r="J176" s="4"/>
      <c r="K176" s="4"/>
      <c r="L176" s="4"/>
      <c r="M176" s="4"/>
      <c r="N176" s="4"/>
      <c r="O176" s="4"/>
      <c r="P176" s="4"/>
      <c r="Q176" s="4"/>
      <c r="R176" s="4"/>
    </row>
    <row r="177" spans="1:18" s="121" customFormat="1" x14ac:dyDescent="0.2">
      <c r="A177" s="120"/>
      <c r="E177" s="13"/>
      <c r="F177" s="13"/>
      <c r="G177" s="13"/>
      <c r="H177" s="13"/>
      <c r="I177" s="13"/>
      <c r="J177" s="4"/>
      <c r="K177" s="4"/>
      <c r="L177" s="4"/>
      <c r="M177" s="4"/>
      <c r="N177" s="4"/>
      <c r="O177" s="4"/>
      <c r="P177" s="4"/>
      <c r="Q177" s="4"/>
      <c r="R177" s="4"/>
    </row>
    <row r="178" spans="1:18" s="121" customFormat="1" x14ac:dyDescent="0.2">
      <c r="A178" s="120"/>
      <c r="E178" s="13"/>
      <c r="F178" s="13"/>
      <c r="G178" s="13"/>
      <c r="H178" s="13"/>
      <c r="I178" s="13"/>
      <c r="J178" s="4"/>
      <c r="K178" s="4"/>
      <c r="L178" s="4"/>
      <c r="M178" s="4"/>
      <c r="N178" s="4"/>
      <c r="O178" s="4"/>
      <c r="P178" s="4"/>
      <c r="Q178" s="4"/>
      <c r="R178" s="4"/>
    </row>
    <row r="179" spans="1:18" s="121" customFormat="1" x14ac:dyDescent="0.2">
      <c r="A179" s="120"/>
      <c r="E179" s="13"/>
      <c r="F179" s="13"/>
      <c r="G179" s="13"/>
      <c r="H179" s="13"/>
      <c r="I179" s="13"/>
      <c r="J179" s="4"/>
      <c r="K179" s="4"/>
      <c r="L179" s="4"/>
      <c r="M179" s="4"/>
      <c r="N179" s="4"/>
      <c r="O179" s="4"/>
      <c r="P179" s="4"/>
      <c r="Q179" s="4"/>
      <c r="R179" s="4"/>
    </row>
    <row r="180" spans="1:18" s="121" customFormat="1" x14ac:dyDescent="0.2">
      <c r="A180" s="120"/>
      <c r="E180" s="13"/>
      <c r="F180" s="13"/>
      <c r="G180" s="13"/>
      <c r="H180" s="13"/>
      <c r="I180" s="13"/>
      <c r="J180" s="4"/>
      <c r="K180" s="4"/>
      <c r="L180" s="4"/>
      <c r="M180" s="4"/>
      <c r="N180" s="4"/>
      <c r="O180" s="4"/>
      <c r="P180" s="4"/>
      <c r="Q180" s="4"/>
      <c r="R180" s="4"/>
    </row>
    <row r="181" spans="1:18" s="121" customFormat="1" x14ac:dyDescent="0.2">
      <c r="A181" s="120"/>
      <c r="E181" s="13"/>
      <c r="F181" s="13"/>
      <c r="G181" s="13"/>
      <c r="H181" s="13"/>
      <c r="I181" s="13"/>
      <c r="J181" s="4"/>
      <c r="K181" s="4"/>
      <c r="L181" s="4"/>
      <c r="M181" s="4"/>
      <c r="N181" s="4"/>
      <c r="O181" s="4"/>
      <c r="P181" s="4"/>
      <c r="Q181" s="4"/>
      <c r="R181" s="4"/>
    </row>
    <row r="182" spans="1:18" s="121" customFormat="1" x14ac:dyDescent="0.2">
      <c r="A182" s="120"/>
      <c r="E182" s="13"/>
      <c r="F182" s="13"/>
      <c r="G182" s="13"/>
      <c r="H182" s="13"/>
      <c r="I182" s="13"/>
      <c r="J182" s="4"/>
      <c r="K182" s="4"/>
      <c r="L182" s="4"/>
      <c r="M182" s="4"/>
      <c r="N182" s="4"/>
      <c r="O182" s="4"/>
      <c r="P182" s="4"/>
      <c r="Q182" s="4"/>
      <c r="R182" s="4"/>
    </row>
    <row r="183" spans="1:18" s="121" customFormat="1" x14ac:dyDescent="0.2">
      <c r="A183" s="120"/>
      <c r="E183" s="13"/>
      <c r="F183" s="13"/>
      <c r="G183" s="13"/>
      <c r="H183" s="13"/>
      <c r="I183" s="13"/>
      <c r="J183" s="4"/>
      <c r="K183" s="4"/>
      <c r="L183" s="4"/>
      <c r="M183" s="4"/>
      <c r="N183" s="4"/>
      <c r="O183" s="4"/>
      <c r="P183" s="4"/>
      <c r="Q183" s="4"/>
      <c r="R183" s="4"/>
    </row>
    <row r="184" spans="1:18" s="121" customFormat="1" x14ac:dyDescent="0.2">
      <c r="A184" s="120"/>
      <c r="E184" s="13"/>
      <c r="F184" s="13"/>
      <c r="G184" s="13"/>
      <c r="H184" s="13"/>
      <c r="I184" s="13"/>
      <c r="J184" s="4"/>
      <c r="K184" s="4"/>
      <c r="L184" s="4"/>
      <c r="M184" s="4"/>
      <c r="N184" s="4"/>
      <c r="O184" s="4"/>
      <c r="P184" s="4"/>
      <c r="Q184" s="4"/>
      <c r="R184" s="4"/>
    </row>
    <row r="185" spans="1:18" s="121" customFormat="1" x14ac:dyDescent="0.2">
      <c r="A185" s="120"/>
      <c r="E185" s="13"/>
      <c r="F185" s="13"/>
      <c r="G185" s="13"/>
      <c r="H185" s="13"/>
      <c r="I185" s="13"/>
      <c r="J185" s="4"/>
      <c r="K185" s="4"/>
      <c r="L185" s="4"/>
      <c r="M185" s="4"/>
      <c r="N185" s="4"/>
      <c r="O185" s="4"/>
      <c r="P185" s="4"/>
      <c r="Q185" s="4"/>
      <c r="R185" s="4"/>
    </row>
    <row r="186" spans="1:18" s="121" customFormat="1" x14ac:dyDescent="0.2">
      <c r="A186" s="120"/>
      <c r="E186" s="13"/>
      <c r="F186" s="13"/>
      <c r="G186" s="13"/>
      <c r="H186" s="13"/>
      <c r="I186" s="13"/>
      <c r="J186" s="4"/>
      <c r="K186" s="4"/>
      <c r="L186" s="4"/>
      <c r="M186" s="4"/>
      <c r="N186" s="4"/>
      <c r="O186" s="4"/>
      <c r="P186" s="4"/>
      <c r="Q186" s="4"/>
      <c r="R186" s="4"/>
    </row>
    <row r="187" spans="1:18" s="121" customFormat="1" x14ac:dyDescent="0.2">
      <c r="A187" s="120"/>
      <c r="E187" s="13"/>
      <c r="F187" s="13"/>
      <c r="G187" s="13"/>
      <c r="H187" s="13"/>
      <c r="I187" s="13"/>
      <c r="J187" s="4"/>
      <c r="K187" s="4"/>
      <c r="L187" s="4"/>
      <c r="M187" s="4"/>
      <c r="N187" s="4"/>
      <c r="O187" s="4"/>
      <c r="P187" s="4"/>
      <c r="Q187" s="4"/>
      <c r="R187" s="4"/>
    </row>
    <row r="188" spans="1:18" s="121" customFormat="1" x14ac:dyDescent="0.2">
      <c r="A188" s="120"/>
      <c r="E188" s="13"/>
      <c r="F188" s="13"/>
      <c r="G188" s="13"/>
      <c r="H188" s="13"/>
      <c r="I188" s="13"/>
      <c r="J188" s="4"/>
      <c r="K188" s="4"/>
      <c r="L188" s="4"/>
      <c r="M188" s="4"/>
      <c r="N188" s="4"/>
      <c r="O188" s="4"/>
      <c r="P188" s="4"/>
      <c r="Q188" s="4"/>
      <c r="R188" s="4"/>
    </row>
    <row r="189" spans="1:18" s="121" customFormat="1" x14ac:dyDescent="0.2">
      <c r="A189" s="120"/>
      <c r="E189" s="13"/>
      <c r="F189" s="13"/>
      <c r="G189" s="13"/>
      <c r="H189" s="13"/>
      <c r="I189" s="13"/>
      <c r="J189" s="4"/>
      <c r="K189" s="4"/>
      <c r="L189" s="4"/>
      <c r="M189" s="4"/>
      <c r="N189" s="4"/>
      <c r="O189" s="4"/>
      <c r="P189" s="4"/>
      <c r="Q189" s="4"/>
      <c r="R189" s="4"/>
    </row>
    <row r="190" spans="1:18" s="121" customFormat="1" x14ac:dyDescent="0.2">
      <c r="A190" s="120"/>
      <c r="E190" s="13"/>
      <c r="F190" s="13"/>
      <c r="G190" s="13"/>
      <c r="H190" s="13"/>
      <c r="I190" s="13"/>
      <c r="J190" s="4"/>
      <c r="K190" s="4"/>
      <c r="L190" s="4"/>
      <c r="M190" s="4"/>
      <c r="N190" s="4"/>
      <c r="O190" s="4"/>
      <c r="P190" s="4"/>
      <c r="Q190" s="4"/>
      <c r="R190" s="4"/>
    </row>
    <row r="191" spans="1:18" s="121" customFormat="1" x14ac:dyDescent="0.2">
      <c r="A191" s="120"/>
      <c r="E191" s="13"/>
      <c r="F191" s="13"/>
      <c r="G191" s="13"/>
      <c r="H191" s="13"/>
      <c r="I191" s="13"/>
      <c r="J191" s="4"/>
      <c r="K191" s="4"/>
      <c r="L191" s="4"/>
      <c r="M191" s="4"/>
      <c r="N191" s="4"/>
      <c r="O191" s="4"/>
      <c r="P191" s="4"/>
      <c r="Q191" s="4"/>
      <c r="R191" s="4"/>
    </row>
    <row r="192" spans="1:18" s="121" customFormat="1" x14ac:dyDescent="0.2">
      <c r="A192" s="120"/>
      <c r="E192" s="13"/>
      <c r="F192" s="13"/>
      <c r="G192" s="13"/>
      <c r="H192" s="13"/>
      <c r="I192" s="13"/>
      <c r="J192" s="4"/>
      <c r="K192" s="4"/>
      <c r="L192" s="4"/>
      <c r="M192" s="4"/>
      <c r="N192" s="4"/>
      <c r="O192" s="4"/>
      <c r="P192" s="4"/>
      <c r="Q192" s="4"/>
      <c r="R192" s="4"/>
    </row>
    <row r="193" spans="1:18" s="121" customFormat="1" x14ac:dyDescent="0.2">
      <c r="A193" s="120"/>
      <c r="E193" s="13"/>
      <c r="F193" s="13"/>
      <c r="G193" s="13"/>
      <c r="H193" s="13"/>
      <c r="I193" s="13"/>
      <c r="J193" s="4"/>
      <c r="K193" s="4"/>
      <c r="L193" s="4"/>
      <c r="M193" s="4"/>
      <c r="N193" s="4"/>
      <c r="O193" s="4"/>
      <c r="P193" s="4"/>
      <c r="Q193" s="4"/>
      <c r="R193" s="4"/>
    </row>
    <row r="194" spans="1:18" s="121" customFormat="1" x14ac:dyDescent="0.2">
      <c r="A194" s="120"/>
      <c r="E194" s="13"/>
      <c r="F194" s="13"/>
      <c r="G194" s="13"/>
      <c r="H194" s="13"/>
      <c r="I194" s="13"/>
      <c r="J194" s="4"/>
      <c r="K194" s="4"/>
      <c r="L194" s="4"/>
      <c r="M194" s="4"/>
      <c r="N194" s="4"/>
      <c r="O194" s="4"/>
      <c r="P194" s="4"/>
      <c r="Q194" s="4"/>
      <c r="R194" s="4"/>
    </row>
    <row r="195" spans="1:18" s="121" customFormat="1" x14ac:dyDescent="0.2">
      <c r="A195" s="120"/>
      <c r="E195" s="13"/>
      <c r="F195" s="13"/>
      <c r="G195" s="13"/>
      <c r="H195" s="13"/>
      <c r="I195" s="13"/>
      <c r="J195" s="4"/>
      <c r="K195" s="4"/>
      <c r="L195" s="4"/>
      <c r="M195" s="4"/>
      <c r="N195" s="4"/>
      <c r="O195" s="4"/>
      <c r="P195" s="4"/>
      <c r="Q195" s="4"/>
      <c r="R195" s="4"/>
    </row>
    <row r="196" spans="1:18" s="121" customFormat="1" x14ac:dyDescent="0.2">
      <c r="A196" s="120"/>
      <c r="E196" s="13"/>
      <c r="F196" s="13"/>
      <c r="G196" s="13"/>
      <c r="H196" s="13"/>
      <c r="I196" s="13"/>
      <c r="J196" s="4"/>
      <c r="K196" s="4"/>
      <c r="L196" s="4"/>
      <c r="M196" s="4"/>
      <c r="N196" s="4"/>
      <c r="O196" s="4"/>
      <c r="P196" s="4"/>
      <c r="Q196" s="4"/>
      <c r="R196" s="4"/>
    </row>
    <row r="197" spans="1:18" s="121" customFormat="1" x14ac:dyDescent="0.2">
      <c r="A197" s="120"/>
      <c r="E197" s="13"/>
      <c r="F197" s="13"/>
      <c r="G197" s="13"/>
      <c r="H197" s="13"/>
      <c r="I197" s="13"/>
      <c r="J197" s="4"/>
      <c r="K197" s="4"/>
      <c r="L197" s="4"/>
      <c r="M197" s="4"/>
      <c r="N197" s="4"/>
      <c r="O197" s="4"/>
      <c r="P197" s="4"/>
      <c r="Q197" s="4"/>
      <c r="R197" s="4"/>
    </row>
    <row r="198" spans="1:18" s="121" customFormat="1" x14ac:dyDescent="0.2">
      <c r="A198" s="120"/>
      <c r="E198" s="13"/>
      <c r="F198" s="13"/>
      <c r="G198" s="13"/>
      <c r="H198" s="13"/>
      <c r="I198" s="13"/>
      <c r="J198" s="4"/>
      <c r="K198" s="4"/>
      <c r="L198" s="4"/>
      <c r="M198" s="4"/>
      <c r="N198" s="4"/>
      <c r="O198" s="4"/>
      <c r="P198" s="4"/>
      <c r="Q198" s="4"/>
      <c r="R198" s="4"/>
    </row>
    <row r="199" spans="1:18" s="121" customFormat="1" x14ac:dyDescent="0.2">
      <c r="A199" s="120"/>
      <c r="E199" s="13"/>
      <c r="F199" s="13"/>
      <c r="G199" s="13"/>
      <c r="H199" s="13"/>
      <c r="I199" s="13"/>
      <c r="J199" s="4"/>
      <c r="K199" s="4"/>
      <c r="L199" s="4"/>
      <c r="M199" s="4"/>
      <c r="N199" s="4"/>
      <c r="O199" s="4"/>
      <c r="P199" s="4"/>
      <c r="Q199" s="4"/>
      <c r="R199" s="4"/>
    </row>
    <row r="200" spans="1:18" s="121" customFormat="1" x14ac:dyDescent="0.2">
      <c r="A200" s="120"/>
      <c r="E200" s="13"/>
      <c r="F200" s="13"/>
      <c r="G200" s="13"/>
      <c r="H200" s="13"/>
      <c r="I200" s="13"/>
      <c r="J200" s="4"/>
      <c r="K200" s="4"/>
      <c r="L200" s="4"/>
      <c r="M200" s="4"/>
      <c r="N200" s="4"/>
      <c r="O200" s="4"/>
      <c r="P200" s="4"/>
      <c r="Q200" s="4"/>
      <c r="R200" s="4"/>
    </row>
    <row r="201" spans="1:18" s="121" customFormat="1" x14ac:dyDescent="0.2">
      <c r="A201" s="120"/>
      <c r="E201" s="13"/>
      <c r="F201" s="13"/>
      <c r="G201" s="13"/>
      <c r="H201" s="13"/>
      <c r="I201" s="13"/>
      <c r="J201" s="4"/>
      <c r="K201" s="4"/>
      <c r="L201" s="4"/>
      <c r="M201" s="4"/>
      <c r="N201" s="4"/>
      <c r="O201" s="4"/>
      <c r="P201" s="4"/>
      <c r="Q201" s="4"/>
      <c r="R201" s="4"/>
    </row>
    <row r="202" spans="1:18" s="121" customFormat="1" x14ac:dyDescent="0.2">
      <c r="A202" s="120"/>
      <c r="E202" s="13"/>
      <c r="F202" s="13"/>
      <c r="G202" s="13"/>
      <c r="H202" s="13"/>
      <c r="I202" s="13"/>
      <c r="J202" s="4"/>
      <c r="K202" s="4"/>
      <c r="L202" s="4"/>
      <c r="M202" s="4"/>
      <c r="N202" s="4"/>
      <c r="O202" s="4"/>
      <c r="P202" s="4"/>
      <c r="Q202" s="4"/>
      <c r="R202" s="4"/>
    </row>
    <row r="203" spans="1:18" s="121" customFormat="1" x14ac:dyDescent="0.2">
      <c r="A203" s="120"/>
      <c r="E203" s="13"/>
      <c r="F203" s="13"/>
      <c r="G203" s="13"/>
      <c r="H203" s="13"/>
      <c r="I203" s="13"/>
      <c r="J203" s="4"/>
      <c r="K203" s="4"/>
      <c r="L203" s="4"/>
      <c r="M203" s="4"/>
      <c r="N203" s="4"/>
      <c r="O203" s="4"/>
      <c r="P203" s="4"/>
      <c r="Q203" s="4"/>
      <c r="R203" s="4"/>
    </row>
    <row r="204" spans="1:18" s="121" customFormat="1" x14ac:dyDescent="0.2">
      <c r="A204" s="120"/>
      <c r="E204" s="13"/>
      <c r="F204" s="13"/>
      <c r="G204" s="13"/>
      <c r="H204" s="13"/>
      <c r="I204" s="13"/>
      <c r="J204" s="4"/>
      <c r="K204" s="4"/>
      <c r="L204" s="4"/>
      <c r="M204" s="4"/>
      <c r="N204" s="4"/>
      <c r="O204" s="4"/>
      <c r="P204" s="4"/>
      <c r="Q204" s="4"/>
      <c r="R204" s="4"/>
    </row>
    <row r="205" spans="1:18" s="121" customFormat="1" x14ac:dyDescent="0.2">
      <c r="A205" s="120"/>
      <c r="E205" s="13"/>
      <c r="F205" s="13"/>
      <c r="G205" s="13"/>
      <c r="H205" s="13"/>
      <c r="I205" s="13"/>
      <c r="J205" s="4"/>
      <c r="K205" s="4"/>
      <c r="L205" s="4"/>
      <c r="M205" s="4"/>
      <c r="N205" s="4"/>
      <c r="O205" s="4"/>
      <c r="P205" s="4"/>
      <c r="Q205" s="4"/>
      <c r="R205" s="4"/>
    </row>
    <row r="206" spans="1:18" s="121" customFormat="1" x14ac:dyDescent="0.2">
      <c r="A206" s="120"/>
      <c r="E206" s="13"/>
      <c r="F206" s="13"/>
      <c r="G206" s="13"/>
      <c r="H206" s="13"/>
      <c r="I206" s="13"/>
      <c r="J206" s="4"/>
      <c r="K206" s="4"/>
      <c r="L206" s="4"/>
      <c r="M206" s="4"/>
      <c r="N206" s="4"/>
      <c r="O206" s="4"/>
      <c r="P206" s="4"/>
      <c r="Q206" s="4"/>
      <c r="R206" s="4"/>
    </row>
    <row r="207" spans="1:18" s="121" customFormat="1" x14ac:dyDescent="0.2">
      <c r="A207" s="120"/>
      <c r="E207" s="13"/>
      <c r="F207" s="13"/>
      <c r="G207" s="13"/>
      <c r="H207" s="13"/>
      <c r="I207" s="13"/>
      <c r="J207" s="4"/>
      <c r="K207" s="4"/>
      <c r="L207" s="4"/>
      <c r="M207" s="4"/>
      <c r="N207" s="4"/>
      <c r="O207" s="4"/>
      <c r="P207" s="4"/>
      <c r="Q207" s="4"/>
      <c r="R207" s="4"/>
    </row>
    <row r="208" spans="1:18" s="121" customFormat="1" x14ac:dyDescent="0.2">
      <c r="A208" s="120"/>
      <c r="E208" s="13"/>
      <c r="F208" s="13"/>
      <c r="G208" s="13"/>
      <c r="H208" s="13"/>
      <c r="I208" s="13"/>
      <c r="J208" s="4"/>
      <c r="K208" s="4"/>
      <c r="L208" s="4"/>
      <c r="M208" s="4"/>
      <c r="N208" s="4"/>
      <c r="O208" s="4"/>
      <c r="P208" s="4"/>
      <c r="Q208" s="4"/>
      <c r="R208" s="4"/>
    </row>
    <row r="209" spans="1:18" s="121" customFormat="1" x14ac:dyDescent="0.2">
      <c r="A209" s="120"/>
      <c r="E209" s="13"/>
      <c r="F209" s="13"/>
      <c r="G209" s="13"/>
      <c r="H209" s="13"/>
      <c r="I209" s="13"/>
      <c r="J209" s="4"/>
      <c r="K209" s="4"/>
      <c r="L209" s="4"/>
      <c r="M209" s="4"/>
      <c r="N209" s="4"/>
      <c r="O209" s="4"/>
      <c r="P209" s="4"/>
      <c r="Q209" s="4"/>
      <c r="R209" s="4"/>
    </row>
    <row r="210" spans="1:18" s="121" customFormat="1" x14ac:dyDescent="0.2">
      <c r="A210" s="120"/>
      <c r="E210" s="13"/>
      <c r="F210" s="13"/>
      <c r="G210" s="13"/>
      <c r="H210" s="13"/>
      <c r="I210" s="13"/>
      <c r="J210" s="4"/>
      <c r="K210" s="4"/>
      <c r="L210" s="4"/>
      <c r="M210" s="4"/>
      <c r="N210" s="4"/>
      <c r="O210" s="4"/>
      <c r="P210" s="4"/>
      <c r="Q210" s="4"/>
      <c r="R210" s="4"/>
    </row>
    <row r="211" spans="1:18" s="121" customFormat="1" x14ac:dyDescent="0.2">
      <c r="A211" s="120"/>
      <c r="E211" s="13"/>
      <c r="F211" s="13"/>
      <c r="G211" s="13"/>
      <c r="H211" s="13"/>
      <c r="I211" s="13"/>
      <c r="J211" s="4"/>
      <c r="K211" s="4"/>
      <c r="L211" s="4"/>
      <c r="M211" s="4"/>
      <c r="N211" s="4"/>
      <c r="O211" s="4"/>
      <c r="P211" s="4"/>
      <c r="Q211" s="4"/>
      <c r="R211" s="4"/>
    </row>
    <row r="212" spans="1:18" s="121" customFormat="1" x14ac:dyDescent="0.2">
      <c r="A212" s="120"/>
      <c r="E212" s="13"/>
      <c r="F212" s="13"/>
      <c r="G212" s="13"/>
      <c r="H212" s="13"/>
      <c r="I212" s="13"/>
      <c r="J212" s="4"/>
      <c r="K212" s="4"/>
      <c r="L212" s="4"/>
      <c r="M212" s="4"/>
      <c r="N212" s="4"/>
      <c r="O212" s="4"/>
      <c r="P212" s="4"/>
      <c r="Q212" s="4"/>
      <c r="R212" s="4"/>
    </row>
    <row r="213" spans="1:18" s="121" customFormat="1" x14ac:dyDescent="0.2">
      <c r="A213" s="120"/>
      <c r="E213" s="13"/>
      <c r="F213" s="13"/>
      <c r="G213" s="13"/>
      <c r="H213" s="13"/>
      <c r="I213" s="13"/>
      <c r="J213" s="4"/>
      <c r="K213" s="4"/>
      <c r="L213" s="4"/>
      <c r="M213" s="4"/>
      <c r="N213" s="4"/>
      <c r="O213" s="4"/>
      <c r="P213" s="4"/>
      <c r="Q213" s="4"/>
      <c r="R213" s="4"/>
    </row>
    <row r="214" spans="1:18" s="121" customFormat="1" x14ac:dyDescent="0.2">
      <c r="A214" s="120"/>
      <c r="E214" s="13"/>
      <c r="F214" s="13"/>
      <c r="G214" s="13"/>
      <c r="H214" s="13"/>
      <c r="I214" s="13"/>
      <c r="J214" s="4"/>
      <c r="K214" s="4"/>
      <c r="L214" s="4"/>
      <c r="M214" s="4"/>
      <c r="N214" s="4"/>
      <c r="O214" s="4"/>
      <c r="P214" s="4"/>
      <c r="Q214" s="4"/>
      <c r="R214" s="4"/>
    </row>
    <row r="215" spans="1:18" s="121" customFormat="1" x14ac:dyDescent="0.2">
      <c r="A215" s="120"/>
      <c r="E215" s="13"/>
      <c r="F215" s="13"/>
      <c r="G215" s="13"/>
      <c r="H215" s="13"/>
      <c r="I215" s="13"/>
      <c r="J215" s="4"/>
      <c r="K215" s="4"/>
      <c r="L215" s="4"/>
      <c r="M215" s="4"/>
      <c r="N215" s="4"/>
      <c r="O215" s="4"/>
      <c r="P215" s="4"/>
      <c r="Q215" s="4"/>
      <c r="R215" s="4"/>
    </row>
    <row r="216" spans="1:18" s="121" customFormat="1" x14ac:dyDescent="0.2">
      <c r="A216" s="120"/>
      <c r="E216" s="13"/>
      <c r="F216" s="13"/>
      <c r="G216" s="13"/>
      <c r="H216" s="13"/>
      <c r="I216" s="13"/>
      <c r="J216" s="4"/>
      <c r="K216" s="4"/>
      <c r="L216" s="4"/>
      <c r="M216" s="4"/>
      <c r="N216" s="4"/>
      <c r="O216" s="4"/>
      <c r="P216" s="4"/>
      <c r="Q216" s="4"/>
      <c r="R216" s="4"/>
    </row>
    <row r="217" spans="1:18" s="121" customFormat="1" x14ac:dyDescent="0.2">
      <c r="A217" s="120"/>
      <c r="E217" s="13"/>
      <c r="F217" s="13"/>
      <c r="G217" s="13"/>
      <c r="H217" s="13"/>
      <c r="I217" s="13"/>
      <c r="J217" s="4"/>
      <c r="K217" s="4"/>
      <c r="L217" s="4"/>
      <c r="M217" s="4"/>
      <c r="N217" s="4"/>
      <c r="O217" s="4"/>
      <c r="P217" s="4"/>
      <c r="Q217" s="4"/>
      <c r="R217" s="4"/>
    </row>
    <row r="218" spans="1:18" s="121" customFormat="1" x14ac:dyDescent="0.2">
      <c r="A218" s="120"/>
      <c r="E218" s="13"/>
      <c r="F218" s="13"/>
      <c r="G218" s="13"/>
      <c r="H218" s="13"/>
      <c r="I218" s="13"/>
      <c r="J218" s="4"/>
      <c r="K218" s="4"/>
      <c r="L218" s="4"/>
      <c r="M218" s="4"/>
      <c r="N218" s="4"/>
      <c r="O218" s="4"/>
      <c r="P218" s="4"/>
      <c r="Q218" s="4"/>
      <c r="R218" s="4"/>
    </row>
    <row r="219" spans="1:18" s="121" customFormat="1" x14ac:dyDescent="0.2">
      <c r="A219" s="120"/>
      <c r="E219" s="13"/>
      <c r="F219" s="13"/>
      <c r="G219" s="13"/>
      <c r="H219" s="13"/>
      <c r="I219" s="13"/>
      <c r="J219" s="4"/>
      <c r="K219" s="4"/>
      <c r="L219" s="4"/>
      <c r="M219" s="4"/>
      <c r="N219" s="4"/>
      <c r="O219" s="4"/>
      <c r="P219" s="4"/>
      <c r="Q219" s="4"/>
      <c r="R219" s="4"/>
    </row>
    <row r="220" spans="1:18" s="121" customFormat="1" x14ac:dyDescent="0.2">
      <c r="A220" s="120"/>
      <c r="E220" s="13"/>
      <c r="F220" s="13"/>
      <c r="G220" s="13"/>
      <c r="H220" s="13"/>
      <c r="I220" s="13"/>
      <c r="J220" s="4"/>
      <c r="K220" s="4"/>
      <c r="L220" s="4"/>
      <c r="M220" s="4"/>
      <c r="N220" s="4"/>
      <c r="O220" s="4"/>
      <c r="P220" s="4"/>
      <c r="Q220" s="4"/>
      <c r="R220" s="4"/>
    </row>
    <row r="221" spans="1:18" s="121" customFormat="1" x14ac:dyDescent="0.2">
      <c r="A221" s="120"/>
      <c r="E221" s="13"/>
      <c r="F221" s="13"/>
      <c r="G221" s="13"/>
      <c r="H221" s="13"/>
      <c r="I221" s="13"/>
      <c r="J221" s="4"/>
      <c r="K221" s="4"/>
      <c r="L221" s="4"/>
      <c r="M221" s="4"/>
      <c r="N221" s="4"/>
      <c r="O221" s="4"/>
      <c r="P221" s="4"/>
      <c r="Q221" s="4"/>
      <c r="R221" s="4"/>
    </row>
    <row r="222" spans="1:18" s="121" customFormat="1" x14ac:dyDescent="0.2">
      <c r="A222" s="120"/>
      <c r="E222" s="13"/>
      <c r="F222" s="13"/>
      <c r="G222" s="13"/>
      <c r="H222" s="13"/>
      <c r="I222" s="13"/>
      <c r="J222" s="4"/>
      <c r="K222" s="4"/>
      <c r="L222" s="4"/>
      <c r="M222" s="4"/>
      <c r="N222" s="4"/>
      <c r="O222" s="4"/>
      <c r="P222" s="4"/>
      <c r="Q222" s="4"/>
      <c r="R222" s="4"/>
    </row>
    <row r="223" spans="1:18" s="121" customFormat="1" x14ac:dyDescent="0.2">
      <c r="A223" s="120"/>
      <c r="E223" s="13"/>
      <c r="F223" s="13"/>
      <c r="G223" s="13"/>
      <c r="H223" s="13"/>
      <c r="I223" s="13"/>
      <c r="J223" s="4"/>
      <c r="K223" s="4"/>
      <c r="L223" s="4"/>
      <c r="M223" s="4"/>
      <c r="N223" s="4"/>
      <c r="O223" s="4"/>
      <c r="P223" s="4"/>
      <c r="Q223" s="4"/>
      <c r="R223" s="4"/>
    </row>
    <row r="224" spans="1:18" s="121" customFormat="1" x14ac:dyDescent="0.2">
      <c r="A224" s="120"/>
      <c r="E224" s="13"/>
      <c r="F224" s="13"/>
      <c r="G224" s="13"/>
      <c r="H224" s="13"/>
      <c r="I224" s="13"/>
      <c r="J224" s="4"/>
      <c r="K224" s="4"/>
      <c r="L224" s="4"/>
      <c r="M224" s="4"/>
      <c r="N224" s="4"/>
      <c r="O224" s="4"/>
      <c r="P224" s="4"/>
      <c r="Q224" s="4"/>
      <c r="R224" s="4"/>
    </row>
    <row r="225" spans="1:18" s="121" customFormat="1" x14ac:dyDescent="0.2">
      <c r="A225" s="120"/>
      <c r="E225" s="13"/>
      <c r="F225" s="13"/>
      <c r="G225" s="13"/>
      <c r="H225" s="13"/>
      <c r="I225" s="13"/>
      <c r="J225" s="4"/>
      <c r="K225" s="4"/>
      <c r="L225" s="4"/>
      <c r="M225" s="4"/>
      <c r="N225" s="4"/>
      <c r="O225" s="4"/>
      <c r="P225" s="4"/>
      <c r="Q225" s="4"/>
      <c r="R225" s="4"/>
    </row>
    <row r="226" spans="1:18" s="121" customFormat="1" x14ac:dyDescent="0.2">
      <c r="A226" s="120"/>
      <c r="E226" s="13"/>
      <c r="F226" s="13"/>
      <c r="G226" s="13"/>
      <c r="H226" s="13"/>
      <c r="I226" s="13"/>
      <c r="J226" s="4"/>
      <c r="K226" s="4"/>
      <c r="L226" s="4"/>
      <c r="M226" s="4"/>
      <c r="N226" s="4"/>
      <c r="O226" s="4"/>
      <c r="P226" s="4"/>
      <c r="Q226" s="4"/>
      <c r="R226" s="4"/>
    </row>
    <row r="227" spans="1:18" s="121" customFormat="1" x14ac:dyDescent="0.2">
      <c r="A227" s="120"/>
      <c r="E227" s="13"/>
      <c r="F227" s="13"/>
      <c r="G227" s="13"/>
      <c r="H227" s="13"/>
      <c r="I227" s="13"/>
      <c r="J227" s="4"/>
      <c r="K227" s="4"/>
      <c r="L227" s="4"/>
      <c r="M227" s="4"/>
      <c r="N227" s="4"/>
      <c r="O227" s="4"/>
      <c r="P227" s="4"/>
      <c r="Q227" s="4"/>
      <c r="R227" s="4"/>
    </row>
    <row r="228" spans="1:18" s="121" customFormat="1" x14ac:dyDescent="0.2">
      <c r="A228" s="120"/>
      <c r="E228" s="13"/>
      <c r="F228" s="13"/>
      <c r="G228" s="13"/>
      <c r="H228" s="13"/>
      <c r="I228" s="13"/>
      <c r="J228" s="4"/>
      <c r="K228" s="4"/>
      <c r="L228" s="4"/>
      <c r="M228" s="4"/>
      <c r="N228" s="4"/>
      <c r="O228" s="4"/>
      <c r="P228" s="4"/>
      <c r="Q228" s="4"/>
      <c r="R228" s="4"/>
    </row>
    <row r="229" spans="1:18" s="121" customFormat="1" x14ac:dyDescent="0.2">
      <c r="A229" s="120"/>
      <c r="E229" s="13"/>
      <c r="F229" s="13"/>
      <c r="G229" s="13"/>
      <c r="H229" s="13"/>
      <c r="I229" s="13"/>
      <c r="J229" s="4"/>
      <c r="K229" s="4"/>
      <c r="L229" s="4"/>
      <c r="M229" s="4"/>
      <c r="N229" s="4"/>
      <c r="O229" s="4"/>
      <c r="P229" s="4"/>
      <c r="Q229" s="4"/>
      <c r="R229" s="4"/>
    </row>
    <row r="230" spans="1:18" s="121" customFormat="1" x14ac:dyDescent="0.2">
      <c r="A230" s="120"/>
      <c r="E230" s="13"/>
      <c r="F230" s="13"/>
      <c r="G230" s="13"/>
      <c r="H230" s="13"/>
      <c r="I230" s="13"/>
      <c r="J230" s="4"/>
      <c r="K230" s="4"/>
      <c r="L230" s="4"/>
      <c r="M230" s="4"/>
      <c r="N230" s="4"/>
      <c r="O230" s="4"/>
      <c r="P230" s="4"/>
      <c r="Q230" s="4"/>
      <c r="R230" s="4"/>
    </row>
    <row r="231" spans="1:18" s="121" customFormat="1" x14ac:dyDescent="0.2">
      <c r="A231" s="120"/>
      <c r="E231" s="13"/>
      <c r="F231" s="13"/>
      <c r="G231" s="13"/>
      <c r="H231" s="13"/>
      <c r="I231" s="13"/>
      <c r="J231" s="4"/>
      <c r="K231" s="4"/>
      <c r="L231" s="4"/>
      <c r="M231" s="4"/>
      <c r="N231" s="4"/>
      <c r="O231" s="4"/>
      <c r="P231" s="4"/>
      <c r="Q231" s="4"/>
      <c r="R231" s="4"/>
    </row>
    <row r="232" spans="1:18" s="121" customFormat="1" x14ac:dyDescent="0.2">
      <c r="A232" s="120"/>
      <c r="E232" s="13"/>
      <c r="F232" s="13"/>
      <c r="G232" s="13"/>
      <c r="H232" s="13"/>
      <c r="I232" s="13"/>
      <c r="J232" s="4"/>
      <c r="K232" s="4"/>
      <c r="L232" s="4"/>
      <c r="M232" s="4"/>
      <c r="N232" s="4"/>
      <c r="O232" s="4"/>
      <c r="P232" s="4"/>
      <c r="Q232" s="4"/>
      <c r="R232" s="4"/>
    </row>
    <row r="233" spans="1:18" s="121" customFormat="1" x14ac:dyDescent="0.2">
      <c r="A233" s="120"/>
      <c r="E233" s="13"/>
      <c r="F233" s="13"/>
      <c r="G233" s="13"/>
      <c r="H233" s="13"/>
      <c r="I233" s="13"/>
      <c r="J233" s="4"/>
      <c r="K233" s="4"/>
      <c r="L233" s="4"/>
      <c r="M233" s="4"/>
      <c r="N233" s="4"/>
      <c r="O233" s="4"/>
      <c r="P233" s="4"/>
      <c r="Q233" s="4"/>
      <c r="R233" s="4"/>
    </row>
    <row r="234" spans="1:18" s="121" customFormat="1" x14ac:dyDescent="0.2">
      <c r="A234" s="120"/>
      <c r="E234" s="13"/>
      <c r="F234" s="13"/>
      <c r="G234" s="13"/>
      <c r="H234" s="13"/>
      <c r="I234" s="13"/>
      <c r="J234" s="4"/>
      <c r="K234" s="4"/>
      <c r="L234" s="4"/>
      <c r="M234" s="4"/>
      <c r="N234" s="4"/>
      <c r="O234" s="4"/>
      <c r="P234" s="4"/>
      <c r="Q234" s="4"/>
      <c r="R234" s="4"/>
    </row>
    <row r="235" spans="1:18" s="121" customFormat="1" x14ac:dyDescent="0.2">
      <c r="A235" s="120"/>
      <c r="E235" s="13"/>
      <c r="F235" s="13"/>
      <c r="G235" s="13"/>
      <c r="H235" s="13"/>
      <c r="I235" s="13"/>
      <c r="J235" s="4"/>
      <c r="K235" s="4"/>
      <c r="L235" s="4"/>
      <c r="M235" s="4"/>
      <c r="N235" s="4"/>
      <c r="O235" s="4"/>
      <c r="P235" s="4"/>
      <c r="Q235" s="4"/>
      <c r="R235" s="4"/>
    </row>
    <row r="236" spans="1:18" s="121" customFormat="1" x14ac:dyDescent="0.2">
      <c r="A236" s="120"/>
      <c r="E236" s="13"/>
      <c r="F236" s="13"/>
      <c r="G236" s="13"/>
      <c r="H236" s="13"/>
      <c r="I236" s="13"/>
      <c r="J236" s="4"/>
      <c r="K236" s="4"/>
      <c r="L236" s="4"/>
      <c r="M236" s="4"/>
      <c r="N236" s="4"/>
      <c r="O236" s="4"/>
      <c r="P236" s="4"/>
      <c r="Q236" s="4"/>
      <c r="R236" s="4"/>
    </row>
    <row r="237" spans="1:18" s="121" customFormat="1" x14ac:dyDescent="0.2">
      <c r="A237" s="120"/>
      <c r="E237" s="13"/>
      <c r="F237" s="13"/>
      <c r="G237" s="13"/>
      <c r="H237" s="13"/>
      <c r="I237" s="13"/>
      <c r="J237" s="4"/>
      <c r="K237" s="4"/>
      <c r="L237" s="4"/>
      <c r="M237" s="4"/>
      <c r="N237" s="4"/>
      <c r="O237" s="4"/>
      <c r="P237" s="4"/>
      <c r="Q237" s="4"/>
      <c r="R237" s="4"/>
    </row>
    <row r="238" spans="1:18" s="121" customFormat="1" x14ac:dyDescent="0.2">
      <c r="A238" s="120"/>
      <c r="E238" s="13"/>
      <c r="F238" s="13"/>
      <c r="G238" s="13"/>
      <c r="H238" s="13"/>
      <c r="I238" s="13"/>
      <c r="J238" s="4"/>
      <c r="K238" s="4"/>
      <c r="L238" s="4"/>
      <c r="M238" s="4"/>
      <c r="N238" s="4"/>
      <c r="O238" s="4"/>
      <c r="P238" s="4"/>
      <c r="Q238" s="4"/>
      <c r="R238" s="4"/>
    </row>
    <row r="239" spans="1:18" s="121" customFormat="1" x14ac:dyDescent="0.2">
      <c r="A239" s="120"/>
      <c r="E239" s="13"/>
      <c r="F239" s="13"/>
      <c r="G239" s="13"/>
      <c r="H239" s="13"/>
      <c r="I239" s="13"/>
      <c r="J239" s="4"/>
      <c r="K239" s="4"/>
      <c r="L239" s="4"/>
      <c r="M239" s="4"/>
      <c r="N239" s="4"/>
      <c r="O239" s="4"/>
      <c r="P239" s="4"/>
      <c r="Q239" s="4"/>
      <c r="R239" s="4"/>
    </row>
    <row r="240" spans="1:18" s="121" customFormat="1" x14ac:dyDescent="0.2">
      <c r="A240" s="120"/>
      <c r="E240" s="13"/>
      <c r="F240" s="13"/>
      <c r="G240" s="13"/>
      <c r="H240" s="13"/>
      <c r="I240" s="13"/>
      <c r="J240" s="4"/>
      <c r="K240" s="4"/>
      <c r="L240" s="4"/>
      <c r="M240" s="4"/>
      <c r="N240" s="4"/>
      <c r="O240" s="4"/>
      <c r="P240" s="4"/>
      <c r="Q240" s="4"/>
      <c r="R240" s="4"/>
    </row>
    <row r="241" spans="1:18" s="121" customFormat="1" x14ac:dyDescent="0.2">
      <c r="A241" s="120"/>
      <c r="E241" s="13"/>
      <c r="F241" s="13"/>
      <c r="G241" s="13"/>
      <c r="H241" s="13"/>
      <c r="I241" s="13"/>
      <c r="J241" s="4"/>
      <c r="K241" s="4"/>
      <c r="L241" s="4"/>
      <c r="M241" s="4"/>
      <c r="N241" s="4"/>
      <c r="O241" s="4"/>
      <c r="P241" s="4"/>
      <c r="Q241" s="4"/>
      <c r="R241" s="4"/>
    </row>
    <row r="242" spans="1:18" s="121" customFormat="1" x14ac:dyDescent="0.2">
      <c r="A242" s="120"/>
      <c r="E242" s="13"/>
      <c r="F242" s="13"/>
      <c r="G242" s="13"/>
      <c r="H242" s="13"/>
      <c r="I242" s="13"/>
      <c r="J242" s="4"/>
      <c r="K242" s="4"/>
      <c r="L242" s="4"/>
      <c r="M242" s="4"/>
      <c r="N242" s="4"/>
      <c r="O242" s="4"/>
      <c r="P242" s="4"/>
      <c r="Q242" s="4"/>
      <c r="R242" s="4"/>
    </row>
    <row r="243" spans="1:18" s="121" customFormat="1" x14ac:dyDescent="0.2">
      <c r="A243" s="120"/>
      <c r="E243" s="13"/>
      <c r="F243" s="13"/>
      <c r="G243" s="13"/>
      <c r="H243" s="13"/>
      <c r="I243" s="13"/>
      <c r="J243" s="4"/>
      <c r="K243" s="4"/>
      <c r="L243" s="4"/>
      <c r="M243" s="4"/>
      <c r="N243" s="4"/>
      <c r="O243" s="4"/>
      <c r="P243" s="4"/>
      <c r="Q243" s="4"/>
      <c r="R243" s="4"/>
    </row>
    <row r="244" spans="1:18" s="121" customFormat="1" x14ac:dyDescent="0.2">
      <c r="A244" s="120"/>
      <c r="E244" s="13"/>
      <c r="F244" s="13"/>
      <c r="G244" s="13"/>
      <c r="H244" s="13"/>
      <c r="I244" s="13"/>
      <c r="J244" s="4"/>
      <c r="K244" s="4"/>
      <c r="L244" s="4"/>
      <c r="M244" s="4"/>
      <c r="N244" s="4"/>
      <c r="O244" s="4"/>
      <c r="P244" s="4"/>
      <c r="Q244" s="4"/>
      <c r="R244" s="4"/>
    </row>
    <row r="245" spans="1:18" s="121" customFormat="1" x14ac:dyDescent="0.2">
      <c r="A245" s="120"/>
      <c r="E245" s="13"/>
      <c r="F245" s="13"/>
      <c r="G245" s="13"/>
      <c r="H245" s="13"/>
      <c r="I245" s="13"/>
      <c r="J245" s="4"/>
      <c r="K245" s="4"/>
      <c r="L245" s="4"/>
      <c r="M245" s="4"/>
      <c r="N245" s="4"/>
      <c r="O245" s="4"/>
      <c r="P245" s="4"/>
      <c r="Q245" s="4"/>
      <c r="R245" s="4"/>
    </row>
    <row r="246" spans="1:18" s="121" customFormat="1" x14ac:dyDescent="0.2">
      <c r="A246" s="120"/>
      <c r="E246" s="13"/>
      <c r="F246" s="13"/>
      <c r="G246" s="13"/>
      <c r="H246" s="13"/>
      <c r="I246" s="13"/>
      <c r="J246" s="4"/>
      <c r="K246" s="4"/>
      <c r="L246" s="4"/>
      <c r="M246" s="4"/>
      <c r="N246" s="4"/>
      <c r="O246" s="4"/>
      <c r="P246" s="4"/>
      <c r="Q246" s="4"/>
      <c r="R246" s="4"/>
    </row>
    <row r="247" spans="1:18" s="121" customFormat="1" x14ac:dyDescent="0.2">
      <c r="A247" s="120"/>
      <c r="E247" s="13"/>
      <c r="F247" s="13"/>
      <c r="G247" s="13"/>
      <c r="H247" s="13"/>
      <c r="I247" s="13"/>
      <c r="J247" s="4"/>
      <c r="K247" s="4"/>
      <c r="L247" s="4"/>
      <c r="M247" s="4"/>
      <c r="N247" s="4"/>
      <c r="O247" s="4"/>
      <c r="P247" s="4"/>
      <c r="Q247" s="4"/>
      <c r="R247" s="4"/>
    </row>
    <row r="248" spans="1:18" s="121" customFormat="1" x14ac:dyDescent="0.2">
      <c r="A248" s="120"/>
      <c r="E248" s="13"/>
      <c r="F248" s="13"/>
      <c r="G248" s="13"/>
      <c r="H248" s="13"/>
      <c r="I248" s="13"/>
      <c r="J248" s="4"/>
      <c r="K248" s="4"/>
      <c r="L248" s="4"/>
      <c r="M248" s="4"/>
      <c r="N248" s="4"/>
      <c r="O248" s="4"/>
      <c r="P248" s="4"/>
      <c r="Q248" s="4"/>
      <c r="R248" s="4"/>
    </row>
    <row r="249" spans="1:18" s="121" customFormat="1" x14ac:dyDescent="0.2">
      <c r="A249" s="120"/>
      <c r="E249" s="13"/>
      <c r="F249" s="13"/>
      <c r="G249" s="13"/>
      <c r="H249" s="13"/>
      <c r="I249" s="13"/>
      <c r="J249" s="4"/>
      <c r="K249" s="4"/>
      <c r="L249" s="4"/>
      <c r="M249" s="4"/>
      <c r="N249" s="4"/>
      <c r="O249" s="4"/>
      <c r="P249" s="4"/>
      <c r="Q249" s="4"/>
      <c r="R249" s="4"/>
    </row>
    <row r="250" spans="1:18" s="121" customFormat="1" x14ac:dyDescent="0.2">
      <c r="A250" s="120"/>
      <c r="E250" s="13"/>
      <c r="F250" s="13"/>
      <c r="G250" s="13"/>
      <c r="H250" s="13"/>
      <c r="I250" s="13"/>
      <c r="J250" s="4"/>
      <c r="K250" s="4"/>
      <c r="L250" s="4"/>
      <c r="M250" s="4"/>
      <c r="N250" s="4"/>
      <c r="O250" s="4"/>
      <c r="P250" s="4"/>
      <c r="Q250" s="4"/>
      <c r="R250" s="4"/>
    </row>
    <row r="251" spans="1:18" s="121" customFormat="1" x14ac:dyDescent="0.2">
      <c r="A251" s="120"/>
      <c r="E251" s="13"/>
      <c r="F251" s="13"/>
      <c r="G251" s="13"/>
      <c r="H251" s="13"/>
      <c r="I251" s="13"/>
      <c r="J251" s="4"/>
      <c r="K251" s="4"/>
      <c r="L251" s="4"/>
      <c r="M251" s="4"/>
      <c r="N251" s="4"/>
      <c r="O251" s="4"/>
      <c r="P251" s="4"/>
      <c r="Q251" s="4"/>
      <c r="R251" s="4"/>
    </row>
    <row r="252" spans="1:18" s="121" customFormat="1" x14ac:dyDescent="0.2">
      <c r="A252" s="120"/>
      <c r="E252" s="13"/>
      <c r="F252" s="13"/>
      <c r="G252" s="13"/>
      <c r="H252" s="13"/>
      <c r="I252" s="13"/>
      <c r="J252" s="4"/>
      <c r="K252" s="4"/>
      <c r="L252" s="4"/>
      <c r="M252" s="4"/>
      <c r="N252" s="4"/>
      <c r="O252" s="4"/>
      <c r="P252" s="4"/>
      <c r="Q252" s="4"/>
      <c r="R252" s="4"/>
    </row>
    <row r="253" spans="1:18" s="121" customFormat="1" x14ac:dyDescent="0.2">
      <c r="A253" s="120"/>
      <c r="E253" s="13"/>
      <c r="F253" s="13"/>
      <c r="G253" s="13"/>
      <c r="H253" s="13"/>
      <c r="I253" s="13"/>
      <c r="J253" s="4"/>
      <c r="K253" s="4"/>
      <c r="L253" s="4"/>
      <c r="M253" s="4"/>
      <c r="N253" s="4"/>
      <c r="O253" s="4"/>
      <c r="P253" s="4"/>
      <c r="Q253" s="4"/>
      <c r="R253" s="4"/>
    </row>
    <row r="254" spans="1:18" s="121" customFormat="1" x14ac:dyDescent="0.2">
      <c r="A254" s="120"/>
      <c r="E254" s="13"/>
      <c r="F254" s="13"/>
      <c r="G254" s="13"/>
      <c r="H254" s="13"/>
      <c r="I254" s="13"/>
      <c r="J254" s="4"/>
      <c r="K254" s="4"/>
      <c r="L254" s="4"/>
      <c r="M254" s="4"/>
      <c r="N254" s="4"/>
      <c r="O254" s="4"/>
      <c r="P254" s="4"/>
      <c r="Q254" s="4"/>
      <c r="R254" s="4"/>
    </row>
    <row r="255" spans="1:18" s="121" customFormat="1" x14ac:dyDescent="0.2">
      <c r="A255" s="120"/>
      <c r="E255" s="13"/>
      <c r="F255" s="13"/>
      <c r="G255" s="13"/>
      <c r="H255" s="13"/>
      <c r="I255" s="13"/>
      <c r="J255" s="4"/>
      <c r="K255" s="4"/>
      <c r="L255" s="4"/>
      <c r="M255" s="4"/>
      <c r="N255" s="4"/>
      <c r="O255" s="4"/>
      <c r="P255" s="4"/>
      <c r="Q255" s="4"/>
      <c r="R255" s="4"/>
    </row>
    <row r="256" spans="1:18" s="121" customFormat="1" x14ac:dyDescent="0.2">
      <c r="A256" s="120"/>
      <c r="E256" s="13"/>
      <c r="F256" s="13"/>
      <c r="G256" s="13"/>
      <c r="H256" s="13"/>
      <c r="I256" s="13"/>
      <c r="J256" s="4"/>
      <c r="K256" s="4"/>
      <c r="L256" s="4"/>
      <c r="M256" s="4"/>
      <c r="N256" s="4"/>
      <c r="O256" s="4"/>
      <c r="P256" s="4"/>
      <c r="Q256" s="4"/>
      <c r="R256" s="4"/>
    </row>
    <row r="257" spans="1:18" s="121" customFormat="1" x14ac:dyDescent="0.2">
      <c r="A257" s="120"/>
      <c r="E257" s="13"/>
      <c r="F257" s="13"/>
      <c r="G257" s="13"/>
      <c r="H257" s="13"/>
      <c r="I257" s="13"/>
      <c r="J257" s="4"/>
      <c r="K257" s="4"/>
      <c r="L257" s="4"/>
      <c r="M257" s="4"/>
      <c r="N257" s="4"/>
      <c r="O257" s="4"/>
      <c r="P257" s="4"/>
      <c r="Q257" s="4"/>
      <c r="R257" s="4"/>
    </row>
    <row r="258" spans="1:18" s="121" customFormat="1" x14ac:dyDescent="0.2">
      <c r="A258" s="120"/>
      <c r="E258" s="13"/>
      <c r="F258" s="13"/>
      <c r="G258" s="13"/>
      <c r="H258" s="13"/>
      <c r="I258" s="13"/>
      <c r="J258" s="4"/>
      <c r="K258" s="4"/>
      <c r="L258" s="4"/>
      <c r="M258" s="4"/>
      <c r="N258" s="4"/>
      <c r="O258" s="4"/>
      <c r="P258" s="4"/>
      <c r="Q258" s="4"/>
      <c r="R258" s="4"/>
    </row>
    <row r="259" spans="1:18" s="121" customFormat="1" x14ac:dyDescent="0.2">
      <c r="A259" s="120"/>
      <c r="E259" s="13"/>
      <c r="F259" s="13"/>
      <c r="G259" s="13"/>
      <c r="H259" s="13"/>
      <c r="I259" s="13"/>
      <c r="J259" s="4"/>
      <c r="K259" s="4"/>
      <c r="L259" s="4"/>
      <c r="M259" s="4"/>
      <c r="N259" s="4"/>
      <c r="O259" s="4"/>
      <c r="P259" s="4"/>
      <c r="Q259" s="4"/>
      <c r="R259" s="4"/>
    </row>
    <row r="260" spans="1:18" s="121" customFormat="1" x14ac:dyDescent="0.2">
      <c r="A260" s="120"/>
      <c r="E260" s="13"/>
      <c r="F260" s="13"/>
      <c r="G260" s="13"/>
      <c r="H260" s="13"/>
      <c r="I260" s="13"/>
      <c r="J260" s="4"/>
      <c r="K260" s="4"/>
      <c r="L260" s="4"/>
      <c r="M260" s="4"/>
      <c r="N260" s="4"/>
      <c r="O260" s="4"/>
      <c r="P260" s="4"/>
      <c r="Q260" s="4"/>
      <c r="R260" s="4"/>
    </row>
    <row r="261" spans="1:18" s="121" customFormat="1" x14ac:dyDescent="0.2">
      <c r="A261" s="120"/>
      <c r="E261" s="13"/>
      <c r="F261" s="13"/>
      <c r="G261" s="13"/>
      <c r="H261" s="13"/>
      <c r="I261" s="13"/>
      <c r="J261" s="4"/>
      <c r="K261" s="4"/>
      <c r="L261" s="4"/>
      <c r="M261" s="4"/>
      <c r="N261" s="4"/>
      <c r="O261" s="4"/>
      <c r="P261" s="4"/>
      <c r="Q261" s="4"/>
      <c r="R261" s="4"/>
    </row>
    <row r="262" spans="1:18" s="121" customFormat="1" x14ac:dyDescent="0.2">
      <c r="A262" s="120"/>
      <c r="E262" s="13"/>
      <c r="F262" s="13"/>
      <c r="G262" s="13"/>
      <c r="H262" s="13"/>
      <c r="I262" s="13"/>
      <c r="J262" s="4"/>
      <c r="K262" s="4"/>
      <c r="L262" s="4"/>
      <c r="M262" s="4"/>
      <c r="N262" s="4"/>
      <c r="O262" s="4"/>
      <c r="P262" s="4"/>
      <c r="Q262" s="4"/>
      <c r="R262" s="4"/>
    </row>
    <row r="263" spans="1:18" s="121" customFormat="1" x14ac:dyDescent="0.2">
      <c r="A263" s="120"/>
      <c r="E263" s="13"/>
      <c r="F263" s="13"/>
      <c r="G263" s="13"/>
      <c r="H263" s="13"/>
      <c r="I263" s="13"/>
      <c r="J263" s="4"/>
      <c r="K263" s="4"/>
      <c r="L263" s="4"/>
      <c r="M263" s="4"/>
      <c r="N263" s="4"/>
      <c r="O263" s="4"/>
      <c r="P263" s="4"/>
      <c r="Q263" s="4"/>
      <c r="R263" s="4"/>
    </row>
    <row r="264" spans="1:18" s="121" customFormat="1" x14ac:dyDescent="0.2">
      <c r="A264" s="120"/>
      <c r="E264" s="13"/>
      <c r="F264" s="13"/>
      <c r="G264" s="13"/>
      <c r="H264" s="13"/>
      <c r="I264" s="13"/>
      <c r="J264" s="4"/>
      <c r="K264" s="4"/>
      <c r="L264" s="4"/>
      <c r="M264" s="4"/>
      <c r="N264" s="4"/>
      <c r="O264" s="4"/>
      <c r="P264" s="4"/>
      <c r="Q264" s="4"/>
      <c r="R264" s="4"/>
    </row>
  </sheetData>
  <mergeCells count="38">
    <mergeCell ref="B12:F12"/>
    <mergeCell ref="G12:H12"/>
    <mergeCell ref="A1:B1"/>
    <mergeCell ref="F1:I1"/>
    <mergeCell ref="F2:I2"/>
    <mergeCell ref="F3:I3"/>
    <mergeCell ref="A5:B5"/>
    <mergeCell ref="F7:H7"/>
    <mergeCell ref="B9:F9"/>
    <mergeCell ref="G9:H9"/>
    <mergeCell ref="B10:F10"/>
    <mergeCell ref="G10:H10"/>
    <mergeCell ref="G11:H11"/>
    <mergeCell ref="B20:F20"/>
    <mergeCell ref="B13:F13"/>
    <mergeCell ref="G13:H13"/>
    <mergeCell ref="B14:F14"/>
    <mergeCell ref="G14:H14"/>
    <mergeCell ref="B15:F15"/>
    <mergeCell ref="G15:H15"/>
    <mergeCell ref="B16:F16"/>
    <mergeCell ref="G16:H16"/>
    <mergeCell ref="B17:E17"/>
    <mergeCell ref="B18:F18"/>
    <mergeCell ref="B19:D19"/>
    <mergeCell ref="B74:B76"/>
    <mergeCell ref="A23:I23"/>
    <mergeCell ref="A25:I25"/>
    <mergeCell ref="A26:I26"/>
    <mergeCell ref="A27:A28"/>
    <mergeCell ref="B27:B28"/>
    <mergeCell ref="E27:E28"/>
    <mergeCell ref="F27:I27"/>
    <mergeCell ref="B30:B32"/>
    <mergeCell ref="B39:B41"/>
    <mergeCell ref="B48:B50"/>
    <mergeCell ref="B56:B66"/>
    <mergeCell ref="B71:B73"/>
  </mergeCells>
  <pageMargins left="0.47244094488188981" right="0" top="0.27559055118110237" bottom="0" header="0.19685039370078741" footer="0"/>
  <pageSetup paperSize="9" scale="65" fitToHeight="13" orientation="portrait" blackAndWhite="1" horizontalDpi="300" verticalDpi="300" r:id="rId1"/>
  <headerFooter alignWithMargins="0"/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фін_грн</vt:lpstr>
      <vt:lpstr>фін_грн!Заголовки_для_печати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User</cp:lastModifiedBy>
  <cp:lastPrinted>2024-09-24T07:35:49Z</cp:lastPrinted>
  <dcterms:created xsi:type="dcterms:W3CDTF">2024-09-20T05:44:38Z</dcterms:created>
  <dcterms:modified xsi:type="dcterms:W3CDTF">2024-10-23T14:45:20Z</dcterms:modified>
</cp:coreProperties>
</file>