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реформування\2020-2024\2024\44-10.2024\сесія\"/>
    </mc:Choice>
  </mc:AlternateContent>
  <xr:revisionPtr revIDLastSave="0" documentId="13_ncr:1_{1E92B825-9AF8-47E8-A770-07156BEE36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_2024" sheetId="5" r:id="rId1"/>
    <sheet name="10_2024" sheetId="4" r:id="rId2"/>
    <sheet name="08_2024" sheetId="3" r:id="rId3"/>
    <sheet name="порівняльна таблиця" sheetId="2" r:id="rId4"/>
  </sheets>
  <definedNames>
    <definedName name="_xlnm.Print_Area" localSheetId="2">'08_2024'!$A$1:$U$41</definedName>
    <definedName name="_xlnm.Print_Area" localSheetId="1">'10_2024'!$A$1:$U$50</definedName>
    <definedName name="_xlnm.Print_Area" localSheetId="0">'11_2024'!$A$1:$U$45</definedName>
    <definedName name="_xlnm.Print_Area" localSheetId="3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5" l="1"/>
  <c r="I13" i="5"/>
  <c r="O38" i="5"/>
  <c r="I38" i="5"/>
  <c r="O37" i="5"/>
  <c r="I37" i="5"/>
  <c r="O36" i="5"/>
  <c r="I36" i="5"/>
  <c r="O35" i="5"/>
  <c r="I35" i="5"/>
  <c r="O34" i="5"/>
  <c r="I34" i="5"/>
  <c r="O33" i="5"/>
  <c r="I33" i="5"/>
  <c r="O32" i="5"/>
  <c r="I32" i="5"/>
  <c r="O29" i="5"/>
  <c r="I29" i="5"/>
  <c r="O28" i="5"/>
  <c r="I28" i="5"/>
  <c r="N27" i="5"/>
  <c r="O27" i="5" s="1"/>
  <c r="I27" i="5"/>
  <c r="O25" i="5"/>
  <c r="I25" i="5"/>
  <c r="O24" i="5"/>
  <c r="I24" i="5"/>
  <c r="O23" i="5"/>
  <c r="I23" i="5"/>
  <c r="O22" i="5"/>
  <c r="I22" i="5"/>
  <c r="O18" i="5"/>
  <c r="O17" i="5"/>
  <c r="O12" i="5"/>
  <c r="I12" i="5"/>
  <c r="O8" i="5"/>
  <c r="I8" i="5"/>
  <c r="O7" i="5"/>
  <c r="I7" i="5"/>
  <c r="O43" i="4"/>
  <c r="I43" i="4"/>
  <c r="O42" i="4"/>
  <c r="I42" i="4"/>
  <c r="O41" i="4"/>
  <c r="I41" i="4"/>
  <c r="O40" i="4"/>
  <c r="I40" i="4"/>
  <c r="O39" i="4"/>
  <c r="I39" i="4"/>
  <c r="O38" i="4"/>
  <c r="I38" i="4"/>
  <c r="O37" i="4"/>
  <c r="I37" i="4"/>
  <c r="O29" i="4"/>
  <c r="O30" i="4"/>
  <c r="I30" i="4"/>
  <c r="I28" i="4"/>
  <c r="I29" i="4"/>
  <c r="I27" i="4"/>
  <c r="O27" i="4"/>
  <c r="O13" i="4"/>
  <c r="O8" i="4"/>
  <c r="I8" i="4"/>
  <c r="O33" i="4"/>
  <c r="I33" i="4"/>
  <c r="N32" i="4"/>
  <c r="O32" i="4" s="1"/>
  <c r="O34" i="4"/>
  <c r="I34" i="4"/>
  <c r="I32" i="4"/>
  <c r="O28" i="4"/>
  <c r="O23" i="4"/>
  <c r="O22" i="4"/>
  <c r="O21" i="4"/>
  <c r="O20" i="4"/>
  <c r="O19" i="4"/>
  <c r="I19" i="4"/>
  <c r="O18" i="4"/>
  <c r="O14" i="4"/>
  <c r="I14" i="4"/>
  <c r="O12" i="4"/>
  <c r="I12" i="4"/>
  <c r="O7" i="4"/>
  <c r="I7" i="4"/>
  <c r="O25" i="3"/>
  <c r="O26" i="3"/>
  <c r="O27" i="3"/>
  <c r="AE27" i="5" l="1"/>
  <c r="AF29" i="5"/>
  <c r="AE32" i="4"/>
  <c r="AF34" i="4"/>
  <c r="O36" i="3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<sst xmlns="http://schemas.openxmlformats.org/spreadsheetml/2006/main" count="570" uniqueCount="121">
  <si>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</si>
  <si>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</si>
  <si>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</si>
  <si>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</si>
  <si>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</si>
  <si>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</si>
  <si>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</si>
  <si>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</si>
  <si>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</si>
  <si>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</si>
  <si>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</si>
  <si>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</si>
  <si>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</si>
  <si>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</si>
  <si>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</si>
  <si>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</si>
  <si>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</si>
  <si>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</si>
  <si>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</si>
  <si>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</si>
  <si>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</si>
  <si>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</si>
  <si>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</si>
  <si>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</si>
  <si>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</si>
  <si>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</si>
  <si>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</si>
  <si>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</si>
  <si>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</si>
  <si>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</si>
  <si>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</si>
  <si>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</si>
  <si>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</si>
  <si>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</si>
  <si>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</si>
  <si>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</si>
  <si>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</si>
  <si>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</si>
  <si>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</si>
  <si>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</si>
  <si>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</si>
  <si>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</si>
  <si>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</si>
  <si>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</si>
  <si>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</si>
  <si>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</si>
  <si>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</si>
  <si>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</si>
  <si>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</si>
  <si>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</si>
  <si>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</si>
  <si>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</si>
  <si>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</si>
  <si>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</si>
  <si>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</si>
  <si>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</si>
  <si>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</si>
  <si>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</si>
  <si>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</si>
  <si>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</si>
  <si>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</si>
  <si>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</si>
  <si>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</si>
  <si>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</si>
  <si>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</si>
  <si>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</si>
  <si>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</si>
  <si>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</si>
  <si>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</si>
  <si>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</si>
  <si>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</si>
  <si>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</si>
  <si>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</si>
  <si>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</si>
  <si>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</si>
  <si>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</si>
  <si>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</si>
  <si>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</si>
  <si>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</si>
  <si>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</si>
  <si>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</si>
  <si>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</si>
  <si>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</si>
  <si>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</si>
  <si>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</si>
  <si>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</si>
  <si>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</si>
  <si>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</si>
  <si>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</si>
  <si>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</si>
  <si>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</si>
  <si>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</si>
  <si>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</si>
  <si>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</si>
  <si>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</si>
  <si>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</si>
  <si>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</si>
  <si>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1236,594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</si>
  <si>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</si>
  <si>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</si>
  <si>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</si>
  <si>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</si>
  <si>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</si>
  <si>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Зменшення вартості заходу</t>
  </si>
  <si>
    <t>Проєктні роботи "Капітальний ремонт ділянки магістрального водопроводу від колодязя В 1 по проспекту Григорівського десанту до колодязя В 5 по вул. Т.Г. Шевченка м. Южного Одеського району Одеської області"</t>
  </si>
  <si>
    <t>1497,526</t>
  </si>
  <si>
    <t>Розподілена вартість робіт відповідно до бюджетів</t>
  </si>
  <si>
    <t xml:space="preserve"> проєктні роботи (місцевий бюджет).</t>
  </si>
  <si>
    <r>
      <t xml:space="preserve"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- 18595,843 тис.грн. в т.ч. </t>
    </r>
    <r>
      <rPr>
        <u/>
        <sz val="11"/>
        <rFont val="Times New Roman"/>
        <family val="1"/>
        <charset val="204"/>
      </rPr>
      <t>місцевий</t>
    </r>
    <r>
      <rPr>
        <sz val="11"/>
        <rFont val="Times New Roman"/>
        <family val="1"/>
        <charset val="204"/>
      </rPr>
      <t xml:space="preserve"> бюджет - 8595,843 тис.грн , </t>
    </r>
    <r>
      <rPr>
        <u/>
        <sz val="11"/>
        <rFont val="Times New Roman"/>
        <family val="1"/>
        <charset val="204"/>
      </rPr>
      <t>обласний</t>
    </r>
    <r>
      <rPr>
        <sz val="11"/>
        <rFont val="Times New Roman"/>
        <family val="1"/>
        <charset val="204"/>
      </rPr>
      <t xml:space="preserve"> бюджет – 10000,00 тис. грн., в т.ч. </t>
    </r>
  </si>
  <si>
    <t xml:space="preserve">коригування проектно-вишукувальної документації </t>
  </si>
  <si>
    <t>Відкореговано загальну вартість робіт на підставі відкоригованого проєкту та розбито на черги</t>
  </si>
  <si>
    <t>Відкореговано загальну вартість робіт на підставі наданих документів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</si>
  <si>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</si>
  <si>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</si>
  <si>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</si>
  <si>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</si>
  <si>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Придбання розкидача піску та солі</t>
  </si>
  <si>
    <t>Назва заходу</t>
  </si>
  <si>
    <t>Коригування проектної документації: "Капітальний ремонт ділянки теплових мереж від ЦТП №29 до вводу у житлові будинки по просп. Григорівського десанту,26,28,30/16, вул. Хіміків,18,будівель по просп. Григорівського десанту,26а та 24а м.Южного Одеської області"</t>
  </si>
  <si>
    <t>Капітальний ремонт твердого покриття (пішохідна доріжка) вздовж житлових будинків по просп. Миру, 15, 17, 25 м.Южного Одеської області. Додаткові роботи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</si>
  <si>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 м. Южного Одеської області. Додаткові роботи.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</si>
</sst>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"/>
  </numFmts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u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3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2" fillId="0" borderId="67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" fillId="0" borderId="6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5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right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4" fontId="2" fillId="4" borderId="67" xfId="0" applyNumberFormat="1" applyFont="1" applyFill="1" applyBorder="1" applyAlignment="1">
      <alignment horizontal="right" vertical="center" wrapText="1"/>
    </xf>
    <xf numFmtId="49" fontId="1" fillId="4" borderId="71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left" vertical="center" wrapText="1"/>
    </xf>
    <xf numFmtId="49" fontId="2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49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49" fontId="1" fillId="4" borderId="24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4" fontId="1" fillId="0" borderId="76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1" fillId="0" borderId="7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center" vertical="center" wrapText="1"/>
    </xf>
    <xf numFmtId="164" fontId="1" fillId="0" borderId="72" xfId="0" applyNumberFormat="1" applyFont="1" applyFill="1" applyBorder="1" applyAlignment="1">
      <alignment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68" xfId="0" applyNumberFormat="1" applyFont="1" applyFill="1" applyBorder="1" applyAlignment="1">
      <alignment horizontal="center" vertical="center" wrapText="1"/>
    </xf>
    <xf numFmtId="49" fontId="1" fillId="0" borderId="66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7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left" vertical="center" wrapText="1"/>
    </xf>
    <xf numFmtId="0" fontId="1" fillId="0" borderId="67" xfId="0" applyFont="1" applyFill="1" applyBorder="1" applyAlignment="1">
      <alignment horizontal="left" vertical="center" wrapText="1"/>
    </xf>
    <xf numFmtId="49" fontId="1" fillId="4" borderId="29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69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0" xfId="0" applyNumberFormat="1" applyFont="1" applyBorder="1" applyAlignment="1">
      <alignment horizontal="center" vertical="center" wrapText="1"/>
    </xf>
    <xf numFmtId="2" fontId="1" fillId="0" borderId="73" xfId="0" applyNumberFormat="1" applyFont="1" applyFill="1" applyBorder="1" applyAlignment="1">
      <alignment horizontal="center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2" fontId="1" fillId="0" borderId="3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9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1042-1FBF-40D0-979D-931AC4729C1E}">
  <dimension ref="A1:AF40"/>
  <sheetViews>
    <sheetView tabSelected="1" view="pageBreakPreview" topLeftCell="A9" zoomScale="94" zoomScaleNormal="73" zoomScaleSheetLayoutView="94" workbookViewId="0">
      <selection activeCell="D12" sqref="D12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5" width="10.44140625" style="2" customWidth="1"/>
    <col min="6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5.554687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9.2" customHeight="1" x14ac:dyDescent="0.25">
      <c r="A2" s="526" t="s">
        <v>5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8"/>
    </row>
    <row r="3" spans="1:18" ht="18.75" customHeight="1" thickBot="1" x14ac:dyDescent="0.3">
      <c r="A3" s="529" t="s">
        <v>9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1"/>
    </row>
    <row r="4" spans="1:18" ht="16.5" hidden="1" customHeight="1" thickBot="1" x14ac:dyDescent="0.3">
      <c r="A4" s="494" t="s">
        <v>17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6"/>
    </row>
    <row r="5" spans="1:18" ht="16.5" hidden="1" customHeight="1" thickBot="1" x14ac:dyDescent="0.3">
      <c r="A5" s="497"/>
      <c r="B5" s="498"/>
      <c r="C5" s="499"/>
      <c r="D5" s="532" t="s">
        <v>3</v>
      </c>
      <c r="E5" s="533"/>
      <c r="F5" s="533"/>
      <c r="G5" s="533"/>
      <c r="H5" s="533"/>
      <c r="I5" s="534"/>
      <c r="J5" s="532" t="s">
        <v>11</v>
      </c>
      <c r="K5" s="533"/>
      <c r="L5" s="533"/>
      <c r="M5" s="533"/>
      <c r="N5" s="533"/>
      <c r="O5" s="534"/>
      <c r="P5" s="535" t="s">
        <v>4</v>
      </c>
      <c r="Q5" s="504" t="s">
        <v>11</v>
      </c>
    </row>
    <row r="6" spans="1:18" ht="16.5" hidden="1" customHeight="1" thickBot="1" x14ac:dyDescent="0.3">
      <c r="A6" s="500"/>
      <c r="B6" s="501"/>
      <c r="C6" s="502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36"/>
      <c r="Q6" s="505"/>
    </row>
    <row r="7" spans="1:18" s="169" customFormat="1" ht="69.599999999999994" hidden="1" customHeight="1" x14ac:dyDescent="0.25">
      <c r="A7" s="378">
        <v>1</v>
      </c>
      <c r="B7" s="421"/>
      <c r="C7" s="422"/>
      <c r="D7" s="271"/>
      <c r="E7" s="272"/>
      <c r="F7" s="272"/>
      <c r="G7" s="272"/>
      <c r="H7" s="273">
        <v>8701.2420000000002</v>
      </c>
      <c r="I7" s="274">
        <f>H7</f>
        <v>8701.2420000000002</v>
      </c>
      <c r="J7" s="271"/>
      <c r="K7" s="272"/>
      <c r="L7" s="272"/>
      <c r="M7" s="275"/>
      <c r="N7" s="276">
        <v>7580.4570000000003</v>
      </c>
      <c r="O7" s="423">
        <f>J7+K7+L7+M7+N7</f>
        <v>7580.4570000000003</v>
      </c>
      <c r="P7" s="295" t="s">
        <v>81</v>
      </c>
      <c r="Q7" s="378" t="s">
        <v>103</v>
      </c>
      <c r="R7" s="168"/>
    </row>
    <row r="8" spans="1:18" ht="73.8" hidden="1" customHeight="1" thickBot="1" x14ac:dyDescent="0.3">
      <c r="A8" s="29">
        <v>2</v>
      </c>
      <c r="B8" s="424"/>
      <c r="C8" s="270"/>
      <c r="D8" s="425"/>
      <c r="E8" s="426"/>
      <c r="F8" s="426"/>
      <c r="G8" s="426"/>
      <c r="H8" s="427">
        <v>0</v>
      </c>
      <c r="I8" s="428">
        <f>H8</f>
        <v>0</v>
      </c>
      <c r="J8" s="425"/>
      <c r="K8" s="426"/>
      <c r="L8" s="426"/>
      <c r="M8" s="414"/>
      <c r="N8" s="276">
        <v>226.22200000000001</v>
      </c>
      <c r="O8" s="423">
        <f>J8+K8+L8+M8+N8</f>
        <v>226.22200000000001</v>
      </c>
      <c r="P8" s="295" t="s">
        <v>81</v>
      </c>
      <c r="Q8" s="243" t="s">
        <v>72</v>
      </c>
    </row>
    <row r="9" spans="1:18" s="25" customFormat="1" ht="19.5" customHeight="1" thickBot="1" x14ac:dyDescent="0.3">
      <c r="A9" s="515" t="s">
        <v>22</v>
      </c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7"/>
      <c r="R9" s="24"/>
    </row>
    <row r="10" spans="1:18" s="25" customFormat="1" ht="18" customHeight="1" thickBot="1" x14ac:dyDescent="0.3">
      <c r="A10" s="518"/>
      <c r="B10" s="519"/>
      <c r="C10" s="520"/>
      <c r="D10" s="518" t="s">
        <v>3</v>
      </c>
      <c r="E10" s="519"/>
      <c r="F10" s="519"/>
      <c r="G10" s="519"/>
      <c r="H10" s="519"/>
      <c r="I10" s="520"/>
      <c r="J10" s="523" t="s">
        <v>11</v>
      </c>
      <c r="K10" s="523"/>
      <c r="L10" s="523"/>
      <c r="M10" s="523"/>
      <c r="N10" s="523"/>
      <c r="O10" s="523"/>
      <c r="P10" s="524" t="s">
        <v>4</v>
      </c>
      <c r="Q10" s="524" t="s">
        <v>11</v>
      </c>
      <c r="R10" s="24"/>
    </row>
    <row r="11" spans="1:18" s="25" customFormat="1" ht="15.6" customHeight="1" thickBot="1" x14ac:dyDescent="0.3">
      <c r="A11" s="521"/>
      <c r="B11" s="493"/>
      <c r="C11" s="522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451" t="s">
        <v>0</v>
      </c>
      <c r="J11" s="450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8" t="s">
        <v>0</v>
      </c>
      <c r="P11" s="525"/>
      <c r="Q11" s="525"/>
      <c r="R11" s="24"/>
    </row>
    <row r="12" spans="1:18" s="169" customFormat="1" ht="93" customHeight="1" x14ac:dyDescent="0.25">
      <c r="A12" s="357" t="s">
        <v>1</v>
      </c>
      <c r="B12" s="463" t="s">
        <v>118</v>
      </c>
      <c r="C12" s="468"/>
      <c r="D12" s="81"/>
      <c r="E12" s="452"/>
      <c r="F12" s="452"/>
      <c r="G12" s="452"/>
      <c r="H12" s="452"/>
      <c r="I12" s="390">
        <f>H12</f>
        <v>0</v>
      </c>
      <c r="J12" s="465"/>
      <c r="K12" s="389"/>
      <c r="L12" s="389"/>
      <c r="M12" s="389"/>
      <c r="N12" s="389">
        <v>98.013999999999996</v>
      </c>
      <c r="O12" s="453">
        <f t="shared" ref="O12:O13" si="0">M12+N12+J12+K12+L12</f>
        <v>98.013999999999996</v>
      </c>
      <c r="P12" s="464" t="s">
        <v>85</v>
      </c>
      <c r="Q12" s="464" t="s">
        <v>72</v>
      </c>
      <c r="R12" s="168"/>
    </row>
    <row r="13" spans="1:18" s="169" customFormat="1" ht="92.4" customHeight="1" thickBot="1" x14ac:dyDescent="0.3">
      <c r="A13" s="469" t="s">
        <v>15</v>
      </c>
      <c r="B13" s="470" t="s">
        <v>120</v>
      </c>
      <c r="C13" s="471"/>
      <c r="D13" s="466"/>
      <c r="E13" s="467"/>
      <c r="F13" s="467"/>
      <c r="G13" s="467"/>
      <c r="H13" s="467"/>
      <c r="I13" s="390">
        <f>H13</f>
        <v>0</v>
      </c>
      <c r="J13" s="461"/>
      <c r="K13" s="462"/>
      <c r="L13" s="462"/>
      <c r="M13" s="462"/>
      <c r="N13" s="462">
        <v>1134.373</v>
      </c>
      <c r="O13" s="453">
        <f t="shared" si="0"/>
        <v>1134.373</v>
      </c>
      <c r="P13" s="464" t="s">
        <v>85</v>
      </c>
      <c r="Q13" s="464" t="s">
        <v>72</v>
      </c>
      <c r="R13" s="168"/>
    </row>
    <row r="14" spans="1:18" s="25" customFormat="1" ht="22.2" customHeight="1" thickBot="1" x14ac:dyDescent="0.3">
      <c r="A14" s="494" t="s">
        <v>21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6"/>
      <c r="R14" s="24"/>
    </row>
    <row r="15" spans="1:18" s="25" customFormat="1" ht="21.75" customHeight="1" thickBot="1" x14ac:dyDescent="0.3">
      <c r="A15" s="497" t="s">
        <v>117</v>
      </c>
      <c r="B15" s="498"/>
      <c r="C15" s="503"/>
      <c r="D15" s="509" t="s">
        <v>3</v>
      </c>
      <c r="E15" s="510"/>
      <c r="F15" s="510"/>
      <c r="G15" s="510"/>
      <c r="H15" s="510"/>
      <c r="I15" s="511"/>
      <c r="J15" s="509" t="s">
        <v>11</v>
      </c>
      <c r="K15" s="510"/>
      <c r="L15" s="510"/>
      <c r="M15" s="510"/>
      <c r="N15" s="510"/>
      <c r="O15" s="511"/>
      <c r="P15" s="512" t="s">
        <v>4</v>
      </c>
      <c r="Q15" s="514" t="s">
        <v>11</v>
      </c>
      <c r="R15" s="24"/>
    </row>
    <row r="16" spans="1:18" s="25" customFormat="1" ht="15.6" customHeight="1" thickBot="1" x14ac:dyDescent="0.3">
      <c r="A16" s="506"/>
      <c r="B16" s="507"/>
      <c r="C16" s="508"/>
      <c r="D16" s="13" t="s">
        <v>13</v>
      </c>
      <c r="E16" s="11" t="s">
        <v>2</v>
      </c>
      <c r="F16" s="11" t="s">
        <v>6</v>
      </c>
      <c r="G16" s="11" t="s">
        <v>7</v>
      </c>
      <c r="H16" s="11" t="s">
        <v>8</v>
      </c>
      <c r="I16" s="12" t="s">
        <v>0</v>
      </c>
      <c r="J16" s="13" t="s">
        <v>13</v>
      </c>
      <c r="K16" s="11" t="s">
        <v>2</v>
      </c>
      <c r="L16" s="11" t="s">
        <v>6</v>
      </c>
      <c r="M16" s="11" t="s">
        <v>7</v>
      </c>
      <c r="N16" s="11" t="s">
        <v>8</v>
      </c>
      <c r="O16" s="12" t="s">
        <v>0</v>
      </c>
      <c r="P16" s="513"/>
      <c r="Q16" s="507"/>
      <c r="R16" s="24"/>
    </row>
    <row r="17" spans="1:32" s="169" customFormat="1" ht="43.8" customHeight="1" x14ac:dyDescent="0.25">
      <c r="A17" s="454" t="s">
        <v>1</v>
      </c>
      <c r="B17" s="82" t="s">
        <v>116</v>
      </c>
      <c r="C17" s="72"/>
      <c r="D17" s="67"/>
      <c r="E17" s="68"/>
      <c r="F17" s="68"/>
      <c r="G17" s="68"/>
      <c r="H17" s="68"/>
      <c r="I17" s="69"/>
      <c r="J17" s="67"/>
      <c r="K17" s="70"/>
      <c r="L17" s="70"/>
      <c r="M17" s="71"/>
      <c r="N17" s="458">
        <v>64.5</v>
      </c>
      <c r="O17" s="114">
        <f>K17+M17+N17</f>
        <v>64.5</v>
      </c>
      <c r="P17" s="459" t="s">
        <v>92</v>
      </c>
      <c r="Q17" s="460" t="s">
        <v>72</v>
      </c>
      <c r="R17" s="168"/>
    </row>
    <row r="18" spans="1:32" s="169" customFormat="1" ht="64.8" customHeight="1" thickBot="1" x14ac:dyDescent="0.3">
      <c r="A18" s="420" t="s">
        <v>15</v>
      </c>
      <c r="B18" s="77" t="s">
        <v>119</v>
      </c>
      <c r="C18" s="78"/>
      <c r="D18" s="396"/>
      <c r="E18" s="398"/>
      <c r="F18" s="398"/>
      <c r="G18" s="398"/>
      <c r="H18" s="398"/>
      <c r="I18" s="455"/>
      <c r="J18" s="396"/>
      <c r="K18" s="397"/>
      <c r="L18" s="397"/>
      <c r="M18" s="176"/>
      <c r="N18" s="176">
        <v>653.68299999999999</v>
      </c>
      <c r="O18" s="400">
        <f>N18</f>
        <v>653.68299999999999</v>
      </c>
      <c r="P18" s="456" t="s">
        <v>86</v>
      </c>
      <c r="Q18" s="457" t="s">
        <v>72</v>
      </c>
      <c r="R18" s="168"/>
    </row>
    <row r="19" spans="1:32" s="25" customFormat="1" ht="16.5" hidden="1" customHeight="1" thickBot="1" x14ac:dyDescent="0.3">
      <c r="A19" s="494" t="s">
        <v>10</v>
      </c>
      <c r="B19" s="495"/>
      <c r="C19" s="495"/>
      <c r="D19" s="495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6"/>
      <c r="R19" s="24"/>
    </row>
    <row r="20" spans="1:32" s="25" customFormat="1" ht="16.5" hidden="1" customHeight="1" x14ac:dyDescent="0.25">
      <c r="A20" s="497"/>
      <c r="B20" s="498"/>
      <c r="C20" s="499"/>
      <c r="D20" s="497" t="s">
        <v>3</v>
      </c>
      <c r="E20" s="498"/>
      <c r="F20" s="498"/>
      <c r="G20" s="498"/>
      <c r="H20" s="498"/>
      <c r="I20" s="503"/>
      <c r="J20" s="497" t="s">
        <v>11</v>
      </c>
      <c r="K20" s="498"/>
      <c r="L20" s="498"/>
      <c r="M20" s="498"/>
      <c r="N20" s="498"/>
      <c r="O20" s="503"/>
      <c r="P20" s="504" t="s">
        <v>4</v>
      </c>
      <c r="Q20" s="504" t="s">
        <v>11</v>
      </c>
      <c r="R20" s="24"/>
    </row>
    <row r="21" spans="1:32" s="25" customFormat="1" ht="16.5" hidden="1" customHeight="1" thickBot="1" x14ac:dyDescent="0.3">
      <c r="A21" s="500"/>
      <c r="B21" s="501"/>
      <c r="C21" s="502"/>
      <c r="D21" s="412" t="s">
        <v>13</v>
      </c>
      <c r="E21" s="413" t="s">
        <v>2</v>
      </c>
      <c r="F21" s="413" t="s">
        <v>6</v>
      </c>
      <c r="G21" s="413" t="s">
        <v>7</v>
      </c>
      <c r="H21" s="413" t="s">
        <v>8</v>
      </c>
      <c r="I21" s="100" t="s">
        <v>0</v>
      </c>
      <c r="J21" s="412" t="s">
        <v>13</v>
      </c>
      <c r="K21" s="413" t="s">
        <v>2</v>
      </c>
      <c r="L21" s="413" t="s">
        <v>6</v>
      </c>
      <c r="M21" s="413" t="s">
        <v>7</v>
      </c>
      <c r="N21" s="413" t="s">
        <v>8</v>
      </c>
      <c r="O21" s="100" t="s">
        <v>0</v>
      </c>
      <c r="P21" s="505"/>
      <c r="Q21" s="505"/>
      <c r="R21" s="24"/>
    </row>
    <row r="22" spans="1:32" s="169" customFormat="1" ht="46.8" hidden="1" customHeight="1" thickBot="1" x14ac:dyDescent="0.3">
      <c r="A22" s="214" t="s">
        <v>1</v>
      </c>
      <c r="B22" s="343" t="s">
        <v>95</v>
      </c>
      <c r="C22" s="215"/>
      <c r="D22" s="344"/>
      <c r="E22" s="292"/>
      <c r="F22" s="292"/>
      <c r="G22" s="292"/>
      <c r="H22" s="292">
        <v>0</v>
      </c>
      <c r="I22" s="430">
        <f>SUM(D22:H22)</f>
        <v>0</v>
      </c>
      <c r="J22" s="346"/>
      <c r="K22" s="300"/>
      <c r="L22" s="300"/>
      <c r="M22" s="340"/>
      <c r="N22" s="341">
        <v>5400</v>
      </c>
      <c r="O22" s="347">
        <f t="shared" ref="O22:O27" si="1">J22+K22+L22+M22+N22</f>
        <v>5400</v>
      </c>
      <c r="P22" s="414" t="s">
        <v>34</v>
      </c>
      <c r="Q22" s="243" t="s">
        <v>72</v>
      </c>
      <c r="R22" s="168"/>
    </row>
    <row r="23" spans="1:32" s="169" customFormat="1" ht="58.8" hidden="1" customHeight="1" thickBot="1" x14ac:dyDescent="0.3">
      <c r="A23" s="481" t="s">
        <v>15</v>
      </c>
      <c r="B23" s="290" t="s">
        <v>67</v>
      </c>
      <c r="C23" s="215"/>
      <c r="D23" s="344"/>
      <c r="E23" s="431">
        <v>2275.0148100000001</v>
      </c>
      <c r="F23" s="292"/>
      <c r="G23" s="341">
        <v>309.02796000000001</v>
      </c>
      <c r="H23" s="341">
        <v>36799.928099999997</v>
      </c>
      <c r="I23" s="430">
        <f t="shared" ref="I23:I24" si="2">SUM(D23:H23)</f>
        <v>39383.970869999997</v>
      </c>
      <c r="J23" s="346"/>
      <c r="K23" s="293">
        <v>2275.0149999999999</v>
      </c>
      <c r="L23" s="292"/>
      <c r="M23" s="341">
        <v>309.02796000000001</v>
      </c>
      <c r="N23" s="341">
        <v>42297</v>
      </c>
      <c r="O23" s="347">
        <f t="shared" si="1"/>
        <v>44881.042959999999</v>
      </c>
      <c r="P23" s="484" t="s">
        <v>12</v>
      </c>
      <c r="Q23" s="487" t="s">
        <v>110</v>
      </c>
      <c r="R23" s="168"/>
    </row>
    <row r="24" spans="1:32" s="169" customFormat="1" ht="19.2" hidden="1" customHeight="1" thickBot="1" x14ac:dyDescent="0.3">
      <c r="A24" s="482"/>
      <c r="B24" s="432" t="s">
        <v>49</v>
      </c>
      <c r="C24" s="215"/>
      <c r="D24" s="344"/>
      <c r="E24" s="292"/>
      <c r="F24" s="292"/>
      <c r="G24" s="292"/>
      <c r="H24" s="292"/>
      <c r="I24" s="430">
        <f t="shared" si="2"/>
        <v>0</v>
      </c>
      <c r="J24" s="346"/>
      <c r="K24" s="300"/>
      <c r="L24" s="300"/>
      <c r="M24" s="340"/>
      <c r="N24" s="341"/>
      <c r="O24" s="347">
        <f t="shared" si="1"/>
        <v>0</v>
      </c>
      <c r="P24" s="485"/>
      <c r="Q24" s="488"/>
      <c r="R24" s="168"/>
    </row>
    <row r="25" spans="1:32" s="169" customFormat="1" ht="20.399999999999999" hidden="1" customHeight="1" thickBot="1" x14ac:dyDescent="0.3">
      <c r="A25" s="483"/>
      <c r="B25" s="432" t="s">
        <v>109</v>
      </c>
      <c r="C25" s="215"/>
      <c r="D25" s="341"/>
      <c r="E25" s="433">
        <v>694.05742999999995</v>
      </c>
      <c r="F25" s="278"/>
      <c r="G25" s="341">
        <v>309.02796000000001</v>
      </c>
      <c r="H25" s="292"/>
      <c r="I25" s="430">
        <f>SUM(D25:H25)</f>
        <v>1003.08539</v>
      </c>
      <c r="J25" s="346"/>
      <c r="K25" s="300"/>
      <c r="L25" s="300"/>
      <c r="M25" s="340"/>
      <c r="N25" s="341"/>
      <c r="O25" s="347">
        <f t="shared" si="1"/>
        <v>0</v>
      </c>
      <c r="P25" s="486"/>
      <c r="Q25" s="489"/>
      <c r="R25" s="168"/>
    </row>
    <row r="26" spans="1:32" ht="15.6" hidden="1" customHeight="1" thickBot="1" x14ac:dyDescent="0.3">
      <c r="A26" s="490" t="s">
        <v>64</v>
      </c>
      <c r="B26" s="491"/>
      <c r="C26" s="491"/>
      <c r="D26" s="491"/>
      <c r="E26" s="491"/>
      <c r="F26" s="491"/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2"/>
    </row>
    <row r="27" spans="1:32" ht="49.2" hidden="1" customHeight="1" x14ac:dyDescent="0.25">
      <c r="A27" s="360" t="s">
        <v>1</v>
      </c>
      <c r="B27" s="434" t="s">
        <v>96</v>
      </c>
      <c r="C27" s="435"/>
      <c r="D27" s="435"/>
      <c r="E27" s="435"/>
      <c r="F27" s="435"/>
      <c r="G27" s="435"/>
      <c r="H27" s="220" t="s">
        <v>97</v>
      </c>
      <c r="I27" s="436" t="str">
        <f t="shared" ref="I27" si="3">H27</f>
        <v>1236,594</v>
      </c>
      <c r="J27" s="437"/>
      <c r="K27" s="435"/>
      <c r="L27" s="435"/>
      <c r="M27" s="435"/>
      <c r="N27" s="438">
        <f>H27-98.269</f>
        <v>1138.325</v>
      </c>
      <c r="O27" s="439">
        <f t="shared" si="1"/>
        <v>1138.325</v>
      </c>
      <c r="P27" s="283" t="s">
        <v>98</v>
      </c>
      <c r="Q27" s="404" t="s">
        <v>99</v>
      </c>
      <c r="AE27" s="3">
        <f>O27-I27</f>
        <v>-98.269000000000005</v>
      </c>
    </row>
    <row r="28" spans="1:32" s="169" customFormat="1" ht="69" hidden="1" customHeight="1" x14ac:dyDescent="0.25">
      <c r="A28" s="357" t="s">
        <v>15</v>
      </c>
      <c r="B28" s="269" t="s">
        <v>100</v>
      </c>
      <c r="C28" s="278"/>
      <c r="D28" s="292"/>
      <c r="E28" s="292"/>
      <c r="F28" s="292"/>
      <c r="G28" s="292"/>
      <c r="H28" s="292"/>
      <c r="I28" s="350">
        <f>H28</f>
        <v>0</v>
      </c>
      <c r="J28" s="292"/>
      <c r="K28" s="278"/>
      <c r="L28" s="278"/>
      <c r="M28" s="341"/>
      <c r="N28" s="341">
        <v>752.255</v>
      </c>
      <c r="O28" s="350">
        <f>K28+M28+N28</f>
        <v>752.255</v>
      </c>
      <c r="P28" s="414" t="s">
        <v>102</v>
      </c>
      <c r="Q28" s="243" t="s">
        <v>72</v>
      </c>
      <c r="R28" s="168"/>
    </row>
    <row r="29" spans="1:32" s="169" customFormat="1" ht="61.8" hidden="1" customHeight="1" thickBot="1" x14ac:dyDescent="0.3">
      <c r="A29" s="33" t="s">
        <v>16</v>
      </c>
      <c r="B29" s="440" t="s">
        <v>101</v>
      </c>
      <c r="C29" s="441"/>
      <c r="D29" s="442"/>
      <c r="E29" s="442"/>
      <c r="F29" s="442"/>
      <c r="G29" s="442"/>
      <c r="H29" s="442"/>
      <c r="I29" s="443">
        <f>H29</f>
        <v>0</v>
      </c>
      <c r="J29" s="442"/>
      <c r="K29" s="441"/>
      <c r="L29" s="441"/>
      <c r="M29" s="444"/>
      <c r="N29" s="444">
        <v>512.72799999999995</v>
      </c>
      <c r="O29" s="443">
        <f>K29+M29+N29</f>
        <v>512.72799999999995</v>
      </c>
      <c r="P29" s="414" t="s">
        <v>102</v>
      </c>
      <c r="Q29" s="243" t="s">
        <v>72</v>
      </c>
      <c r="R29" s="168"/>
      <c r="AF29" s="168">
        <f>I29-O29</f>
        <v>-512.72799999999995</v>
      </c>
    </row>
    <row r="30" spans="1:32" ht="19.8" hidden="1" customHeight="1" thickBot="1" x14ac:dyDescent="0.3">
      <c r="A30" s="493" t="s">
        <v>69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3"/>
      <c r="AF30" s="3"/>
    </row>
    <row r="31" spans="1:32" ht="19.8" hidden="1" customHeight="1" thickBot="1" x14ac:dyDescent="0.3">
      <c r="A31" s="494" t="s">
        <v>10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6"/>
      <c r="AF31" s="3"/>
    </row>
    <row r="32" spans="1:32" ht="27" hidden="1" customHeight="1" thickBot="1" x14ac:dyDescent="0.3">
      <c r="A32" s="472" t="s">
        <v>1</v>
      </c>
      <c r="B32" s="445" t="s">
        <v>67</v>
      </c>
      <c r="C32" s="446"/>
      <c r="D32" s="447"/>
      <c r="E32" s="447">
        <v>2275.0148100000001</v>
      </c>
      <c r="F32" s="304"/>
      <c r="G32" s="308">
        <v>309.02796000000001</v>
      </c>
      <c r="H32" s="308">
        <v>42292.974000000002</v>
      </c>
      <c r="I32" s="326">
        <f t="shared" ref="I32:I33" si="4">SUM(D32:H32)</f>
        <v>44877.016770000002</v>
      </c>
      <c r="J32" s="448"/>
      <c r="K32" s="447">
        <v>2275.0149999999999</v>
      </c>
      <c r="L32" s="304"/>
      <c r="M32" s="308">
        <v>309.02796000000001</v>
      </c>
      <c r="N32" s="308">
        <v>42297</v>
      </c>
      <c r="O32" s="242">
        <f t="shared" ref="O32:O38" si="5">J32+K32+L32+M32+N32</f>
        <v>44881.042959999999</v>
      </c>
      <c r="P32" s="475" t="s">
        <v>12</v>
      </c>
      <c r="Q32" s="478" t="s">
        <v>111</v>
      </c>
    </row>
    <row r="33" spans="1:17" ht="27" hidden="1" customHeight="1" thickBot="1" x14ac:dyDescent="0.3">
      <c r="A33" s="473"/>
      <c r="B33" s="432" t="s">
        <v>49</v>
      </c>
      <c r="C33" s="215"/>
      <c r="D33" s="292"/>
      <c r="E33" s="292"/>
      <c r="F33" s="292"/>
      <c r="G33" s="292"/>
      <c r="H33" s="292"/>
      <c r="I33" s="430">
        <f t="shared" si="4"/>
        <v>0</v>
      </c>
      <c r="J33" s="346"/>
      <c r="K33" s="300"/>
      <c r="L33" s="300"/>
      <c r="M33" s="340"/>
      <c r="N33" s="341"/>
      <c r="O33" s="244">
        <f t="shared" si="5"/>
        <v>0</v>
      </c>
      <c r="P33" s="476"/>
      <c r="Q33" s="479"/>
    </row>
    <row r="34" spans="1:17" ht="21.6" hidden="1" customHeight="1" thickBot="1" x14ac:dyDescent="0.3">
      <c r="A34" s="473"/>
      <c r="B34" s="432" t="s">
        <v>109</v>
      </c>
      <c r="C34" s="215"/>
      <c r="D34" s="341"/>
      <c r="E34" s="433">
        <v>694.05742999999995</v>
      </c>
      <c r="F34" s="278"/>
      <c r="G34" s="341">
        <v>309.02796000000001</v>
      </c>
      <c r="H34" s="292"/>
      <c r="I34" s="430">
        <f>SUM(D34:H34)</f>
        <v>1003.08539</v>
      </c>
      <c r="J34" s="346"/>
      <c r="K34" s="433">
        <v>694.05742999999995</v>
      </c>
      <c r="L34" s="278"/>
      <c r="M34" s="341">
        <v>309.02796000000001</v>
      </c>
      <c r="N34" s="341"/>
      <c r="O34" s="244">
        <f t="shared" si="5"/>
        <v>1003.08539</v>
      </c>
      <c r="P34" s="476"/>
      <c r="Q34" s="479"/>
    </row>
    <row r="35" spans="1:17" ht="57.6" hidden="1" customHeight="1" x14ac:dyDescent="0.25">
      <c r="A35" s="473"/>
      <c r="B35" s="290" t="s">
        <v>112</v>
      </c>
      <c r="C35" s="331"/>
      <c r="D35" s="341"/>
      <c r="E35" s="293">
        <v>2275.0149999999999</v>
      </c>
      <c r="F35" s="278"/>
      <c r="G35" s="341">
        <v>309.08</v>
      </c>
      <c r="H35" s="449">
        <v>7531.0969999999998</v>
      </c>
      <c r="I35" s="430">
        <f t="shared" ref="I35:I38" si="6">SUM(D35:H35)</f>
        <v>10115.191999999999</v>
      </c>
      <c r="J35" s="346"/>
      <c r="K35" s="293">
        <v>2275.0149999999999</v>
      </c>
      <c r="L35" s="278"/>
      <c r="M35" s="341">
        <v>309.02800000000002</v>
      </c>
      <c r="N35" s="341">
        <v>7531.0969999999998</v>
      </c>
      <c r="O35" s="244">
        <f t="shared" si="5"/>
        <v>10115.14</v>
      </c>
      <c r="P35" s="476"/>
      <c r="Q35" s="479"/>
    </row>
    <row r="36" spans="1:17" ht="57.6" hidden="1" customHeight="1" x14ac:dyDescent="0.25">
      <c r="A36" s="473"/>
      <c r="B36" s="290" t="s">
        <v>113</v>
      </c>
      <c r="C36" s="331"/>
      <c r="D36" s="341"/>
      <c r="E36" s="431"/>
      <c r="F36" s="278"/>
      <c r="G36" s="341"/>
      <c r="H36" s="449">
        <v>8988.4879999999994</v>
      </c>
      <c r="I36" s="430">
        <f t="shared" si="6"/>
        <v>8988.4879999999994</v>
      </c>
      <c r="J36" s="346"/>
      <c r="K36" s="433"/>
      <c r="L36" s="278"/>
      <c r="M36" s="341"/>
      <c r="N36" s="341">
        <v>8992.5139999999992</v>
      </c>
      <c r="O36" s="244">
        <f t="shared" si="5"/>
        <v>8992.5139999999992</v>
      </c>
      <c r="P36" s="476"/>
      <c r="Q36" s="479"/>
    </row>
    <row r="37" spans="1:17" ht="57.6" hidden="1" customHeight="1" x14ac:dyDescent="0.25">
      <c r="A37" s="473"/>
      <c r="B37" s="290" t="s">
        <v>114</v>
      </c>
      <c r="C37" s="331"/>
      <c r="D37" s="341"/>
      <c r="E37" s="431"/>
      <c r="F37" s="278"/>
      <c r="G37" s="341"/>
      <c r="H37" s="449">
        <v>4375.7150000000001</v>
      </c>
      <c r="I37" s="430">
        <f t="shared" si="6"/>
        <v>4375.7150000000001</v>
      </c>
      <c r="J37" s="346"/>
      <c r="K37" s="433"/>
      <c r="L37" s="278"/>
      <c r="M37" s="341"/>
      <c r="N37" s="341">
        <v>4375.7150000000001</v>
      </c>
      <c r="O37" s="244">
        <f t="shared" si="5"/>
        <v>4375.7150000000001</v>
      </c>
      <c r="P37" s="476"/>
      <c r="Q37" s="479"/>
    </row>
    <row r="38" spans="1:17" ht="13.8" hidden="1" customHeight="1" x14ac:dyDescent="0.25">
      <c r="A38" s="474"/>
      <c r="B38" s="290" t="s">
        <v>115</v>
      </c>
      <c r="C38" s="429"/>
      <c r="D38" s="341"/>
      <c r="E38" s="431"/>
      <c r="F38" s="278"/>
      <c r="G38" s="341"/>
      <c r="H38" s="449">
        <v>21397.673999999999</v>
      </c>
      <c r="I38" s="430">
        <f t="shared" si="6"/>
        <v>21397.673999999999</v>
      </c>
      <c r="J38" s="346"/>
      <c r="K38" s="433"/>
      <c r="L38" s="278"/>
      <c r="M38" s="341"/>
      <c r="N38" s="341">
        <v>21397.673999999999</v>
      </c>
      <c r="O38" s="244">
        <f t="shared" si="5"/>
        <v>21397.673999999999</v>
      </c>
      <c r="P38" s="477"/>
      <c r="Q38" s="480"/>
    </row>
    <row r="40" spans="1:17" ht="20.399999999999999" customHeight="1" x14ac:dyDescent="0.25">
      <c r="B40" s="2" t="s">
        <v>93</v>
      </c>
      <c r="H40" s="2" t="s">
        <v>94</v>
      </c>
    </row>
  </sheetData>
  <mergeCells count="35">
    <mergeCell ref="A2:Q2"/>
    <mergeCell ref="A3:Q3"/>
    <mergeCell ref="A4:Q4"/>
    <mergeCell ref="A5:C6"/>
    <mergeCell ref="D5:I5"/>
    <mergeCell ref="J5:O5"/>
    <mergeCell ref="P5:P6"/>
    <mergeCell ref="Q5:Q6"/>
    <mergeCell ref="A9:Q9"/>
    <mergeCell ref="A10:C11"/>
    <mergeCell ref="D10:I10"/>
    <mergeCell ref="J10:O10"/>
    <mergeCell ref="P10:P11"/>
    <mergeCell ref="Q10:Q11"/>
    <mergeCell ref="A14:Q14"/>
    <mergeCell ref="A19:Q19"/>
    <mergeCell ref="A20:C21"/>
    <mergeCell ref="D20:I20"/>
    <mergeCell ref="J20:O20"/>
    <mergeCell ref="P20:P21"/>
    <mergeCell ref="Q20:Q21"/>
    <mergeCell ref="A15:C16"/>
    <mergeCell ref="D15:I15"/>
    <mergeCell ref="J15:O15"/>
    <mergeCell ref="P15:P16"/>
    <mergeCell ref="Q15:Q16"/>
    <mergeCell ref="A32:A38"/>
    <mergeCell ref="P32:P38"/>
    <mergeCell ref="Q32:Q38"/>
    <mergeCell ref="A23:A25"/>
    <mergeCell ref="P23:P25"/>
    <mergeCell ref="Q23:Q25"/>
    <mergeCell ref="A26:Q26"/>
    <mergeCell ref="A30:Q30"/>
    <mergeCell ref="A31:Q31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F45"/>
  <sheetViews>
    <sheetView view="pageBreakPreview" topLeftCell="A2" zoomScale="94" zoomScaleNormal="73" zoomScaleSheetLayoutView="94" workbookViewId="0">
      <selection activeCell="A46" sqref="A46:XFD46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5" width="10.44140625" style="2" customWidth="1"/>
    <col min="6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5.554687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7.25" customHeight="1" x14ac:dyDescent="0.25">
      <c r="A2" s="526" t="s">
        <v>5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8"/>
    </row>
    <row r="3" spans="1:18" ht="18.75" customHeight="1" thickBot="1" x14ac:dyDescent="0.3">
      <c r="A3" s="529" t="s">
        <v>9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1"/>
    </row>
    <row r="4" spans="1:18" ht="16.5" customHeight="1" thickBot="1" x14ac:dyDescent="0.3">
      <c r="A4" s="494" t="s">
        <v>17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6"/>
    </row>
    <row r="5" spans="1:18" ht="16.5" customHeight="1" thickBot="1" x14ac:dyDescent="0.3">
      <c r="A5" s="497"/>
      <c r="B5" s="498"/>
      <c r="C5" s="499"/>
      <c r="D5" s="532" t="s">
        <v>3</v>
      </c>
      <c r="E5" s="533"/>
      <c r="F5" s="533"/>
      <c r="G5" s="533"/>
      <c r="H5" s="533"/>
      <c r="I5" s="534"/>
      <c r="J5" s="532" t="s">
        <v>11</v>
      </c>
      <c r="K5" s="533"/>
      <c r="L5" s="533"/>
      <c r="M5" s="533"/>
      <c r="N5" s="533"/>
      <c r="O5" s="534"/>
      <c r="P5" s="535" t="s">
        <v>4</v>
      </c>
      <c r="Q5" s="504" t="s">
        <v>11</v>
      </c>
    </row>
    <row r="6" spans="1:18" ht="16.5" customHeight="1" thickBot="1" x14ac:dyDescent="0.3">
      <c r="A6" s="500"/>
      <c r="B6" s="501"/>
      <c r="C6" s="502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36"/>
      <c r="Q6" s="505"/>
    </row>
    <row r="7" spans="1:18" s="169" customFormat="1" ht="69.599999999999994" customHeight="1" x14ac:dyDescent="0.25">
      <c r="A7" s="378">
        <v>1</v>
      </c>
      <c r="B7" s="379" t="s">
        <v>80</v>
      </c>
      <c r="C7" s="380"/>
      <c r="D7" s="373"/>
      <c r="E7" s="374"/>
      <c r="F7" s="374"/>
      <c r="G7" s="374"/>
      <c r="H7" s="375">
        <v>8701.2420000000002</v>
      </c>
      <c r="I7" s="376">
        <f>H7</f>
        <v>8701.2420000000002</v>
      </c>
      <c r="J7" s="373"/>
      <c r="K7" s="374"/>
      <c r="L7" s="374"/>
      <c r="M7" s="369"/>
      <c r="N7" s="377">
        <v>7580.4570000000003</v>
      </c>
      <c r="O7" s="368">
        <f>J7+K7+L7+M7+N7</f>
        <v>7580.4570000000003</v>
      </c>
      <c r="P7" s="381" t="s">
        <v>81</v>
      </c>
      <c r="Q7" s="378" t="s">
        <v>103</v>
      </c>
      <c r="R7" s="168"/>
    </row>
    <row r="8" spans="1:18" ht="73.8" customHeight="1" thickBot="1" x14ac:dyDescent="0.3">
      <c r="A8" s="29">
        <v>2</v>
      </c>
      <c r="B8" s="30" t="s">
        <v>104</v>
      </c>
      <c r="C8" s="27"/>
      <c r="D8" s="18"/>
      <c r="E8" s="9"/>
      <c r="F8" s="9"/>
      <c r="G8" s="9"/>
      <c r="H8" s="382">
        <v>0</v>
      </c>
      <c r="I8" s="383">
        <f>H8</f>
        <v>0</v>
      </c>
      <c r="J8" s="18"/>
      <c r="K8" s="9"/>
      <c r="L8" s="9"/>
      <c r="M8" s="8"/>
      <c r="N8" s="377">
        <v>226.22200000000001</v>
      </c>
      <c r="O8" s="368">
        <f>J8+K8+L8+M8+N8</f>
        <v>226.22200000000001</v>
      </c>
      <c r="P8" s="381" t="s">
        <v>81</v>
      </c>
      <c r="Q8" s="243" t="s">
        <v>72</v>
      </c>
    </row>
    <row r="9" spans="1:18" s="25" customFormat="1" ht="19.5" customHeight="1" thickBot="1" x14ac:dyDescent="0.3">
      <c r="A9" s="515" t="s">
        <v>22</v>
      </c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7"/>
      <c r="R9" s="24"/>
    </row>
    <row r="10" spans="1:18" s="25" customFormat="1" ht="18" customHeight="1" thickBot="1" x14ac:dyDescent="0.3">
      <c r="A10" s="518"/>
      <c r="B10" s="519"/>
      <c r="C10" s="520"/>
      <c r="D10" s="518" t="s">
        <v>3</v>
      </c>
      <c r="E10" s="519"/>
      <c r="F10" s="519"/>
      <c r="G10" s="519"/>
      <c r="H10" s="519"/>
      <c r="I10" s="520"/>
      <c r="J10" s="542" t="s">
        <v>11</v>
      </c>
      <c r="K10" s="523"/>
      <c r="L10" s="523"/>
      <c r="M10" s="523"/>
      <c r="N10" s="523"/>
      <c r="O10" s="543"/>
      <c r="P10" s="524" t="s">
        <v>4</v>
      </c>
      <c r="Q10" s="524" t="s">
        <v>11</v>
      </c>
      <c r="R10" s="24"/>
    </row>
    <row r="11" spans="1:18" s="25" customFormat="1" ht="15.6" customHeight="1" thickBot="1" x14ac:dyDescent="0.3">
      <c r="A11" s="521"/>
      <c r="B11" s="493"/>
      <c r="C11" s="522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364" t="s">
        <v>0</v>
      </c>
      <c r="J11" s="363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7" t="s">
        <v>0</v>
      </c>
      <c r="P11" s="525"/>
      <c r="Q11" s="525"/>
      <c r="R11" s="24"/>
    </row>
    <row r="12" spans="1:18" s="169" customFormat="1" ht="101.4" customHeight="1" x14ac:dyDescent="0.25">
      <c r="A12" s="550" t="s">
        <v>1</v>
      </c>
      <c r="B12" s="548" t="s">
        <v>108</v>
      </c>
      <c r="C12" s="32"/>
      <c r="D12" s="553"/>
      <c r="E12" s="537"/>
      <c r="F12" s="537"/>
      <c r="G12" s="537"/>
      <c r="H12" s="537">
        <v>18595.843000000001</v>
      </c>
      <c r="I12" s="539">
        <f>H12</f>
        <v>18595.843000000001</v>
      </c>
      <c r="J12" s="367"/>
      <c r="K12" s="389"/>
      <c r="L12" s="389"/>
      <c r="M12" s="389"/>
      <c r="N12" s="389">
        <v>8595.8430000000008</v>
      </c>
      <c r="O12" s="390">
        <f t="shared" ref="O12:O14" si="0">M12+N12+J12+K12+L12</f>
        <v>8595.8430000000008</v>
      </c>
      <c r="P12" s="544" t="s">
        <v>85</v>
      </c>
      <c r="Q12" s="547" t="s">
        <v>106</v>
      </c>
      <c r="R12" s="168"/>
    </row>
    <row r="13" spans="1:18" s="169" customFormat="1" ht="13.8" customHeight="1" x14ac:dyDescent="0.25">
      <c r="A13" s="551"/>
      <c r="B13" s="549"/>
      <c r="C13" s="391"/>
      <c r="D13" s="554"/>
      <c r="E13" s="538"/>
      <c r="F13" s="538"/>
      <c r="G13" s="538"/>
      <c r="H13" s="538"/>
      <c r="I13" s="540"/>
      <c r="J13" s="365"/>
      <c r="K13" s="381"/>
      <c r="L13" s="381"/>
      <c r="M13" s="366"/>
      <c r="N13" s="392">
        <v>10000</v>
      </c>
      <c r="O13" s="390">
        <f t="shared" si="0"/>
        <v>10000</v>
      </c>
      <c r="P13" s="545"/>
      <c r="Q13" s="476"/>
      <c r="R13" s="168"/>
    </row>
    <row r="14" spans="1:18" s="169" customFormat="1" ht="25.8" customHeight="1" thickBot="1" x14ac:dyDescent="0.3">
      <c r="A14" s="552"/>
      <c r="B14" s="393" t="s">
        <v>107</v>
      </c>
      <c r="C14" s="381"/>
      <c r="D14" s="394"/>
      <c r="E14" s="381"/>
      <c r="F14" s="366"/>
      <c r="G14" s="381"/>
      <c r="H14" s="381" t="s">
        <v>105</v>
      </c>
      <c r="I14" s="395" t="str">
        <f t="shared" ref="I14" si="1">H14</f>
        <v>1497,526</v>
      </c>
      <c r="J14" s="396"/>
      <c r="K14" s="397"/>
      <c r="L14" s="397"/>
      <c r="M14" s="398"/>
      <c r="N14" s="399">
        <v>1497.56</v>
      </c>
      <c r="O14" s="400">
        <f t="shared" si="0"/>
        <v>1497.56</v>
      </c>
      <c r="P14" s="546"/>
      <c r="Q14" s="477"/>
      <c r="R14" s="168"/>
    </row>
    <row r="15" spans="1:18" s="25" customFormat="1" ht="18" hidden="1" customHeight="1" thickBot="1" x14ac:dyDescent="0.3">
      <c r="A15" s="494" t="s">
        <v>21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6"/>
      <c r="R15" s="24"/>
    </row>
    <row r="16" spans="1:18" s="25" customFormat="1" ht="21.75" hidden="1" customHeight="1" thickBot="1" x14ac:dyDescent="0.3">
      <c r="A16" s="497"/>
      <c r="B16" s="498"/>
      <c r="C16" s="499"/>
      <c r="D16" s="532" t="s">
        <v>3</v>
      </c>
      <c r="E16" s="533"/>
      <c r="F16" s="533"/>
      <c r="G16" s="533"/>
      <c r="H16" s="533"/>
      <c r="I16" s="534"/>
      <c r="J16" s="532" t="s">
        <v>11</v>
      </c>
      <c r="K16" s="533"/>
      <c r="L16" s="533"/>
      <c r="M16" s="533"/>
      <c r="N16" s="533"/>
      <c r="O16" s="534"/>
      <c r="P16" s="535" t="s">
        <v>4</v>
      </c>
      <c r="Q16" s="559" t="s">
        <v>11</v>
      </c>
      <c r="R16" s="24"/>
    </row>
    <row r="17" spans="1:31" s="25" customFormat="1" ht="24" hidden="1" customHeight="1" thickBot="1" x14ac:dyDescent="0.3">
      <c r="A17" s="506"/>
      <c r="B17" s="507"/>
      <c r="C17" s="557"/>
      <c r="D17" s="13" t="s">
        <v>13</v>
      </c>
      <c r="E17" s="11" t="s">
        <v>2</v>
      </c>
      <c r="F17" s="11" t="s">
        <v>6</v>
      </c>
      <c r="G17" s="11" t="s">
        <v>7</v>
      </c>
      <c r="H17" s="11" t="s">
        <v>8</v>
      </c>
      <c r="I17" s="12" t="s">
        <v>0</v>
      </c>
      <c r="J17" s="13" t="s">
        <v>13</v>
      </c>
      <c r="K17" s="11" t="s">
        <v>2</v>
      </c>
      <c r="L17" s="11" t="s">
        <v>6</v>
      </c>
      <c r="M17" s="11" t="s">
        <v>7</v>
      </c>
      <c r="N17" s="11" t="s">
        <v>8</v>
      </c>
      <c r="O17" s="12" t="s">
        <v>0</v>
      </c>
      <c r="P17" s="558"/>
      <c r="Q17" s="559"/>
      <c r="R17" s="24"/>
    </row>
    <row r="18" spans="1:31" s="25" customFormat="1" ht="74.25" hidden="1" customHeight="1" thickBot="1" x14ac:dyDescent="0.3">
      <c r="A18" s="300" t="s">
        <v>1</v>
      </c>
      <c r="B18" s="301" t="s">
        <v>83</v>
      </c>
      <c r="C18" s="302"/>
      <c r="D18" s="303"/>
      <c r="E18" s="304"/>
      <c r="F18" s="304"/>
      <c r="G18" s="304"/>
      <c r="H18" s="304"/>
      <c r="I18" s="305"/>
      <c r="J18" s="306"/>
      <c r="K18" s="307"/>
      <c r="L18" s="307"/>
      <c r="M18" s="308"/>
      <c r="N18" s="309"/>
      <c r="O18" s="310">
        <f>K18+M18+N18</f>
        <v>0</v>
      </c>
      <c r="P18" s="311" t="s">
        <v>85</v>
      </c>
      <c r="Q18" s="541" t="s">
        <v>72</v>
      </c>
      <c r="R18" s="24"/>
    </row>
    <row r="19" spans="1:31" s="25" customFormat="1" ht="19.5" hidden="1" customHeight="1" thickBot="1" x14ac:dyDescent="0.3">
      <c r="A19" s="300"/>
      <c r="B19" s="312"/>
      <c r="C19" s="313"/>
      <c r="D19" s="314"/>
      <c r="E19" s="315"/>
      <c r="F19" s="315"/>
      <c r="G19" s="315"/>
      <c r="H19" s="315"/>
      <c r="I19" s="316">
        <f>H19</f>
        <v>0</v>
      </c>
      <c r="J19" s="317"/>
      <c r="K19" s="318"/>
      <c r="L19" s="318"/>
      <c r="M19" s="319"/>
      <c r="N19" s="320"/>
      <c r="O19" s="321">
        <f>N19</f>
        <v>0</v>
      </c>
      <c r="P19" s="322"/>
      <c r="Q19" s="541"/>
      <c r="R19" s="24"/>
    </row>
    <row r="20" spans="1:31" s="25" customFormat="1" ht="64.8" hidden="1" customHeight="1" thickBot="1" x14ac:dyDescent="0.3">
      <c r="A20" s="482" t="s">
        <v>15</v>
      </c>
      <c r="B20" s="323" t="s">
        <v>84</v>
      </c>
      <c r="C20" s="324"/>
      <c r="D20" s="303"/>
      <c r="E20" s="304"/>
      <c r="F20" s="304"/>
      <c r="G20" s="304"/>
      <c r="H20" s="304"/>
      <c r="I20" s="325"/>
      <c r="J20" s="303"/>
      <c r="K20" s="307"/>
      <c r="L20" s="307"/>
      <c r="M20" s="308"/>
      <c r="N20" s="308"/>
      <c r="O20" s="326">
        <f>N20</f>
        <v>0</v>
      </c>
      <c r="P20" s="560" t="s">
        <v>86</v>
      </c>
      <c r="Q20" s="541" t="s">
        <v>72</v>
      </c>
      <c r="R20" s="24"/>
    </row>
    <row r="21" spans="1:31" s="25" customFormat="1" ht="20.25" hidden="1" customHeight="1" thickBot="1" x14ac:dyDescent="0.3">
      <c r="A21" s="482"/>
      <c r="B21" s="327"/>
      <c r="C21" s="280"/>
      <c r="D21" s="314"/>
      <c r="E21" s="315"/>
      <c r="F21" s="315"/>
      <c r="G21" s="315"/>
      <c r="H21" s="315"/>
      <c r="I21" s="328"/>
      <c r="J21" s="314"/>
      <c r="K21" s="318"/>
      <c r="L21" s="318"/>
      <c r="M21" s="319"/>
      <c r="N21" s="319"/>
      <c r="O21" s="326">
        <f t="shared" ref="O21:O23" si="2">N21</f>
        <v>0</v>
      </c>
      <c r="P21" s="560"/>
      <c r="Q21" s="541"/>
      <c r="R21" s="24"/>
    </row>
    <row r="22" spans="1:31" s="25" customFormat="1" ht="16.5" hidden="1" customHeight="1" thickBot="1" x14ac:dyDescent="0.3">
      <c r="A22" s="329"/>
      <c r="B22" s="330"/>
      <c r="C22" s="331"/>
      <c r="D22" s="332"/>
      <c r="E22" s="333"/>
      <c r="F22" s="333"/>
      <c r="G22" s="333"/>
      <c r="H22" s="333"/>
      <c r="I22" s="334"/>
      <c r="J22" s="335"/>
      <c r="K22" s="336"/>
      <c r="L22" s="336"/>
      <c r="M22" s="337"/>
      <c r="N22" s="338"/>
      <c r="O22" s="326">
        <f t="shared" si="2"/>
        <v>0</v>
      </c>
      <c r="P22" s="330"/>
      <c r="Q22" s="330"/>
      <c r="R22" s="24"/>
    </row>
    <row r="23" spans="1:31" s="25" customFormat="1" ht="15.6" hidden="1" customHeight="1" thickBot="1" x14ac:dyDescent="0.3">
      <c r="A23" s="370" t="s">
        <v>16</v>
      </c>
      <c r="B23" s="288" t="s">
        <v>91</v>
      </c>
      <c r="C23" s="318"/>
      <c r="D23" s="315"/>
      <c r="E23" s="315"/>
      <c r="F23" s="315"/>
      <c r="G23" s="315"/>
      <c r="H23" s="315"/>
      <c r="I23" s="315"/>
      <c r="J23" s="371"/>
      <c r="K23" s="370"/>
      <c r="L23" s="370"/>
      <c r="M23" s="372"/>
      <c r="N23" s="319"/>
      <c r="O23" s="284">
        <f t="shared" si="2"/>
        <v>0</v>
      </c>
      <c r="P23" s="287" t="s">
        <v>92</v>
      </c>
      <c r="Q23" s="288" t="s">
        <v>72</v>
      </c>
      <c r="R23" s="24"/>
    </row>
    <row r="24" spans="1:31" s="25" customFormat="1" ht="16.5" customHeight="1" thickBot="1" x14ac:dyDescent="0.3">
      <c r="A24" s="494" t="s">
        <v>10</v>
      </c>
      <c r="B24" s="495"/>
      <c r="C24" s="495"/>
      <c r="D24" s="495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6"/>
      <c r="R24" s="24"/>
    </row>
    <row r="25" spans="1:31" s="25" customFormat="1" ht="16.5" customHeight="1" x14ac:dyDescent="0.25">
      <c r="A25" s="497"/>
      <c r="B25" s="498"/>
      <c r="C25" s="499"/>
      <c r="D25" s="497" t="s">
        <v>3</v>
      </c>
      <c r="E25" s="498"/>
      <c r="F25" s="498"/>
      <c r="G25" s="498"/>
      <c r="H25" s="498"/>
      <c r="I25" s="503"/>
      <c r="J25" s="497" t="s">
        <v>11</v>
      </c>
      <c r="K25" s="498"/>
      <c r="L25" s="498"/>
      <c r="M25" s="498"/>
      <c r="N25" s="498"/>
      <c r="O25" s="503"/>
      <c r="P25" s="504" t="s">
        <v>4</v>
      </c>
      <c r="Q25" s="504" t="s">
        <v>11</v>
      </c>
      <c r="R25" s="24"/>
    </row>
    <row r="26" spans="1:31" s="25" customFormat="1" ht="16.5" customHeight="1" thickBot="1" x14ac:dyDescent="0.3">
      <c r="A26" s="500"/>
      <c r="B26" s="501"/>
      <c r="C26" s="502"/>
      <c r="D26" s="98" t="s">
        <v>13</v>
      </c>
      <c r="E26" s="99" t="s">
        <v>2</v>
      </c>
      <c r="F26" s="99" t="s">
        <v>6</v>
      </c>
      <c r="G26" s="99" t="s">
        <v>7</v>
      </c>
      <c r="H26" s="99" t="s">
        <v>8</v>
      </c>
      <c r="I26" s="100" t="s">
        <v>0</v>
      </c>
      <c r="J26" s="98" t="s">
        <v>13</v>
      </c>
      <c r="K26" s="99" t="s">
        <v>2</v>
      </c>
      <c r="L26" s="99" t="s">
        <v>6</v>
      </c>
      <c r="M26" s="99" t="s">
        <v>7</v>
      </c>
      <c r="N26" s="99" t="s">
        <v>8</v>
      </c>
      <c r="O26" s="100" t="s">
        <v>0</v>
      </c>
      <c r="P26" s="505"/>
      <c r="Q26" s="505"/>
      <c r="R26" s="24"/>
    </row>
    <row r="27" spans="1:31" s="169" customFormat="1" ht="46.8" customHeight="1" thickBot="1" x14ac:dyDescent="0.3">
      <c r="A27" s="112" t="s">
        <v>1</v>
      </c>
      <c r="B27" s="113" t="s">
        <v>95</v>
      </c>
      <c r="C27" s="78"/>
      <c r="D27" s="105"/>
      <c r="E27" s="104"/>
      <c r="F27" s="104"/>
      <c r="G27" s="104"/>
      <c r="H27" s="104">
        <v>0</v>
      </c>
      <c r="I27" s="115">
        <f>SUM(D27:H27)</f>
        <v>0</v>
      </c>
      <c r="J27" s="110"/>
      <c r="K27" s="107"/>
      <c r="L27" s="107"/>
      <c r="M27" s="108"/>
      <c r="N27" s="109">
        <v>5400</v>
      </c>
      <c r="O27" s="244">
        <f t="shared" ref="O27" si="3">J27+K27+L27+M27+N27</f>
        <v>5400</v>
      </c>
      <c r="P27" s="267" t="s">
        <v>34</v>
      </c>
      <c r="Q27" s="243" t="s">
        <v>72</v>
      </c>
      <c r="R27" s="168"/>
    </row>
    <row r="28" spans="1:31" s="169" customFormat="1" ht="58.8" customHeight="1" thickBot="1" x14ac:dyDescent="0.3">
      <c r="A28" s="561" t="s">
        <v>15</v>
      </c>
      <c r="B28" s="243" t="s">
        <v>67</v>
      </c>
      <c r="C28" s="78"/>
      <c r="D28" s="105"/>
      <c r="E28" s="405">
        <v>2275.0148100000001</v>
      </c>
      <c r="F28" s="104"/>
      <c r="G28" s="109">
        <v>309.02796000000001</v>
      </c>
      <c r="H28" s="109">
        <v>36799.928099999997</v>
      </c>
      <c r="I28" s="115">
        <f t="shared" ref="I28:I29" si="4">SUM(D28:H28)</f>
        <v>39383.970869999997</v>
      </c>
      <c r="J28" s="110"/>
      <c r="K28" s="401">
        <v>2275.0149999999999</v>
      </c>
      <c r="L28" s="104"/>
      <c r="M28" s="109">
        <v>309.02796000000001</v>
      </c>
      <c r="N28" s="109">
        <v>42297</v>
      </c>
      <c r="O28" s="244">
        <f t="shared" ref="O28:O32" si="5">J28+K28+L28+M28+N28</f>
        <v>44881.042959999999</v>
      </c>
      <c r="P28" s="547" t="s">
        <v>12</v>
      </c>
      <c r="Q28" s="487" t="s">
        <v>110</v>
      </c>
      <c r="R28" s="168"/>
    </row>
    <row r="29" spans="1:31" s="169" customFormat="1" ht="19.2" customHeight="1" thickBot="1" x14ac:dyDescent="0.3">
      <c r="A29" s="562"/>
      <c r="B29" s="402" t="s">
        <v>49</v>
      </c>
      <c r="C29" s="78"/>
      <c r="D29" s="105"/>
      <c r="E29" s="104"/>
      <c r="F29" s="104"/>
      <c r="G29" s="104"/>
      <c r="H29" s="104"/>
      <c r="I29" s="115">
        <f t="shared" si="4"/>
        <v>0</v>
      </c>
      <c r="J29" s="110"/>
      <c r="K29" s="107"/>
      <c r="L29" s="107"/>
      <c r="M29" s="108"/>
      <c r="N29" s="109"/>
      <c r="O29" s="244">
        <f t="shared" si="5"/>
        <v>0</v>
      </c>
      <c r="P29" s="476"/>
      <c r="Q29" s="488"/>
      <c r="R29" s="168"/>
    </row>
    <row r="30" spans="1:31" s="169" customFormat="1" ht="20.399999999999999" customHeight="1" thickBot="1" x14ac:dyDescent="0.3">
      <c r="A30" s="563"/>
      <c r="B30" s="402" t="s">
        <v>109</v>
      </c>
      <c r="C30" s="78"/>
      <c r="D30" s="109"/>
      <c r="E30" s="403">
        <v>694.05742999999995</v>
      </c>
      <c r="F30" s="256"/>
      <c r="G30" s="109">
        <v>309.02796000000001</v>
      </c>
      <c r="H30" s="104"/>
      <c r="I30" s="115">
        <f>SUM(D30:H30)</f>
        <v>1003.08539</v>
      </c>
      <c r="J30" s="110"/>
      <c r="K30" s="107"/>
      <c r="L30" s="107"/>
      <c r="M30" s="108"/>
      <c r="N30" s="109"/>
      <c r="O30" s="244">
        <f t="shared" si="5"/>
        <v>0</v>
      </c>
      <c r="P30" s="477"/>
      <c r="Q30" s="489"/>
      <c r="R30" s="168"/>
    </row>
    <row r="31" spans="1:31" ht="15.6" customHeight="1" thickBot="1" x14ac:dyDescent="0.3">
      <c r="A31" s="490" t="s">
        <v>64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2"/>
    </row>
    <row r="32" spans="1:31" ht="49.2" customHeight="1" x14ac:dyDescent="0.25">
      <c r="A32" s="360" t="s">
        <v>1</v>
      </c>
      <c r="B32" s="359" t="s">
        <v>96</v>
      </c>
      <c r="C32" s="352"/>
      <c r="D32" s="352"/>
      <c r="E32" s="352"/>
      <c r="F32" s="352"/>
      <c r="G32" s="352"/>
      <c r="H32" s="193" t="s">
        <v>97</v>
      </c>
      <c r="I32" s="353" t="str">
        <f t="shared" ref="I32" si="6">H32</f>
        <v>1236,594</v>
      </c>
      <c r="J32" s="354"/>
      <c r="K32" s="352"/>
      <c r="L32" s="352"/>
      <c r="M32" s="352"/>
      <c r="N32" s="355">
        <f>H32-98.269</f>
        <v>1138.325</v>
      </c>
      <c r="O32" s="356">
        <f t="shared" si="5"/>
        <v>1138.325</v>
      </c>
      <c r="P32" s="142" t="s">
        <v>98</v>
      </c>
      <c r="Q32" s="404" t="s">
        <v>99</v>
      </c>
      <c r="AE32" s="3">
        <f>O32-I32</f>
        <v>-98.269000000000005</v>
      </c>
    </row>
    <row r="33" spans="1:32" s="169" customFormat="1" ht="69" customHeight="1" x14ac:dyDescent="0.25">
      <c r="A33" s="357" t="s">
        <v>15</v>
      </c>
      <c r="B33" s="358" t="s">
        <v>100</v>
      </c>
      <c r="C33" s="256"/>
      <c r="D33" s="104"/>
      <c r="E33" s="104"/>
      <c r="F33" s="104"/>
      <c r="G33" s="104"/>
      <c r="H33" s="104"/>
      <c r="I33" s="266">
        <f>H33</f>
        <v>0</v>
      </c>
      <c r="J33" s="104"/>
      <c r="K33" s="256"/>
      <c r="L33" s="256"/>
      <c r="M33" s="109"/>
      <c r="N33" s="109">
        <v>752.255</v>
      </c>
      <c r="O33" s="266">
        <f>K33+M33+N33</f>
        <v>752.255</v>
      </c>
      <c r="P33" s="267" t="s">
        <v>102</v>
      </c>
      <c r="Q33" s="243" t="s">
        <v>72</v>
      </c>
      <c r="R33" s="168"/>
    </row>
    <row r="34" spans="1:32" s="169" customFormat="1" ht="61.8" customHeight="1" thickBot="1" x14ac:dyDescent="0.3">
      <c r="A34" s="33" t="s">
        <v>16</v>
      </c>
      <c r="B34" s="361" t="s">
        <v>101</v>
      </c>
      <c r="C34" s="34"/>
      <c r="D34" s="22"/>
      <c r="E34" s="22"/>
      <c r="F34" s="22"/>
      <c r="G34" s="22"/>
      <c r="H34" s="22"/>
      <c r="I34" s="362">
        <f>H34</f>
        <v>0</v>
      </c>
      <c r="J34" s="22"/>
      <c r="K34" s="34"/>
      <c r="L34" s="34"/>
      <c r="M34" s="188"/>
      <c r="N34" s="188">
        <v>512.72799999999995</v>
      </c>
      <c r="O34" s="362">
        <f>K34+M34+N34</f>
        <v>512.72799999999995</v>
      </c>
      <c r="P34" s="267" t="s">
        <v>102</v>
      </c>
      <c r="Q34" s="243" t="s">
        <v>72</v>
      </c>
      <c r="R34" s="168"/>
      <c r="AF34" s="168">
        <f>I34-O34</f>
        <v>-512.72799999999995</v>
      </c>
    </row>
    <row r="35" spans="1:32" ht="19.8" customHeight="1" thickBot="1" x14ac:dyDescent="0.3">
      <c r="A35" s="493" t="s">
        <v>69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493"/>
      <c r="AF35" s="3"/>
    </row>
    <row r="36" spans="1:32" ht="19.8" customHeight="1" thickBot="1" x14ac:dyDescent="0.3">
      <c r="A36" s="494" t="s">
        <v>10</v>
      </c>
      <c r="B36" s="495"/>
      <c r="C36" s="495"/>
      <c r="D36" s="495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6"/>
      <c r="AF36" s="3"/>
    </row>
    <row r="37" spans="1:32" ht="27" customHeight="1" thickBot="1" x14ac:dyDescent="0.3">
      <c r="A37" s="472" t="s">
        <v>1</v>
      </c>
      <c r="B37" s="415" t="s">
        <v>67</v>
      </c>
      <c r="C37" s="97"/>
      <c r="D37" s="416"/>
      <c r="E37" s="416">
        <v>2275.0148100000001</v>
      </c>
      <c r="F37" s="417"/>
      <c r="G37" s="418">
        <v>309.02796000000001</v>
      </c>
      <c r="H37" s="418">
        <v>42292.974000000002</v>
      </c>
      <c r="I37" s="114">
        <f t="shared" ref="I37:I38" si="7">SUM(D37:H37)</f>
        <v>44877.016770000002</v>
      </c>
      <c r="J37" s="85"/>
      <c r="K37" s="419">
        <v>2275.0149999999999</v>
      </c>
      <c r="L37" s="68"/>
      <c r="M37" s="71">
        <v>309.02796000000001</v>
      </c>
      <c r="N37" s="71">
        <v>42297</v>
      </c>
      <c r="O37" s="242">
        <f t="shared" ref="O37:O43" si="8">J37+K37+L37+M37+N37</f>
        <v>44881.042959999999</v>
      </c>
      <c r="P37" s="475" t="s">
        <v>12</v>
      </c>
      <c r="Q37" s="478" t="s">
        <v>111</v>
      </c>
    </row>
    <row r="38" spans="1:32" ht="27" customHeight="1" thickBot="1" x14ac:dyDescent="0.3">
      <c r="A38" s="473"/>
      <c r="B38" s="402" t="s">
        <v>49</v>
      </c>
      <c r="C38" s="78"/>
      <c r="D38" s="104"/>
      <c r="E38" s="104"/>
      <c r="F38" s="104"/>
      <c r="G38" s="104"/>
      <c r="H38" s="104"/>
      <c r="I38" s="115">
        <f t="shared" si="7"/>
        <v>0</v>
      </c>
      <c r="J38" s="110"/>
      <c r="K38" s="107"/>
      <c r="L38" s="107"/>
      <c r="M38" s="108"/>
      <c r="N38" s="109"/>
      <c r="O38" s="244">
        <f t="shared" si="8"/>
        <v>0</v>
      </c>
      <c r="P38" s="476"/>
      <c r="Q38" s="479"/>
    </row>
    <row r="39" spans="1:32" ht="21.6" customHeight="1" thickBot="1" x14ac:dyDescent="0.3">
      <c r="A39" s="473"/>
      <c r="B39" s="402" t="s">
        <v>109</v>
      </c>
      <c r="C39" s="78"/>
      <c r="D39" s="109"/>
      <c r="E39" s="403">
        <v>694.05742999999995</v>
      </c>
      <c r="F39" s="256"/>
      <c r="G39" s="109">
        <v>309.02796000000001</v>
      </c>
      <c r="H39" s="104"/>
      <c r="I39" s="115">
        <f>SUM(D39:H39)</f>
        <v>1003.08539</v>
      </c>
      <c r="J39" s="110"/>
      <c r="K39" s="403">
        <v>694.05742999999995</v>
      </c>
      <c r="L39" s="256"/>
      <c r="M39" s="109">
        <v>309.02796000000001</v>
      </c>
      <c r="N39" s="109"/>
      <c r="O39" s="244">
        <f t="shared" si="8"/>
        <v>1003.08539</v>
      </c>
      <c r="P39" s="476"/>
      <c r="Q39" s="479"/>
    </row>
    <row r="40" spans="1:32" ht="57.6" customHeight="1" x14ac:dyDescent="0.25">
      <c r="A40" s="473"/>
      <c r="B40" s="408" t="s">
        <v>112</v>
      </c>
      <c r="C40" s="132"/>
      <c r="D40" s="407"/>
      <c r="E40" s="406">
        <v>2275.0149999999999</v>
      </c>
      <c r="F40" s="409"/>
      <c r="G40" s="407">
        <v>309.08</v>
      </c>
      <c r="H40" s="410">
        <v>7531.0969999999998</v>
      </c>
      <c r="I40" s="115">
        <f t="shared" ref="I40:I43" si="9">SUM(D40:H40)</f>
        <v>10115.191999999999</v>
      </c>
      <c r="J40" s="110"/>
      <c r="K40" s="401">
        <v>2275.0149999999999</v>
      </c>
      <c r="L40" s="256"/>
      <c r="M40" s="109">
        <v>309.02800000000002</v>
      </c>
      <c r="N40" s="109">
        <v>7531.0969999999998</v>
      </c>
      <c r="O40" s="244">
        <f t="shared" si="8"/>
        <v>10115.14</v>
      </c>
      <c r="P40" s="476"/>
      <c r="Q40" s="479"/>
    </row>
    <row r="41" spans="1:32" ht="57.6" customHeight="1" x14ac:dyDescent="0.25">
      <c r="A41" s="473"/>
      <c r="B41" s="408" t="s">
        <v>113</v>
      </c>
      <c r="C41" s="132"/>
      <c r="D41" s="407"/>
      <c r="E41" s="411"/>
      <c r="F41" s="409"/>
      <c r="G41" s="407"/>
      <c r="H41" s="410">
        <v>8988.4879999999994</v>
      </c>
      <c r="I41" s="115">
        <f t="shared" si="9"/>
        <v>8988.4879999999994</v>
      </c>
      <c r="J41" s="110"/>
      <c r="K41" s="403"/>
      <c r="L41" s="256"/>
      <c r="M41" s="109"/>
      <c r="N41" s="109">
        <v>8992.5139999999992</v>
      </c>
      <c r="O41" s="244">
        <f t="shared" si="8"/>
        <v>8992.5139999999992</v>
      </c>
      <c r="P41" s="476"/>
      <c r="Q41" s="479"/>
    </row>
    <row r="42" spans="1:32" ht="57.6" customHeight="1" x14ac:dyDescent="0.25">
      <c r="A42" s="473"/>
      <c r="B42" s="408" t="s">
        <v>114</v>
      </c>
      <c r="C42" s="132"/>
      <c r="D42" s="407"/>
      <c r="E42" s="411"/>
      <c r="F42" s="409"/>
      <c r="G42" s="407"/>
      <c r="H42" s="410">
        <v>4375.7150000000001</v>
      </c>
      <c r="I42" s="115">
        <f t="shared" si="9"/>
        <v>4375.7150000000001</v>
      </c>
      <c r="J42" s="110"/>
      <c r="K42" s="403"/>
      <c r="L42" s="256"/>
      <c r="M42" s="109"/>
      <c r="N42" s="109">
        <v>4375.7150000000001</v>
      </c>
      <c r="O42" s="244">
        <f t="shared" si="8"/>
        <v>4375.7150000000001</v>
      </c>
      <c r="P42" s="476"/>
      <c r="Q42" s="479"/>
    </row>
    <row r="43" spans="1:32" ht="57.6" customHeight="1" x14ac:dyDescent="0.25">
      <c r="A43" s="474"/>
      <c r="B43" s="408" t="s">
        <v>115</v>
      </c>
      <c r="C43" s="391"/>
      <c r="D43" s="407"/>
      <c r="E43" s="411"/>
      <c r="F43" s="409"/>
      <c r="G43" s="407"/>
      <c r="H43" s="410">
        <v>21397.673999999999</v>
      </c>
      <c r="I43" s="115">
        <f t="shared" si="9"/>
        <v>21397.673999999999</v>
      </c>
      <c r="J43" s="110"/>
      <c r="K43" s="403"/>
      <c r="L43" s="256"/>
      <c r="M43" s="109"/>
      <c r="N43" s="109">
        <v>21397.673999999999</v>
      </c>
      <c r="O43" s="244">
        <f t="shared" si="8"/>
        <v>21397.673999999999</v>
      </c>
      <c r="P43" s="477"/>
      <c r="Q43" s="480"/>
    </row>
    <row r="45" spans="1:32" ht="20.399999999999999" customHeight="1" x14ac:dyDescent="0.25">
      <c r="B45" s="2" t="s">
        <v>93</v>
      </c>
      <c r="H45" s="2" t="s">
        <v>94</v>
      </c>
    </row>
  </sheetData>
  <mergeCells count="49">
    <mergeCell ref="P20:P21"/>
    <mergeCell ref="Q20:Q21"/>
    <mergeCell ref="A24:Q24"/>
    <mergeCell ref="P37:P43"/>
    <mergeCell ref="Q37:Q43"/>
    <mergeCell ref="A36:Q36"/>
    <mergeCell ref="A37:A43"/>
    <mergeCell ref="A31:Q31"/>
    <mergeCell ref="A35:Q35"/>
    <mergeCell ref="A28:A30"/>
    <mergeCell ref="P28:P30"/>
    <mergeCell ref="Q28:Q30"/>
    <mergeCell ref="A25:C26"/>
    <mergeCell ref="D25:I25"/>
    <mergeCell ref="J25:O25"/>
    <mergeCell ref="P25:P26"/>
    <mergeCell ref="A15:Q15"/>
    <mergeCell ref="A16:C17"/>
    <mergeCell ref="D16:I16"/>
    <mergeCell ref="J16:O16"/>
    <mergeCell ref="P16:P17"/>
    <mergeCell ref="Q16:Q17"/>
    <mergeCell ref="Q25:Q26"/>
    <mergeCell ref="Q18:Q19"/>
    <mergeCell ref="A20:A21"/>
    <mergeCell ref="A9:Q9"/>
    <mergeCell ref="A10:C11"/>
    <mergeCell ref="D10:I10"/>
    <mergeCell ref="J10:O10"/>
    <mergeCell ref="P10:P11"/>
    <mergeCell ref="Q10:Q11"/>
    <mergeCell ref="P12:P14"/>
    <mergeCell ref="Q12:Q14"/>
    <mergeCell ref="B12:B13"/>
    <mergeCell ref="A12:A14"/>
    <mergeCell ref="D12:D13"/>
    <mergeCell ref="E12:E13"/>
    <mergeCell ref="F12:F13"/>
    <mergeCell ref="G12:G13"/>
    <mergeCell ref="H12:H13"/>
    <mergeCell ref="I12:I13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33" zoomScale="94" zoomScaleNormal="73" zoomScaleSheetLayoutView="94" workbookViewId="0">
      <selection activeCell="P27" sqref="P27:Q27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26" t="s">
        <v>5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8"/>
    </row>
    <row r="3" spans="1:30" ht="18.75" customHeight="1" thickBot="1" x14ac:dyDescent="0.3">
      <c r="A3" s="529" t="s">
        <v>9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1"/>
    </row>
    <row r="4" spans="1:30" ht="16.5" customHeight="1" thickBot="1" x14ac:dyDescent="0.3">
      <c r="A4" s="494" t="s">
        <v>17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6"/>
    </row>
    <row r="5" spans="1:30" ht="16.5" customHeight="1" thickBot="1" x14ac:dyDescent="0.3">
      <c r="A5" s="564"/>
      <c r="B5" s="514"/>
      <c r="C5" s="565"/>
      <c r="D5" s="509" t="s">
        <v>3</v>
      </c>
      <c r="E5" s="510"/>
      <c r="F5" s="510"/>
      <c r="G5" s="510"/>
      <c r="H5" s="510"/>
      <c r="I5" s="511"/>
      <c r="J5" s="509" t="s">
        <v>11</v>
      </c>
      <c r="K5" s="510"/>
      <c r="L5" s="510"/>
      <c r="M5" s="510"/>
      <c r="N5" s="510"/>
      <c r="O5" s="511"/>
      <c r="P5" s="535" t="s">
        <v>4</v>
      </c>
      <c r="Q5" s="504" t="s">
        <v>11</v>
      </c>
    </row>
    <row r="6" spans="1:30" ht="16.5" customHeight="1" thickBot="1" x14ac:dyDescent="0.3">
      <c r="A6" s="506"/>
      <c r="B6" s="507"/>
      <c r="C6" s="557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58"/>
      <c r="Q6" s="566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567" t="s">
        <v>22</v>
      </c>
      <c r="B12" s="568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9"/>
      <c r="R12" s="24"/>
    </row>
    <row r="13" spans="1:30" s="25" customFormat="1" ht="33" customHeight="1" thickBot="1" x14ac:dyDescent="0.3">
      <c r="A13" s="518"/>
      <c r="B13" s="519"/>
      <c r="C13" s="520"/>
      <c r="D13" s="518" t="s">
        <v>3</v>
      </c>
      <c r="E13" s="519"/>
      <c r="F13" s="519"/>
      <c r="G13" s="519"/>
      <c r="H13" s="519"/>
      <c r="I13" s="520"/>
      <c r="J13" s="542" t="s">
        <v>11</v>
      </c>
      <c r="K13" s="523"/>
      <c r="L13" s="523"/>
      <c r="M13" s="523"/>
      <c r="N13" s="523"/>
      <c r="O13" s="543"/>
      <c r="P13" s="524" t="s">
        <v>4</v>
      </c>
      <c r="Q13" s="524" t="s">
        <v>11</v>
      </c>
      <c r="R13" s="24"/>
    </row>
    <row r="14" spans="1:30" s="25" customFormat="1" ht="30" customHeight="1" thickBot="1" x14ac:dyDescent="0.3">
      <c r="A14" s="521"/>
      <c r="B14" s="493"/>
      <c r="C14" s="522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525"/>
      <c r="Q14" s="525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 t="shared" ref="O15:O18" si="0">M15+N15+J15+K15+L15</f>
        <v>0</v>
      </c>
      <c r="P15" s="287" t="s">
        <v>85</v>
      </c>
      <c r="Q15" s="288" t="s">
        <v>88</v>
      </c>
      <c r="R15" s="168"/>
    </row>
    <row r="16" spans="1:30" s="169" customFormat="1" ht="25.8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 t="shared" ref="I16:I18" si="1">H16</f>
        <v>0</v>
      </c>
      <c r="J16" s="292"/>
      <c r="K16" s="278"/>
      <c r="L16" s="278"/>
      <c r="M16" s="292"/>
      <c r="N16" s="293"/>
      <c r="O16" s="326">
        <f t="shared" si="0"/>
        <v>0</v>
      </c>
      <c r="P16" s="287" t="s">
        <v>85</v>
      </c>
      <c r="Q16" s="290"/>
      <c r="R16" s="168"/>
    </row>
    <row r="17" spans="1:18" s="169" customFormat="1" ht="49.8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 t="shared" si="1"/>
        <v>0</v>
      </c>
      <c r="J17" s="297"/>
      <c r="K17" s="295"/>
      <c r="L17" s="295"/>
      <c r="M17" s="297"/>
      <c r="N17" s="298"/>
      <c r="O17" s="299">
        <f t="shared" si="0"/>
        <v>0</v>
      </c>
      <c r="P17" s="287" t="s">
        <v>85</v>
      </c>
      <c r="Q17" s="288" t="s">
        <v>88</v>
      </c>
      <c r="R17" s="168"/>
    </row>
    <row r="18" spans="1:18" s="169" customFormat="1" ht="23.4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 t="shared" si="1"/>
        <v>0</v>
      </c>
      <c r="J18" s="292"/>
      <c r="K18" s="278"/>
      <c r="L18" s="278"/>
      <c r="M18" s="292"/>
      <c r="N18" s="293"/>
      <c r="O18" s="284">
        <f t="shared" si="0"/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494" t="s">
        <v>21</v>
      </c>
      <c r="B19" s="555"/>
      <c r="C19" s="555"/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6"/>
      <c r="R19" s="24"/>
    </row>
    <row r="20" spans="1:18" s="25" customFormat="1" ht="21.75" customHeight="1" thickBot="1" x14ac:dyDescent="0.3">
      <c r="A20" s="497"/>
      <c r="B20" s="498"/>
      <c r="C20" s="499"/>
      <c r="D20" s="532" t="s">
        <v>3</v>
      </c>
      <c r="E20" s="533"/>
      <c r="F20" s="533"/>
      <c r="G20" s="533"/>
      <c r="H20" s="533"/>
      <c r="I20" s="534"/>
      <c r="J20" s="532" t="s">
        <v>11</v>
      </c>
      <c r="K20" s="533"/>
      <c r="L20" s="533"/>
      <c r="M20" s="533"/>
      <c r="N20" s="533"/>
      <c r="O20" s="534"/>
      <c r="P20" s="535" t="s">
        <v>4</v>
      </c>
      <c r="Q20" s="559" t="s">
        <v>11</v>
      </c>
      <c r="R20" s="24"/>
    </row>
    <row r="21" spans="1:18" s="25" customFormat="1" ht="24" customHeight="1" thickBot="1" x14ac:dyDescent="0.3">
      <c r="A21" s="506"/>
      <c r="B21" s="507"/>
      <c r="C21" s="557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558"/>
      <c r="Q21" s="559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541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541"/>
      <c r="R23" s="24"/>
    </row>
    <row r="24" spans="1:18" s="25" customFormat="1" ht="64.8" customHeight="1" thickBot="1" x14ac:dyDescent="0.3">
      <c r="A24" s="482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560" t="s">
        <v>86</v>
      </c>
      <c r="Q24" s="541" t="s">
        <v>72</v>
      </c>
      <c r="R24" s="24"/>
    </row>
    <row r="25" spans="1:18" s="25" customFormat="1" ht="20.25" hidden="1" customHeight="1" x14ac:dyDescent="0.25">
      <c r="A25" s="482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 t="shared" ref="O25:O27" si="2">N25</f>
        <v>0</v>
      </c>
      <c r="P25" s="560"/>
      <c r="Q25" s="541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 t="shared" si="2"/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 t="shared" si="2"/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570" t="s">
        <v>10</v>
      </c>
      <c r="B28" s="555"/>
      <c r="C28" s="555"/>
      <c r="D28" s="555"/>
      <c r="E28" s="555"/>
      <c r="F28" s="555"/>
      <c r="G28" s="555"/>
      <c r="H28" s="555"/>
      <c r="I28" s="555"/>
      <c r="J28" s="555"/>
      <c r="K28" s="555"/>
      <c r="L28" s="555"/>
      <c r="M28" s="555"/>
      <c r="N28" s="555"/>
      <c r="O28" s="555"/>
      <c r="P28" s="555"/>
      <c r="Q28" s="571"/>
      <c r="R28" s="24"/>
    </row>
    <row r="29" spans="1:18" s="25" customFormat="1" ht="16.5" customHeight="1" x14ac:dyDescent="0.25">
      <c r="A29" s="564"/>
      <c r="B29" s="514"/>
      <c r="C29" s="565"/>
      <c r="D29" s="497" t="s">
        <v>3</v>
      </c>
      <c r="E29" s="498"/>
      <c r="F29" s="498"/>
      <c r="G29" s="498"/>
      <c r="H29" s="498"/>
      <c r="I29" s="503"/>
      <c r="J29" s="497" t="s">
        <v>11</v>
      </c>
      <c r="K29" s="498"/>
      <c r="L29" s="498"/>
      <c r="M29" s="498"/>
      <c r="N29" s="498"/>
      <c r="O29" s="503"/>
      <c r="P29" s="504" t="s">
        <v>4</v>
      </c>
      <c r="Q29" s="504" t="s">
        <v>11</v>
      </c>
      <c r="R29" s="24"/>
    </row>
    <row r="30" spans="1:18" s="25" customFormat="1" ht="16.5" customHeight="1" thickBot="1" x14ac:dyDescent="0.3">
      <c r="A30" s="506"/>
      <c r="B30" s="507"/>
      <c r="C30" s="502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566"/>
      <c r="Q30" s="566"/>
      <c r="R30" s="24"/>
    </row>
    <row r="31" spans="1:18" s="169" customFormat="1" ht="86.4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 t="shared" ref="O32:O34" si="3"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 t="shared" si="3"/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 t="shared" si="3"/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572" t="s">
        <v>64</v>
      </c>
      <c r="B35" s="491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2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 t="shared" ref="I36" si="4">H36</f>
        <v>0</v>
      </c>
      <c r="J36" s="351"/>
      <c r="K36" s="349"/>
      <c r="L36" s="349"/>
      <c r="M36" s="349"/>
      <c r="N36" s="228"/>
      <c r="O36" s="347">
        <f t="shared" ref="O36" si="5">J36+K36+L36+M36+N36</f>
        <v>0</v>
      </c>
      <c r="P36" s="228" t="s">
        <v>12</v>
      </c>
      <c r="Q36" s="228" t="s">
        <v>90</v>
      </c>
    </row>
    <row r="37" spans="1:32" ht="69.599999999999994" hidden="1" thickBot="1" x14ac:dyDescent="0.3">
      <c r="A37" s="213" t="s">
        <v>1</v>
      </c>
      <c r="B37" s="258" t="s">
        <v>65</v>
      </c>
      <c r="C37" s="215"/>
      <c r="D37" s="259"/>
      <c r="E37" s="260"/>
      <c r="F37" s="260"/>
      <c r="G37" s="260"/>
      <c r="H37" s="260">
        <v>2016.1120000000001</v>
      </c>
      <c r="I37" s="261">
        <f>H37</f>
        <v>2016.1120000000001</v>
      </c>
      <c r="J37" s="262"/>
      <c r="K37" s="263"/>
      <c r="L37" s="263"/>
      <c r="M37" s="238"/>
      <c r="N37" s="264">
        <v>1793.008</v>
      </c>
      <c r="O37" s="265">
        <f>K37+M37+N37</f>
        <v>1793.008</v>
      </c>
      <c r="P37" s="257" t="s">
        <v>12</v>
      </c>
      <c r="Q37" s="257" t="s">
        <v>38</v>
      </c>
      <c r="AF37" s="3">
        <f>I37-O37</f>
        <v>223.10400000000004</v>
      </c>
    </row>
    <row r="38" spans="1:32" ht="29.25" hidden="1" customHeight="1" thickBot="1" x14ac:dyDescent="0.3">
      <c r="A38" s="519" t="s">
        <v>69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8:Q28"/>
    <mergeCell ref="A38:Q38"/>
    <mergeCell ref="A35:Q35"/>
    <mergeCell ref="A29:C30"/>
    <mergeCell ref="D29:I29"/>
    <mergeCell ref="J29:O29"/>
    <mergeCell ref="P29:P30"/>
    <mergeCell ref="Q29:Q30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12:Q12"/>
    <mergeCell ref="A13:C14"/>
    <mergeCell ref="D13:I13"/>
    <mergeCell ref="J13:O13"/>
    <mergeCell ref="P13:P14"/>
    <mergeCell ref="Q13:Q14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24" zoomScale="80" zoomScaleNormal="73" zoomScaleSheetLayoutView="80" workbookViewId="0">
      <selection activeCell="H55" sqref="H55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26" t="s">
        <v>5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8"/>
    </row>
    <row r="3" spans="1:30" ht="18.75" customHeight="1" x14ac:dyDescent="0.25">
      <c r="A3" s="529" t="s">
        <v>9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1"/>
    </row>
    <row r="4" spans="1:30" ht="16.5" hidden="1" customHeight="1" thickBot="1" x14ac:dyDescent="0.3">
      <c r="A4" s="494" t="s">
        <v>17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6"/>
    </row>
    <row r="5" spans="1:30" ht="16.5" hidden="1" customHeight="1" thickBot="1" x14ac:dyDescent="0.3">
      <c r="A5" s="564"/>
      <c r="B5" s="514"/>
      <c r="C5" s="565"/>
      <c r="D5" s="509" t="s">
        <v>3</v>
      </c>
      <c r="E5" s="510"/>
      <c r="F5" s="510"/>
      <c r="G5" s="510"/>
      <c r="H5" s="510"/>
      <c r="I5" s="511"/>
      <c r="J5" s="509" t="s">
        <v>11</v>
      </c>
      <c r="K5" s="510"/>
      <c r="L5" s="510"/>
      <c r="M5" s="510"/>
      <c r="N5" s="510"/>
      <c r="O5" s="511"/>
      <c r="P5" s="535" t="s">
        <v>4</v>
      </c>
      <c r="Q5" s="504" t="s">
        <v>11</v>
      </c>
    </row>
    <row r="6" spans="1:30" ht="16.5" hidden="1" customHeight="1" thickBot="1" x14ac:dyDescent="0.3">
      <c r="A6" s="506"/>
      <c r="B6" s="507"/>
      <c r="C6" s="557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558"/>
      <c r="Q6" s="566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567" t="s">
        <v>22</v>
      </c>
      <c r="B12" s="568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9"/>
      <c r="R12" s="24"/>
    </row>
    <row r="13" spans="1:30" s="25" customFormat="1" ht="33" customHeight="1" thickBot="1" x14ac:dyDescent="0.3">
      <c r="A13" s="532"/>
      <c r="B13" s="533"/>
      <c r="C13" s="534"/>
      <c r="D13" s="532" t="s">
        <v>3</v>
      </c>
      <c r="E13" s="533"/>
      <c r="F13" s="533"/>
      <c r="G13" s="533"/>
      <c r="H13" s="533"/>
      <c r="I13" s="534"/>
      <c r="J13" s="573" t="s">
        <v>11</v>
      </c>
      <c r="K13" s="574"/>
      <c r="L13" s="574"/>
      <c r="M13" s="574"/>
      <c r="N13" s="574"/>
      <c r="O13" s="575"/>
      <c r="P13" s="576" t="s">
        <v>4</v>
      </c>
      <c r="Q13" s="576" t="s">
        <v>11</v>
      </c>
      <c r="R13" s="24"/>
    </row>
    <row r="14" spans="1:30" s="25" customFormat="1" ht="30" customHeight="1" thickBot="1" x14ac:dyDescent="0.3">
      <c r="A14" s="509"/>
      <c r="B14" s="510"/>
      <c r="C14" s="511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577"/>
      <c r="Q14" s="577"/>
      <c r="R14" s="24"/>
    </row>
    <row r="15" spans="1:30" s="25" customFormat="1" ht="62.25" customHeight="1" x14ac:dyDescent="0.25">
      <c r="A15" s="589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578" t="s">
        <v>12</v>
      </c>
      <c r="Q15" s="578" t="s">
        <v>14</v>
      </c>
      <c r="R15" s="24"/>
    </row>
    <row r="16" spans="1:30" s="25" customFormat="1" ht="22.5" customHeight="1" thickBot="1" x14ac:dyDescent="0.3">
      <c r="A16" s="590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580"/>
      <c r="Q16" s="580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494" t="s">
        <v>21</v>
      </c>
      <c r="B18" s="495"/>
      <c r="C18" s="495"/>
      <c r="D18" s="495"/>
      <c r="E18" s="495"/>
      <c r="F18" s="495"/>
      <c r="G18" s="495"/>
      <c r="H18" s="495"/>
      <c r="I18" s="495"/>
      <c r="J18" s="555"/>
      <c r="K18" s="555"/>
      <c r="L18" s="555"/>
      <c r="M18" s="555"/>
      <c r="N18" s="555"/>
      <c r="O18" s="555"/>
      <c r="P18" s="495"/>
      <c r="Q18" s="496"/>
      <c r="R18" s="24"/>
    </row>
    <row r="19" spans="1:30" s="25" customFormat="1" ht="21.75" customHeight="1" thickBot="1" x14ac:dyDescent="0.3">
      <c r="A19" s="497"/>
      <c r="B19" s="498"/>
      <c r="C19" s="499"/>
      <c r="D19" s="532" t="s">
        <v>3</v>
      </c>
      <c r="E19" s="533"/>
      <c r="F19" s="533"/>
      <c r="G19" s="533"/>
      <c r="H19" s="533"/>
      <c r="I19" s="534"/>
      <c r="J19" s="532" t="s">
        <v>11</v>
      </c>
      <c r="K19" s="533"/>
      <c r="L19" s="533"/>
      <c r="M19" s="533"/>
      <c r="N19" s="533"/>
      <c r="O19" s="534"/>
      <c r="P19" s="535" t="s">
        <v>4</v>
      </c>
      <c r="Q19" s="504" t="s">
        <v>11</v>
      </c>
      <c r="R19" s="24"/>
    </row>
    <row r="20" spans="1:30" s="25" customFormat="1" ht="24" customHeight="1" thickBot="1" x14ac:dyDescent="0.3">
      <c r="A20" s="506"/>
      <c r="B20" s="507"/>
      <c r="C20" s="557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558"/>
      <c r="Q20" s="566"/>
      <c r="R20" s="24"/>
    </row>
    <row r="21" spans="1:30" s="25" customFormat="1" ht="74.25" customHeight="1" thickBot="1" x14ac:dyDescent="0.3">
      <c r="A21" s="589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578" t="s">
        <v>12</v>
      </c>
      <c r="Q21" s="578" t="s">
        <v>38</v>
      </c>
      <c r="R21" s="24"/>
    </row>
    <row r="22" spans="1:30" s="25" customFormat="1" ht="19.5" customHeight="1" thickBot="1" x14ac:dyDescent="0.3">
      <c r="A22" s="590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579"/>
      <c r="Q22" s="579"/>
      <c r="R22" s="24"/>
    </row>
    <row r="23" spans="1:30" s="25" customFormat="1" ht="65.25" customHeight="1" x14ac:dyDescent="0.25">
      <c r="A23" s="589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591" t="s">
        <v>12</v>
      </c>
      <c r="Q23" s="578" t="s">
        <v>14</v>
      </c>
      <c r="R23" s="24"/>
    </row>
    <row r="24" spans="1:30" s="25" customFormat="1" ht="20.25" customHeight="1" thickBot="1" x14ac:dyDescent="0.3">
      <c r="A24" s="562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592"/>
      <c r="Q24" s="579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579" t="s">
        <v>51</v>
      </c>
      <c r="Q26" s="579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579"/>
      <c r="Q27" s="579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579"/>
      <c r="Q28" s="579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579"/>
      <c r="Q29" s="579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579"/>
      <c r="Q30" s="579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579"/>
      <c r="Q31" s="579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580"/>
      <c r="Q32" s="580"/>
      <c r="R32" s="139"/>
    </row>
    <row r="33" spans="1:18" s="25" customFormat="1" ht="52.5" customHeight="1" thickBot="1" x14ac:dyDescent="0.3">
      <c r="A33" s="124" t="s">
        <v>43</v>
      </c>
      <c r="B33" s="584" t="s">
        <v>58</v>
      </c>
      <c r="C33" s="585"/>
      <c r="D33" s="585"/>
      <c r="E33" s="585"/>
      <c r="F33" s="585"/>
      <c r="G33" s="585"/>
      <c r="H33" s="585"/>
      <c r="I33" s="586"/>
      <c r="J33" s="581" t="s">
        <v>61</v>
      </c>
      <c r="K33" s="582"/>
      <c r="L33" s="582"/>
      <c r="M33" s="582"/>
      <c r="N33" s="582"/>
      <c r="O33" s="583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494" t="s">
        <v>10</v>
      </c>
      <c r="B36" s="495"/>
      <c r="C36" s="495"/>
      <c r="D36" s="495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6"/>
      <c r="R36" s="24"/>
    </row>
    <row r="37" spans="1:18" s="25" customFormat="1" ht="16.5" customHeight="1" x14ac:dyDescent="0.25">
      <c r="A37" s="564"/>
      <c r="B37" s="514"/>
      <c r="C37" s="565"/>
      <c r="D37" s="497" t="s">
        <v>3</v>
      </c>
      <c r="E37" s="498"/>
      <c r="F37" s="498"/>
      <c r="G37" s="498"/>
      <c r="H37" s="498"/>
      <c r="I37" s="503"/>
      <c r="J37" s="497" t="s">
        <v>11</v>
      </c>
      <c r="K37" s="498"/>
      <c r="L37" s="498"/>
      <c r="M37" s="498"/>
      <c r="N37" s="498"/>
      <c r="O37" s="503"/>
      <c r="P37" s="504" t="s">
        <v>4</v>
      </c>
      <c r="Q37" s="504" t="s">
        <v>11</v>
      </c>
      <c r="R37" s="24"/>
    </row>
    <row r="38" spans="1:18" s="25" customFormat="1" ht="16.5" customHeight="1" thickBot="1" x14ac:dyDescent="0.3">
      <c r="A38" s="506"/>
      <c r="B38" s="507"/>
      <c r="C38" s="502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505"/>
      <c r="Q38" s="505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578" t="s">
        <v>34</v>
      </c>
      <c r="Q39" s="578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579"/>
      <c r="Q40" s="579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579"/>
      <c r="Q41" s="579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579"/>
      <c r="Q42" s="579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579"/>
      <c r="Q43" s="579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579"/>
      <c r="Q44" s="579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579"/>
      <c r="Q45" s="579"/>
      <c r="R45" s="24"/>
    </row>
    <row r="46" spans="1:18" s="25" customFormat="1" ht="81.75" customHeight="1" x14ac:dyDescent="0.25">
      <c r="A46" s="589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578" t="s">
        <v>12</v>
      </c>
      <c r="Q46" s="578" t="s">
        <v>48</v>
      </c>
      <c r="R46" s="24"/>
    </row>
    <row r="47" spans="1:18" s="25" customFormat="1" ht="20.25" customHeight="1" thickBot="1" x14ac:dyDescent="0.3">
      <c r="A47" s="590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580"/>
      <c r="Q47" s="580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572" t="s">
        <v>64</v>
      </c>
      <c r="B50" s="587"/>
      <c r="C50" s="587"/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8"/>
    </row>
    <row r="51" spans="1:32" ht="69.599999999999994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519" t="s">
        <v>69</v>
      </c>
      <c r="B52" s="519"/>
      <c r="C52" s="519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  <mergeCell ref="D37:I37"/>
    <mergeCell ref="J37:O37"/>
    <mergeCell ref="P37:P38"/>
    <mergeCell ref="Q37:Q38"/>
    <mergeCell ref="J33:O33"/>
    <mergeCell ref="B33:I33"/>
    <mergeCell ref="A2:Q2"/>
    <mergeCell ref="A3:Q3"/>
    <mergeCell ref="A4:Q4"/>
    <mergeCell ref="A5:C6"/>
    <mergeCell ref="D5:I5"/>
    <mergeCell ref="J5:O5"/>
    <mergeCell ref="P5:P6"/>
    <mergeCell ref="Q5:Q6"/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11_2024</vt:lpstr>
      <vt:lpstr>10_2024</vt:lpstr>
      <vt:lpstr>08_2024</vt:lpstr>
      <vt:lpstr>порівняльна таблиця</vt:lpstr>
      <vt:lpstr>'08_2024'!Область_друку</vt:lpstr>
      <vt:lpstr>'10_2024'!Область_друку</vt:lpstr>
      <vt:lpstr>'11_2024'!Область_друку</vt:lpstr>
      <vt:lpstr>'порівняльна таблиця'!Область_друку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upravlinnya_jkg@ukr.net</cp:lastModifiedBy>
  <cp:lastPrinted>2024-11-04T14:55:01Z</cp:lastPrinted>
  <dcterms:created xsi:type="dcterms:W3CDTF">2012-09-03T05:49:41Z</dcterms:created>
  <dcterms:modified xsi:type="dcterms:W3CDTF">2024-11-04T14:55:17Z</dcterms:modified>
</cp:coreProperties>
</file>