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8_{ADE97183-A788-4840-8AAE-ED873D5DE2DA}" xr6:coauthVersionLast="47" xr6:coauthVersionMax="47" xr10:uidLastSave="{00000000-0000-0000-0000-000000000000}"/>
  <bookViews>
    <workbookView xWindow="-120" yWindow="-120" windowWidth="29040" windowHeight="15840" xr2:uid="{6F7B0998-90D2-462E-B8B8-2E52CBD2BB45}"/>
  </bookViews>
  <sheets>
    <sheet name="ФІН.ПЛАН 2025" sheetId="1" r:id="rId1"/>
  </sheets>
  <definedNames>
    <definedName name="_xlnm.Print_Area" localSheetId="0">'ФІН.ПЛАН 2025'!$A$1:$I$96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H81" i="1"/>
  <c r="G81" i="1"/>
  <c r="F81" i="1"/>
  <c r="E81" i="1"/>
  <c r="D81" i="1"/>
  <c r="E62" i="1"/>
  <c r="E61" i="1"/>
  <c r="E60" i="1"/>
  <c r="H59" i="1"/>
  <c r="G59" i="1"/>
  <c r="F59" i="1"/>
  <c r="E59" i="1" s="1"/>
  <c r="E57" i="1" s="1"/>
  <c r="E56" i="1" s="1"/>
  <c r="E55" i="1" s="1"/>
  <c r="E45" i="1" s="1"/>
  <c r="E44" i="1" s="1"/>
  <c r="E58" i="1"/>
  <c r="I57" i="1"/>
  <c r="H57" i="1"/>
  <c r="G57" i="1"/>
  <c r="F57" i="1"/>
  <c r="I56" i="1"/>
  <c r="H56" i="1"/>
  <c r="G56" i="1"/>
  <c r="F56" i="1"/>
  <c r="I55" i="1"/>
  <c r="H55" i="1"/>
  <c r="G55" i="1"/>
  <c r="F55" i="1"/>
  <c r="I51" i="1"/>
  <c r="H51" i="1"/>
  <c r="G51" i="1"/>
  <c r="F51" i="1"/>
  <c r="C51" i="1"/>
  <c r="C66" i="1" s="1"/>
  <c r="I45" i="1"/>
  <c r="H45" i="1"/>
  <c r="G45" i="1"/>
  <c r="F45" i="1"/>
  <c r="I44" i="1"/>
  <c r="I66" i="1" s="1"/>
  <c r="H44" i="1"/>
  <c r="H66" i="1" s="1"/>
  <c r="G44" i="1"/>
  <c r="G66" i="1" s="1"/>
  <c r="F44" i="1"/>
  <c r="F66" i="1" s="1"/>
  <c r="C42" i="1"/>
  <c r="C68" i="1" s="1"/>
  <c r="E40" i="1"/>
  <c r="E51" i="1" s="1"/>
  <c r="F39" i="1"/>
  <c r="I37" i="1"/>
  <c r="I42" i="1" s="1"/>
  <c r="H37" i="1"/>
  <c r="H42" i="1" s="1"/>
  <c r="G37" i="1"/>
  <c r="G42" i="1" s="1"/>
  <c r="F37" i="1"/>
  <c r="F42" i="1" s="1"/>
  <c r="K1" i="1"/>
  <c r="I1" i="1"/>
  <c r="F1" i="1"/>
  <c r="C1" i="1"/>
  <c r="E37" i="1" l="1"/>
  <c r="E66" i="1"/>
  <c r="E42" i="1"/>
</calcChain>
</file>

<file path=xl/sharedStrings.xml><?xml version="1.0" encoding="utf-8"?>
<sst xmlns="http://schemas.openxmlformats.org/spreadsheetml/2006/main" count="170" uniqueCount="157">
  <si>
    <t>до Порядку затвердження фінансового плану</t>
  </si>
  <si>
    <t>Комунальних підпрприємств</t>
  </si>
  <si>
    <t>м. Южне</t>
  </si>
  <si>
    <t xml:space="preserve">Додаток до рішення виконавчого комітету                                            від              .2024  № </t>
  </si>
  <si>
    <t>коди</t>
  </si>
  <si>
    <t xml:space="preserve">                                                                                                                                  </t>
  </si>
  <si>
    <t>Рік</t>
  </si>
  <si>
    <t>Підприємство  ЮЖНЕНСЬКЕ  КОМУНАЛЬНЕ ПІДПРИЄМСТВО "МУНІЦИПАЛЬНА ВАРТА"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</si>
  <si>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</si>
  <si>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</si>
  <si>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</si>
  <si>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</si>
  <si>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</si>
  <si>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</si>
  <si>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</si>
  <si>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Виконавчий комітет Южнеської міської ради</t>
  </si>
  <si>
    <t xml:space="preserve">Галузь     </t>
  </si>
  <si>
    <t>Охорона діяльність</t>
  </si>
  <si>
    <t xml:space="preserve">Вид економічної діяльності    </t>
  </si>
  <si>
    <t xml:space="preserve">за  КВЕД  </t>
  </si>
  <si>
    <t>84.11</t>
  </si>
  <si>
    <t xml:space="preserve">Одиниця виміру: </t>
  </si>
  <si>
    <t>тис.грн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</si>
  <si>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</si>
  <si>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</si>
  <si>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</si>
  <si>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</si>
  <si>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м. Южне, просп. Миру, 17</t>
  </si>
  <si>
    <t xml:space="preserve">Телефон </t>
  </si>
  <si>
    <t xml:space="preserve">Прізвище та ініціали керівника  </t>
  </si>
  <si>
    <t>Сур'єв Іван Костянтинович</t>
  </si>
  <si>
    <t xml:space="preserve">ФІНАНСОВИЙ ПЛАН КОМУНАЛЬНОГО ПІДПРИЄМСТВА  </t>
  </si>
  <si>
    <t xml:space="preserve">ЮКП "МУНІЦИПАЛЬНА ВАРТА" НА 2025рік </t>
  </si>
  <si>
    <t>Основні фінансові показники підприємства</t>
  </si>
  <si>
    <t>І. Формування прибутку підприємства</t>
  </si>
  <si>
    <t xml:space="preserve">Код рядка </t>
  </si>
  <si>
    <t>Факт минулого 2023 року</t>
  </si>
  <si>
    <t>План поточного 2024 року (усього)</t>
  </si>
  <si>
    <t>Плановий на 2025 рік (усього)</t>
  </si>
  <si>
    <t>У тому числі поквартально</t>
  </si>
  <si>
    <t>І  квартал</t>
  </si>
  <si>
    <t>ІІ  квартал</t>
  </si>
  <si>
    <t>ІІІ  квартал</t>
  </si>
  <si>
    <t>ІV квартал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</si>
  <si>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</si>
  <si>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</si>
  <si>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</si>
  <si>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</si>
  <si>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</si>
  <si>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</si>
  <si>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</si>
  <si>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2"/>
        <rFont val="Times New Roman"/>
        <family val="1"/>
        <charset val="204"/>
      </rPr>
      <t>(розшифрування)</t>
    </r>
  </si>
  <si>
    <t>004</t>
  </si>
  <si>
    <t>Чистий дохід (виручка) від реалізації   продукції (товарів, робіт, послуг) (розшифрування)</t>
  </si>
  <si>
    <t>005</t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</si>
  <si>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</si>
  <si>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t>006</t>
  </si>
  <si>
    <r>
      <t xml:space="preserve">Інші фінансові доходи </t>
    </r>
    <r>
      <rPr>
        <i/>
        <sz val="12"/>
        <rFont val="Times New Roman"/>
        <family val="1"/>
        <charset val="204"/>
      </rPr>
      <t>(розшифрування)</t>
    </r>
  </si>
  <si>
    <t>007</t>
  </si>
  <si>
    <t xml:space="preserve">Дохід з місцевого бюджету за цільовими програмами                                                          </t>
  </si>
  <si>
    <t>007/1</t>
  </si>
  <si>
    <t xml:space="preserve">у т.ч.   - загальний фонд          </t>
  </si>
  <si>
    <t xml:space="preserve">  - спец.фонд:  </t>
  </si>
  <si>
    <r>
      <t xml:space="preserve"> </t>
    </r>
    <r>
      <rPr>
        <i/>
        <sz val="12"/>
        <rFont val="Times New Roman"/>
        <family val="1"/>
        <charset val="204"/>
      </rPr>
      <t>Дохід від безкоштовно отриманих активів (розшифрування)</t>
    </r>
  </si>
  <si>
    <t>008</t>
  </si>
  <si>
    <r>
      <t xml:space="preserve">Інші доходи </t>
    </r>
    <r>
      <rPr>
        <i/>
        <sz val="12"/>
        <rFont val="Times New Roman"/>
        <family val="1"/>
        <charset val="204"/>
      </rPr>
      <t xml:space="preserve"> </t>
    </r>
  </si>
  <si>
    <t>009</t>
  </si>
  <si>
    <t>Усього доходів</t>
  </si>
  <si>
    <t>010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</si>
  <si>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</si>
  <si>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Times New Roman"/>
        <family val="1"/>
        <charset val="204"/>
      </rPr>
      <t xml:space="preserve"> </t>
    </r>
  </si>
  <si>
    <t>011</t>
  </si>
  <si>
    <r>
      <t xml:space="preserve">У   тому числі витрат операційної діяльності, </t>
    </r>
    <r>
      <rPr>
        <i/>
        <sz val="12"/>
        <rFont val="Times New Roman"/>
        <family val="1"/>
        <charset val="204"/>
      </rPr>
      <t>(розшифрування)</t>
    </r>
  </si>
  <si>
    <t>011/1</t>
  </si>
  <si>
    <r>
      <t xml:space="preserve">Матеріальні  витрати </t>
    </r>
    <r>
      <rPr>
        <i/>
        <sz val="12"/>
        <rFont val="Times New Roman"/>
        <family val="1"/>
        <charset val="204"/>
      </rPr>
      <t>(згідно додатку)</t>
    </r>
  </si>
  <si>
    <t>012</t>
  </si>
  <si>
    <r>
      <t xml:space="preserve">Витрати на оплату праці </t>
    </r>
    <r>
      <rPr>
        <i/>
        <sz val="12"/>
        <rFont val="Times New Roman"/>
        <family val="1"/>
        <charset val="204"/>
      </rPr>
      <t xml:space="preserve">(згідно додатку),з них:                                                                     </t>
    </r>
  </si>
  <si>
    <t>013</t>
  </si>
  <si>
    <t xml:space="preserve"> - адміністративні     </t>
  </si>
  <si>
    <t xml:space="preserve"> - загальновиробничі </t>
  </si>
  <si>
    <r>
      <t xml:space="preserve">Витрати на соціальні заходи </t>
    </r>
    <r>
      <rPr>
        <i/>
        <sz val="12"/>
        <rFont val="Times New Roman"/>
        <family val="1"/>
        <charset val="204"/>
      </rPr>
      <t>(згідно додатку)</t>
    </r>
  </si>
  <si>
    <t>014</t>
  </si>
  <si>
    <r>
      <rPr>
        <sz val="12"/>
        <rFont val="Times New Roman"/>
        <family val="1"/>
        <charset val="204"/>
      </rPr>
      <t xml:space="preserve">Амортизація </t>
    </r>
    <r>
      <rPr>
        <i/>
        <sz val="12"/>
        <rFont val="Times New Roman"/>
        <family val="1"/>
        <charset val="204"/>
      </rPr>
      <t>від безкоштовно отриманих активів  (згідно додатку)</t>
    </r>
  </si>
  <si>
    <t>015</t>
  </si>
  <si>
    <r>
      <rPr>
        <sz val="12"/>
        <rFont val="Times New Roman"/>
        <family val="1"/>
        <charset val="204"/>
      </rPr>
      <t>Втрати на збут</t>
    </r>
    <r>
      <rPr>
        <i/>
        <sz val="12"/>
        <rFont val="Times New Roman"/>
        <family val="1"/>
        <charset val="204"/>
      </rPr>
      <t xml:space="preserve"> (розшифрування)</t>
    </r>
  </si>
  <si>
    <t>016</t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</si>
  <si>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(розшифрування)</t>
    </r>
  </si>
  <si>
    <t>017</t>
  </si>
  <si>
    <r>
      <t>Інші фінансові витрати (</t>
    </r>
    <r>
      <rPr>
        <i/>
        <sz val="12"/>
        <rFont val="Times New Roman"/>
        <family val="1"/>
        <charset val="204"/>
      </rPr>
      <t>згідно додатку)</t>
    </r>
  </si>
  <si>
    <t>018</t>
  </si>
  <si>
    <t>Витрати за рахунок доходів із місцевого бюджету за цільовими програмами, у т.ч:</t>
  </si>
  <si>
    <t>018/1</t>
  </si>
  <si>
    <t>Програма забезпечення діяльності  Южненського комунального підприємства "Муніципальна варта " на 2022-2024 роки</t>
  </si>
  <si>
    <r>
      <t xml:space="preserve"> </t>
    </r>
    <r>
      <rPr>
        <b/>
        <sz val="12"/>
        <rFont val="Times New Roman"/>
        <family val="1"/>
        <charset val="204"/>
      </rPr>
      <t>-</t>
    </r>
    <r>
      <rPr>
        <b/>
        <i/>
        <sz val="12"/>
        <rFont val="Times New Roman"/>
        <family val="1"/>
        <charset val="204"/>
      </rPr>
      <t xml:space="preserve"> загального фонду: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                               </t>
    </r>
  </si>
  <si>
    <t>018/2</t>
  </si>
  <si>
    <t xml:space="preserve"> - заробітна плата (згідно додатку)</t>
  </si>
  <si>
    <t>018/3</t>
  </si>
  <si>
    <t xml:space="preserve"> - нарахування ЄСВ (згідно додатку)</t>
  </si>
  <si>
    <t>018/4</t>
  </si>
  <si>
    <t xml:space="preserve"> - матеріальні витрати  (згідно додатку)</t>
  </si>
  <si>
    <t>018/5</t>
  </si>
  <si>
    <r>
      <t xml:space="preserve"> - інші операційні витрати,(</t>
    </r>
    <r>
      <rPr>
        <b/>
        <i/>
        <sz val="12"/>
        <rFont val="Times New Roman"/>
        <family val="1"/>
        <charset val="204"/>
      </rPr>
      <t>оплата послуг крім комунальних</t>
    </r>
    <r>
      <rPr>
        <i/>
        <sz val="12"/>
        <rFont val="Times New Roman"/>
        <family val="1"/>
        <charset val="204"/>
      </rPr>
      <t xml:space="preserve"> (розшифрування))</t>
    </r>
  </si>
  <si>
    <t>018/6</t>
  </si>
  <si>
    <r>
      <t xml:space="preserve"> - </t>
    </r>
    <r>
      <rPr>
        <b/>
        <i/>
        <sz val="12"/>
        <rFont val="Times New Roman"/>
        <family val="1"/>
        <charset val="204"/>
      </rPr>
      <t>оплата комунальних послуг,</t>
    </r>
    <r>
      <rPr>
        <i/>
        <sz val="12"/>
        <rFont val="Times New Roman"/>
        <family val="1"/>
        <charset val="204"/>
      </rPr>
      <t xml:space="preserve"> (згідно додатку)</t>
    </r>
  </si>
  <si>
    <t>018/7</t>
  </si>
  <si>
    <t xml:space="preserve"> - інши витрати </t>
  </si>
  <si>
    <t>018/8</t>
  </si>
  <si>
    <t xml:space="preserve"> - спеціального фонду:  </t>
  </si>
  <si>
    <t>018/9</t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</si>
  <si>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</si>
  <si>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t>019</t>
  </si>
  <si>
    <t>Усього витрати</t>
  </si>
  <si>
    <t>022</t>
  </si>
  <si>
    <t>Фінансові результати діяльності:</t>
  </si>
  <si>
    <t>023</t>
  </si>
  <si>
    <t>Валовий прибуток (збиток)</t>
  </si>
  <si>
    <t>024</t>
  </si>
  <si>
    <t xml:space="preserve">Фінансовий результат від операційної діяльності       прибуток                                                                       </t>
  </si>
  <si>
    <t>025</t>
  </si>
  <si>
    <t xml:space="preserve">   збиток</t>
  </si>
  <si>
    <t>026</t>
  </si>
  <si>
    <t xml:space="preserve">Фінансовий результат від звичайної діяльності до оподаткування   прибуток               </t>
  </si>
  <si>
    <t>027</t>
  </si>
  <si>
    <t>028</t>
  </si>
  <si>
    <t>Податок на прибуток від звичайної діяльності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</si>
  <si>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</si>
  <si>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</si>
  <si>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</si>
  <si>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</si>
  <si>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</si>
  <si>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</si>
  <si>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</si>
  <si>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</si>
  <si>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 xml:space="preserve">Відрахування частини прибутку:  </t>
  </si>
  <si>
    <t xml:space="preserve">Фонд розвитку виробництва (%)  </t>
  </si>
  <si>
    <t>031</t>
  </si>
  <si>
    <t>Фонд матеріального заохочення (%)</t>
  </si>
  <si>
    <t>032</t>
  </si>
  <si>
    <t>Фонд соціального розвітку (%)</t>
  </si>
  <si>
    <t>033</t>
  </si>
  <si>
    <t>Залишок нерозподіленого прибутку (непокритого збитку) на кінець звітного періоду</t>
  </si>
  <si>
    <t>034</t>
  </si>
  <si>
    <t>ІІІ. Обов’язкові платежі підприємства до бюджету та державних цільових фондів</t>
  </si>
  <si>
    <t>Резервний фонд</t>
  </si>
  <si>
    <t>035</t>
  </si>
  <si>
    <t>X</t>
  </si>
  <si>
    <r>
      <t xml:space="preserve">Інші фонди </t>
    </r>
    <r>
      <rPr>
        <b/>
        <i/>
        <sz val="12"/>
        <rFont val="Times New Roman"/>
        <family val="1"/>
        <charset val="204"/>
      </rPr>
      <t>(розшифрувати)</t>
    </r>
  </si>
  <si>
    <t>036</t>
  </si>
  <si>
    <t>Обов’язкові платежі, у тому числі:</t>
  </si>
  <si>
    <t>037</t>
  </si>
  <si>
    <t>місцеві податки та збори</t>
  </si>
  <si>
    <t>038</t>
  </si>
  <si>
    <t>інші платежі (розшифрувати)</t>
  </si>
  <si>
    <t>039</t>
  </si>
  <si>
    <t xml:space="preserve">Начальник  ЮКП «МУНІЦИПАЛЬНА ВАРТА»                                                           </t>
  </si>
  <si>
    <t>Іван СУР'ЄВ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</si>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</sst>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charset val="204"/>
    </font>
    <font>
      <sz val="12"/>
      <name val="Times New Roman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Arial"/>
      <family val="2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7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/>
    <xf numFmtId="0" fontId="7" fillId="0" borderId="5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/>
    </xf>
    <xf numFmtId="0" fontId="11" fillId="0" borderId="2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3" xfId="0" applyFont="1" applyBorder="1" applyAlignment="1">
      <alignment horizontal="left" wrapText="1"/>
    </xf>
    <xf numFmtId="0" fontId="11" fillId="0" borderId="24" xfId="0" quotePrefix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right" vertical="center"/>
    </xf>
    <xf numFmtId="4" fontId="11" fillId="0" borderId="26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left"/>
    </xf>
    <xf numFmtId="0" fontId="11" fillId="0" borderId="28" xfId="0" quotePrefix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" fontId="11" fillId="0" borderId="29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left" wrapText="1"/>
    </xf>
    <xf numFmtId="0" fontId="10" fillId="0" borderId="27" xfId="0" applyFont="1" applyBorder="1" applyAlignment="1">
      <alignment horizontal="left" wrapText="1"/>
    </xf>
    <xf numFmtId="0" fontId="12" fillId="0" borderId="0" xfId="0" applyFont="1"/>
    <xf numFmtId="49" fontId="11" fillId="0" borderId="28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4" fontId="2" fillId="0" borderId="0" xfId="0" applyNumberFormat="1" applyFont="1"/>
    <xf numFmtId="0" fontId="11" fillId="0" borderId="28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wrapText="1"/>
    </xf>
    <xf numFmtId="0" fontId="11" fillId="0" borderId="32" xfId="0" quotePrefix="1" applyFont="1" applyBorder="1" applyAlignment="1">
      <alignment horizontal="center" vertical="center"/>
    </xf>
    <xf numFmtId="0" fontId="10" fillId="3" borderId="10" xfId="0" applyFont="1" applyFill="1" applyBorder="1" applyAlignment="1">
      <alignment horizontal="left" wrapText="1"/>
    </xf>
    <xf numFmtId="0" fontId="11" fillId="3" borderId="21" xfId="0" quotePrefix="1" applyFont="1" applyFill="1" applyBorder="1" applyAlignment="1">
      <alignment horizontal="center"/>
    </xf>
    <xf numFmtId="4" fontId="10" fillId="3" borderId="33" xfId="0" applyNumberFormat="1" applyFont="1" applyFill="1" applyBorder="1" applyAlignment="1">
      <alignment horizontal="center" vertical="center"/>
    </xf>
    <xf numFmtId="4" fontId="10" fillId="3" borderId="33" xfId="0" applyNumberFormat="1" applyFont="1" applyFill="1" applyBorder="1" applyAlignment="1">
      <alignment horizontal="right" vertical="center"/>
    </xf>
    <xf numFmtId="4" fontId="2" fillId="3" borderId="0" xfId="0" applyNumberFormat="1" applyFont="1" applyFill="1"/>
    <xf numFmtId="0" fontId="2" fillId="3" borderId="0" xfId="0" applyFont="1" applyFill="1"/>
    <xf numFmtId="0" fontId="10" fillId="0" borderId="10" xfId="0" applyFont="1" applyBorder="1" applyAlignment="1">
      <alignment horizontal="left" wrapText="1"/>
    </xf>
    <xf numFmtId="0" fontId="11" fillId="0" borderId="10" xfId="0" quotePrefix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wrapText="1"/>
    </xf>
    <xf numFmtId="0" fontId="11" fillId="0" borderId="21" xfId="0" quotePrefix="1" applyFont="1" applyBorder="1" applyAlignment="1">
      <alignment horizontal="center" vertical="center"/>
    </xf>
    <xf numFmtId="4" fontId="10" fillId="0" borderId="33" xfId="0" applyNumberFormat="1" applyFont="1" applyBorder="1" applyAlignment="1">
      <alignment horizontal="center" vertical="center"/>
    </xf>
    <xf numFmtId="4" fontId="10" fillId="0" borderId="33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wrapText="1"/>
    </xf>
    <xf numFmtId="0" fontId="11" fillId="0" borderId="24" xfId="0" quotePrefix="1" applyFont="1" applyBorder="1" applyAlignment="1">
      <alignment horizontal="center"/>
    </xf>
    <xf numFmtId="0" fontId="9" fillId="0" borderId="27" xfId="0" applyFont="1" applyBorder="1" applyAlignment="1">
      <alignment horizontal="left" wrapText="1"/>
    </xf>
    <xf numFmtId="0" fontId="11" fillId="0" borderId="13" xfId="0" quotePrefix="1" applyFont="1" applyBorder="1" applyAlignment="1">
      <alignment horizontal="center" vertical="center"/>
    </xf>
    <xf numFmtId="0" fontId="11" fillId="0" borderId="34" xfId="0" quotePrefix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11" fillId="0" borderId="28" xfId="0" quotePrefix="1" applyFont="1" applyBorder="1" applyAlignment="1">
      <alignment horizont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30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wrapText="1"/>
    </xf>
    <xf numFmtId="0" fontId="10" fillId="0" borderId="28" xfId="0" quotePrefix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4" fontId="2" fillId="4" borderId="0" xfId="0" applyNumberFormat="1" applyFont="1" applyFill="1"/>
    <xf numFmtId="4" fontId="11" fillId="4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right"/>
    </xf>
    <xf numFmtId="2" fontId="11" fillId="0" borderId="29" xfId="0" applyNumberFormat="1" applyFont="1" applyBorder="1" applyAlignment="1">
      <alignment horizontal="right" vertical="center"/>
    </xf>
    <xf numFmtId="2" fontId="11" fillId="4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/>
    </xf>
    <xf numFmtId="0" fontId="13" fillId="0" borderId="27" xfId="0" applyFont="1" applyBorder="1" applyAlignment="1">
      <alignment horizontal="left" wrapText="1"/>
    </xf>
    <xf numFmtId="165" fontId="10" fillId="0" borderId="1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right" vertical="center"/>
    </xf>
    <xf numFmtId="4" fontId="10" fillId="0" borderId="19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right" vertical="center"/>
    </xf>
    <xf numFmtId="4" fontId="10" fillId="0" borderId="20" xfId="0" applyNumberFormat="1" applyFont="1" applyBorder="1" applyAlignment="1">
      <alignment horizontal="right" vertical="center"/>
    </xf>
    <xf numFmtId="4" fontId="2" fillId="3" borderId="0" xfId="0" applyNumberFormat="1" applyFont="1" applyFill="1" applyAlignment="1">
      <alignment horizontal="right"/>
    </xf>
    <xf numFmtId="0" fontId="10" fillId="0" borderId="36" xfId="0" applyFont="1" applyBorder="1" applyAlignment="1">
      <alignment horizontal="left" wrapText="1"/>
    </xf>
    <xf numFmtId="0" fontId="11" fillId="4" borderId="3" xfId="0" quotePrefix="1" applyFont="1" applyFill="1" applyBorder="1" applyAlignment="1">
      <alignment horizontal="center" vertical="center"/>
    </xf>
    <xf numFmtId="4" fontId="10" fillId="0" borderId="37" xfId="0" applyNumberFormat="1" applyFont="1" applyBorder="1" applyAlignment="1">
      <alignment horizontal="center" vertical="center" wrapText="1"/>
    </xf>
    <xf numFmtId="4" fontId="10" fillId="0" borderId="37" xfId="0" applyNumberFormat="1" applyFont="1" applyBorder="1" applyAlignment="1">
      <alignment horizontal="right" vertical="center" wrapText="1"/>
    </xf>
    <xf numFmtId="4" fontId="10" fillId="0" borderId="38" xfId="0" applyNumberFormat="1" applyFont="1" applyBorder="1" applyAlignment="1">
      <alignment horizontal="righ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4" borderId="6" xfId="0" quotePrefix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29" xfId="0" applyNumberFormat="1" applyFont="1" applyBorder="1" applyAlignment="1">
      <alignment horizontal="right" vertical="center" wrapText="1"/>
    </xf>
    <xf numFmtId="0" fontId="11" fillId="0" borderId="39" xfId="0" applyFont="1" applyBorder="1" applyAlignment="1">
      <alignment horizontal="left" wrapText="1"/>
    </xf>
    <xf numFmtId="4" fontId="10" fillId="0" borderId="1" xfId="0" applyNumberFormat="1" applyFont="1" applyBorder="1" applyAlignment="1">
      <alignment horizontal="center" wrapText="1"/>
    </xf>
    <xf numFmtId="0" fontId="11" fillId="0" borderId="6" xfId="0" quotePrefix="1" applyFont="1" applyBorder="1" applyAlignment="1">
      <alignment horizontal="center" vertical="center"/>
    </xf>
    <xf numFmtId="0" fontId="10" fillId="0" borderId="40" xfId="0" applyFont="1" applyBorder="1" applyAlignment="1">
      <alignment horizontal="left" wrapText="1"/>
    </xf>
    <xf numFmtId="0" fontId="11" fillId="0" borderId="40" xfId="0" applyFont="1" applyBorder="1" applyAlignment="1">
      <alignment horizontal="left" wrapText="1"/>
    </xf>
    <xf numFmtId="0" fontId="11" fillId="0" borderId="41" xfId="0" quotePrefix="1" applyFont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wrapText="1"/>
    </xf>
    <xf numFmtId="4" fontId="11" fillId="0" borderId="19" xfId="0" applyNumberFormat="1" applyFont="1" applyBorder="1" applyAlignment="1">
      <alignment horizontal="right" vertical="center" wrapText="1"/>
    </xf>
    <xf numFmtId="4" fontId="11" fillId="0" borderId="20" xfId="0" applyNumberFormat="1" applyFont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left" wrapText="1"/>
    </xf>
    <xf numFmtId="0" fontId="11" fillId="0" borderId="34" xfId="0" applyFont="1" applyBorder="1" applyAlignment="1">
      <alignment horizontal="center" wrapText="1"/>
    </xf>
    <xf numFmtId="4" fontId="11" fillId="0" borderId="37" xfId="0" applyNumberFormat="1" applyFont="1" applyBorder="1" applyAlignment="1">
      <alignment horizontal="center" vertical="center" wrapText="1"/>
    </xf>
    <xf numFmtId="4" fontId="11" fillId="0" borderId="37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" fontId="11" fillId="0" borderId="38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wrapText="1"/>
    </xf>
    <xf numFmtId="4" fontId="11" fillId="0" borderId="29" xfId="0" applyNumberFormat="1" applyFont="1" applyBorder="1" applyAlignment="1">
      <alignment horizontal="center" wrapText="1"/>
    </xf>
    <xf numFmtId="0" fontId="14" fillId="0" borderId="0" xfId="0" applyFont="1"/>
    <xf numFmtId="0" fontId="10" fillId="0" borderId="42" xfId="0" applyFont="1" applyBorder="1" applyAlignment="1">
      <alignment horizontal="left" vertical="center" wrapText="1"/>
    </xf>
    <xf numFmtId="0" fontId="11" fillId="0" borderId="43" xfId="0" quotePrefix="1" applyFont="1" applyBorder="1" applyAlignment="1">
      <alignment horizontal="center"/>
    </xf>
    <xf numFmtId="4" fontId="11" fillId="0" borderId="44" xfId="0" applyNumberFormat="1" applyFont="1" applyBorder="1" applyAlignment="1">
      <alignment horizontal="center" vertical="center" wrapText="1"/>
    </xf>
    <xf numFmtId="4" fontId="11" fillId="0" borderId="44" xfId="0" applyNumberFormat="1" applyFont="1" applyBorder="1" applyAlignment="1">
      <alignment horizontal="right" vertical="center" wrapText="1"/>
    </xf>
    <xf numFmtId="4" fontId="11" fillId="0" borderId="45" xfId="0" applyNumberFormat="1" applyFont="1" applyBorder="1" applyAlignment="1">
      <alignment horizontal="right" vertical="center" wrapText="1"/>
    </xf>
    <xf numFmtId="4" fontId="11" fillId="0" borderId="46" xfId="0" applyNumberFormat="1" applyFont="1" applyBorder="1" applyAlignment="1">
      <alignment horizontal="right" vertical="center" wrapText="1"/>
    </xf>
    <xf numFmtId="0" fontId="11" fillId="0" borderId="34" xfId="0" quotePrefix="1" applyFont="1" applyBorder="1" applyAlignment="1">
      <alignment horizontal="center"/>
    </xf>
    <xf numFmtId="165" fontId="11" fillId="0" borderId="37" xfId="0" applyNumberFormat="1" applyFont="1" applyBorder="1" applyAlignment="1">
      <alignment horizontal="center" wrapText="1"/>
    </xf>
    <xf numFmtId="164" fontId="10" fillId="0" borderId="37" xfId="0" applyNumberFormat="1" applyFont="1" applyBorder="1" applyAlignment="1">
      <alignment horizontal="right" wrapText="1"/>
    </xf>
    <xf numFmtId="0" fontId="10" fillId="0" borderId="3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right" wrapText="1"/>
    </xf>
    <xf numFmtId="0" fontId="10" fillId="0" borderId="19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1" fillId="0" borderId="4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164" fontId="14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5DC6-B87D-44A7-AE48-032B62100A60}">
  <sheetPr>
    <tabColor rgb="FF00B0F0"/>
  </sheetPr>
  <dimension ref="A1:M100"/>
  <sheetViews>
    <sheetView tabSelected="1" view="pageBreakPreview" topLeftCell="A6" zoomScaleNormal="75" zoomScaleSheetLayoutView="100" workbookViewId="0">
      <selection activeCell="E42" sqref="E42"/>
    </sheetView>
  </sheetViews>
  <sheetFormatPr defaultColWidth="11" defaultRowHeight="15" x14ac:dyDescent="0.2"/>
  <cols>
    <col min="1" max="1" width="34.140625" style="39" customWidth="1"/>
    <col min="2" max="2" width="8.28515625" style="40" customWidth="1"/>
    <col min="3" max="3" width="11" style="40" customWidth="1"/>
    <col min="4" max="4" width="10.7109375" style="40" customWidth="1"/>
    <col min="5" max="5" width="12.140625" style="41" customWidth="1"/>
    <col min="6" max="6" width="11.140625" style="4" customWidth="1"/>
    <col min="7" max="7" width="11" style="4" customWidth="1"/>
    <col min="8" max="8" width="10.85546875" style="4" customWidth="1"/>
    <col min="9" max="9" width="12.85546875" style="4" customWidth="1"/>
    <col min="10" max="10" width="33" style="4" customWidth="1"/>
    <col min="11" max="16384" width="11" style="4"/>
  </cols>
  <sheetData>
    <row r="1" spans="1:13" ht="15.75" hidden="1" customHeight="1" x14ac:dyDescent="0.3">
      <c r="A1" s="1"/>
      <c r="B1" s="2"/>
      <c r="C1" s="2" t="e">
        <f>#REF!/1000</f>
        <v>#REF!</v>
      </c>
      <c r="D1" s="2"/>
      <c r="E1" s="3"/>
      <c r="F1" s="3" t="e">
        <f>#REF!/1000</f>
        <v>#REF!</v>
      </c>
      <c r="G1" s="3"/>
      <c r="H1" s="3"/>
      <c r="I1" s="3" t="e">
        <f>#REF!/1000</f>
        <v>#REF!</v>
      </c>
      <c r="J1" s="3"/>
      <c r="K1" s="3" t="e">
        <f>#REF!/1000</f>
        <v>#REF!</v>
      </c>
      <c r="L1" s="3"/>
      <c r="M1" s="3"/>
    </row>
    <row r="2" spans="1:13" ht="15.75" hidden="1" customHeight="1" x14ac:dyDescent="0.25">
      <c r="A2" s="5"/>
      <c r="B2" s="6"/>
      <c r="C2" s="6"/>
      <c r="D2" s="6"/>
      <c r="E2" s="7"/>
      <c r="F2" s="8" t="s">
        <v>0</v>
      </c>
      <c r="G2" s="8"/>
      <c r="H2" s="8"/>
      <c r="I2" s="8"/>
    </row>
    <row r="3" spans="1:13" ht="15.75" hidden="1" customHeight="1" x14ac:dyDescent="0.25">
      <c r="A3" s="5"/>
      <c r="B3" s="6"/>
      <c r="C3" s="6"/>
      <c r="D3" s="6"/>
      <c r="E3" s="7"/>
      <c r="F3" s="8" t="s">
        <v>1</v>
      </c>
      <c r="G3" s="8"/>
      <c r="H3" s="8"/>
      <c r="I3" s="8"/>
    </row>
    <row r="4" spans="1:13" ht="15.75" hidden="1" customHeight="1" x14ac:dyDescent="0.25">
      <c r="A4" s="5"/>
      <c r="B4" s="6"/>
      <c r="C4" s="6"/>
      <c r="D4" s="6"/>
      <c r="E4" s="7"/>
      <c r="F4" s="8" t="s">
        <v>2</v>
      </c>
      <c r="G4" s="8"/>
      <c r="H4" s="8"/>
      <c r="I4" s="8"/>
    </row>
    <row r="5" spans="1:13" ht="11.25" hidden="1" customHeight="1" x14ac:dyDescent="0.25">
      <c r="A5" s="9"/>
      <c r="B5" s="6"/>
      <c r="C5" s="6"/>
      <c r="D5" s="6"/>
      <c r="E5" s="10"/>
      <c r="F5" s="6"/>
      <c r="G5" s="11"/>
      <c r="H5" s="11"/>
      <c r="I5" s="11"/>
    </row>
    <row r="6" spans="1:13" ht="46.9" customHeight="1" x14ac:dyDescent="0.25">
      <c r="A6" s="9"/>
      <c r="B6" s="6"/>
      <c r="C6" s="6"/>
      <c r="D6" s="6"/>
      <c r="E6" s="10"/>
      <c r="F6" s="6"/>
      <c r="G6" s="12" t="s">
        <v>3</v>
      </c>
      <c r="H6" s="12"/>
      <c r="I6" s="12"/>
    </row>
    <row r="7" spans="1:13" ht="11.25" customHeight="1" x14ac:dyDescent="0.25">
      <c r="A7" s="9"/>
      <c r="B7" s="6"/>
      <c r="C7" s="6"/>
      <c r="D7" s="6"/>
      <c r="E7" s="10"/>
      <c r="F7" s="6"/>
      <c r="G7" s="11"/>
      <c r="H7" s="11"/>
      <c r="I7" s="11"/>
    </row>
    <row r="8" spans="1:13" ht="15.75" x14ac:dyDescent="0.25">
      <c r="A8" s="13"/>
      <c r="B8" s="6"/>
      <c r="C8" s="6"/>
      <c r="D8" s="6"/>
      <c r="E8" s="10"/>
      <c r="F8" s="8"/>
      <c r="G8" s="8"/>
      <c r="H8" s="8"/>
      <c r="I8" s="14" t="s">
        <v>4</v>
      </c>
    </row>
    <row r="9" spans="1:13" ht="15.75" x14ac:dyDescent="0.25">
      <c r="A9" s="13" t="s">
        <v>5</v>
      </c>
      <c r="B9" s="6"/>
      <c r="C9" s="6"/>
      <c r="D9" s="6"/>
      <c r="E9" s="7"/>
      <c r="F9" s="6"/>
      <c r="G9" s="6"/>
      <c r="H9" s="15" t="s">
        <v>6</v>
      </c>
      <c r="I9" s="14">
        <v>2024</v>
      </c>
    </row>
    <row r="10" spans="1:13" ht="36" customHeight="1" x14ac:dyDescent="0.25">
      <c r="A10" s="16" t="s">
        <v>7</v>
      </c>
      <c r="B10" s="16"/>
      <c r="C10" s="16"/>
      <c r="D10" s="16"/>
      <c r="E10" s="16"/>
      <c r="F10" s="16"/>
      <c r="G10" s="17" t="s">
        <v>8</v>
      </c>
      <c r="H10" s="18"/>
      <c r="I10" s="14">
        <v>41779965</v>
      </c>
    </row>
    <row r="11" spans="1:13" ht="15.75" x14ac:dyDescent="0.25">
      <c r="A11" s="19" t="s">
        <v>9</v>
      </c>
      <c r="B11" s="20" t="s">
        <v>10</v>
      </c>
      <c r="C11" s="20"/>
      <c r="D11" s="20"/>
      <c r="E11" s="20"/>
      <c r="F11" s="20"/>
      <c r="G11" s="21" t="s">
        <v>11</v>
      </c>
      <c r="H11" s="21"/>
      <c r="I11" s="14">
        <v>150</v>
      </c>
    </row>
    <row r="12" spans="1:13" ht="15.75" x14ac:dyDescent="0.25">
      <c r="A12" s="19" t="s">
        <v>12</v>
      </c>
      <c r="B12" s="22" t="s">
        <v>2</v>
      </c>
      <c r="C12" s="22"/>
      <c r="D12" s="22"/>
      <c r="E12" s="22"/>
      <c r="F12" s="22"/>
      <c r="G12" s="21" t="s">
        <v>13</v>
      </c>
      <c r="H12" s="21"/>
      <c r="I12" s="14">
        <v>511700000</v>
      </c>
    </row>
    <row r="13" spans="1:13" ht="15.75" x14ac:dyDescent="0.25">
      <c r="A13" s="19" t="s">
        <v>14</v>
      </c>
      <c r="B13" s="23" t="s">
        <v>15</v>
      </c>
      <c r="C13" s="23"/>
      <c r="D13" s="23"/>
      <c r="E13" s="23"/>
      <c r="F13" s="23"/>
      <c r="G13" s="21"/>
      <c r="H13" s="21"/>
      <c r="I13" s="14"/>
    </row>
    <row r="14" spans="1:13" ht="15.75" x14ac:dyDescent="0.25">
      <c r="A14" s="19" t="s">
        <v>16</v>
      </c>
      <c r="B14" s="20" t="s">
        <v>17</v>
      </c>
      <c r="C14" s="20"/>
      <c r="D14" s="20"/>
      <c r="E14" s="20"/>
      <c r="F14" s="20"/>
      <c r="G14" s="21"/>
      <c r="H14" s="21"/>
      <c r="I14" s="14"/>
    </row>
    <row r="15" spans="1:13" ht="15.75" x14ac:dyDescent="0.25">
      <c r="A15" s="19" t="s">
        <v>18</v>
      </c>
      <c r="B15" s="20"/>
      <c r="C15" s="20"/>
      <c r="D15" s="20"/>
      <c r="E15" s="20"/>
      <c r="F15" s="20"/>
      <c r="G15" s="21" t="s">
        <v>19</v>
      </c>
      <c r="H15" s="21"/>
      <c r="I15" s="14" t="s">
        <v>20</v>
      </c>
    </row>
    <row r="16" spans="1:13" ht="15.75" x14ac:dyDescent="0.25">
      <c r="A16" s="19" t="s">
        <v>21</v>
      </c>
      <c r="B16" s="20" t="s">
        <v>22</v>
      </c>
      <c r="C16" s="20"/>
      <c r="D16" s="20"/>
      <c r="E16" s="20"/>
      <c r="F16" s="20"/>
      <c r="G16" s="21"/>
      <c r="H16" s="21"/>
      <c r="I16" s="14"/>
    </row>
    <row r="17" spans="1:9" ht="15.75" x14ac:dyDescent="0.25">
      <c r="A17" s="19" t="s">
        <v>23</v>
      </c>
      <c r="B17" s="20" t="s">
        <v>24</v>
      </c>
      <c r="C17" s="20"/>
      <c r="D17" s="20"/>
      <c r="E17" s="20"/>
      <c r="F17" s="20"/>
      <c r="G17" s="21"/>
      <c r="H17" s="21"/>
      <c r="I17" s="14"/>
    </row>
    <row r="18" spans="1:9" ht="15.75" x14ac:dyDescent="0.25">
      <c r="A18" s="19" t="s">
        <v>25</v>
      </c>
      <c r="B18" s="24">
        <v>49</v>
      </c>
      <c r="C18" s="25"/>
      <c r="D18" s="25"/>
      <c r="E18" s="26"/>
      <c r="F18" s="27"/>
      <c r="G18" s="28"/>
      <c r="H18" s="28"/>
      <c r="I18" s="14"/>
    </row>
    <row r="19" spans="1:9" ht="15.75" x14ac:dyDescent="0.25">
      <c r="A19" s="19" t="s">
        <v>26</v>
      </c>
      <c r="B19" s="29" t="s">
        <v>27</v>
      </c>
      <c r="C19" s="30"/>
      <c r="D19" s="30"/>
      <c r="E19" s="30"/>
      <c r="F19" s="30"/>
      <c r="G19" s="31"/>
      <c r="H19" s="31"/>
      <c r="I19" s="32"/>
    </row>
    <row r="20" spans="1:9" ht="15.75" x14ac:dyDescent="0.25">
      <c r="A20" s="19" t="s">
        <v>28</v>
      </c>
      <c r="B20" s="33"/>
      <c r="C20" s="34"/>
      <c r="D20" s="34"/>
      <c r="E20" s="34"/>
      <c r="F20" s="34"/>
      <c r="G20" s="34"/>
      <c r="H20" s="35"/>
      <c r="I20" s="32"/>
    </row>
    <row r="21" spans="1:9" ht="15.75" x14ac:dyDescent="0.25">
      <c r="A21" s="19" t="s">
        <v>29</v>
      </c>
      <c r="B21" s="36" t="s">
        <v>30</v>
      </c>
      <c r="C21" s="37"/>
      <c r="D21" s="37"/>
      <c r="E21" s="37"/>
      <c r="F21" s="37"/>
      <c r="G21" s="37"/>
      <c r="H21" s="38"/>
      <c r="I21" s="32"/>
    </row>
    <row r="22" spans="1:9" ht="11.25" customHeight="1" x14ac:dyDescent="0.2"/>
    <row r="23" spans="1:9" ht="20.25" x14ac:dyDescent="0.3">
      <c r="A23" s="42" t="s">
        <v>31</v>
      </c>
      <c r="B23" s="42"/>
      <c r="C23" s="42"/>
      <c r="D23" s="42"/>
      <c r="E23" s="42"/>
      <c r="F23" s="42"/>
      <c r="G23" s="42"/>
      <c r="H23" s="42"/>
      <c r="I23" s="42"/>
    </row>
    <row r="24" spans="1:9" ht="21" thickBot="1" x14ac:dyDescent="0.35">
      <c r="A24" s="43" t="s">
        <v>32</v>
      </c>
      <c r="B24" s="43"/>
      <c r="C24" s="43"/>
      <c r="D24" s="43"/>
      <c r="E24" s="43"/>
      <c r="F24" s="43"/>
      <c r="G24" s="43"/>
      <c r="H24" s="43"/>
      <c r="I24" s="43"/>
    </row>
    <row r="25" spans="1:9" ht="18.75" customHeight="1" thickBot="1" x14ac:dyDescent="0.25">
      <c r="A25" s="44" t="s">
        <v>33</v>
      </c>
      <c r="B25" s="45"/>
      <c r="C25" s="45"/>
      <c r="D25" s="45"/>
      <c r="E25" s="45"/>
      <c r="F25" s="45"/>
      <c r="G25" s="45"/>
      <c r="H25" s="45"/>
      <c r="I25" s="46"/>
    </row>
    <row r="26" spans="1:9" ht="16.5" customHeight="1" thickBot="1" x14ac:dyDescent="0.25">
      <c r="A26" s="47" t="s">
        <v>34</v>
      </c>
      <c r="B26" s="48"/>
      <c r="C26" s="48"/>
      <c r="D26" s="48"/>
      <c r="E26" s="48"/>
      <c r="F26" s="48"/>
      <c r="G26" s="48"/>
      <c r="H26" s="48"/>
      <c r="I26" s="49"/>
    </row>
    <row r="27" spans="1:9" ht="18.600000000000001" customHeight="1" x14ac:dyDescent="0.25">
      <c r="A27" s="50"/>
      <c r="B27" s="51" t="s">
        <v>35</v>
      </c>
      <c r="C27" s="52" t="s">
        <v>36</v>
      </c>
      <c r="D27" s="52" t="s">
        <v>37</v>
      </c>
      <c r="E27" s="53" t="s">
        <v>38</v>
      </c>
      <c r="F27" s="54" t="s">
        <v>39</v>
      </c>
      <c r="G27" s="55"/>
      <c r="H27" s="55"/>
      <c r="I27" s="56"/>
    </row>
    <row r="28" spans="1:9" ht="63.6" customHeight="1" thickBot="1" x14ac:dyDescent="0.25">
      <c r="A28" s="50"/>
      <c r="B28" s="51"/>
      <c r="C28" s="57"/>
      <c r="D28" s="57"/>
      <c r="E28" s="58"/>
      <c r="F28" s="59" t="s">
        <v>40</v>
      </c>
      <c r="G28" s="59" t="s">
        <v>41</v>
      </c>
      <c r="H28" s="59" t="s">
        <v>42</v>
      </c>
      <c r="I28" s="60" t="s">
        <v>43</v>
      </c>
    </row>
    <row r="29" spans="1:9" ht="18.600000000000001" customHeight="1" thickBot="1" x14ac:dyDescent="0.3">
      <c r="A29" s="61" t="s">
        <v>44</v>
      </c>
      <c r="B29" s="62"/>
      <c r="C29" s="63"/>
      <c r="D29" s="63"/>
      <c r="E29" s="63"/>
      <c r="F29" s="63"/>
      <c r="G29" s="63"/>
      <c r="H29" s="63"/>
      <c r="I29" s="64"/>
    </row>
    <row r="30" spans="1:9" ht="45.75" customHeight="1" x14ac:dyDescent="0.25">
      <c r="A30" s="65" t="s">
        <v>45</v>
      </c>
      <c r="B30" s="66" t="s">
        <v>46</v>
      </c>
      <c r="C30" s="67"/>
      <c r="D30" s="67"/>
      <c r="E30" s="68"/>
      <c r="F30" s="68"/>
      <c r="G30" s="68"/>
      <c r="H30" s="68"/>
      <c r="I30" s="69"/>
    </row>
    <row r="31" spans="1:9" ht="20.45" customHeight="1" x14ac:dyDescent="0.25">
      <c r="A31" s="70" t="s">
        <v>47</v>
      </c>
      <c r="B31" s="71" t="s">
        <v>48</v>
      </c>
      <c r="C31" s="72"/>
      <c r="D31" s="72"/>
      <c r="E31" s="73"/>
      <c r="F31" s="73"/>
      <c r="G31" s="73"/>
      <c r="H31" s="73"/>
      <c r="I31" s="74"/>
    </row>
    <row r="32" spans="1:9" ht="20.45" customHeight="1" x14ac:dyDescent="0.25">
      <c r="A32" s="70" t="s">
        <v>49</v>
      </c>
      <c r="B32" s="71" t="s">
        <v>50</v>
      </c>
      <c r="C32" s="72"/>
      <c r="D32" s="72"/>
      <c r="E32" s="73"/>
      <c r="F32" s="73"/>
      <c r="G32" s="73"/>
      <c r="H32" s="73"/>
      <c r="I32" s="74"/>
    </row>
    <row r="33" spans="1:10" ht="31.5" x14ac:dyDescent="0.25">
      <c r="A33" s="75" t="s">
        <v>51</v>
      </c>
      <c r="B33" s="71" t="s">
        <v>52</v>
      </c>
      <c r="C33" s="72"/>
      <c r="D33" s="72"/>
      <c r="E33" s="73"/>
      <c r="F33" s="73"/>
      <c r="G33" s="73"/>
      <c r="H33" s="73"/>
      <c r="I33" s="74"/>
    </row>
    <row r="34" spans="1:10" s="77" customFormat="1" ht="47.45" customHeight="1" x14ac:dyDescent="0.25">
      <c r="A34" s="76" t="s">
        <v>53</v>
      </c>
      <c r="B34" s="71" t="s">
        <v>54</v>
      </c>
      <c r="C34" s="72"/>
      <c r="D34" s="72"/>
      <c r="E34" s="73"/>
      <c r="F34" s="73"/>
      <c r="G34" s="73"/>
      <c r="H34" s="73"/>
      <c r="I34" s="74"/>
    </row>
    <row r="35" spans="1:10" ht="31.5" x14ac:dyDescent="0.25">
      <c r="A35" s="75" t="s">
        <v>55</v>
      </c>
      <c r="B35" s="71" t="s">
        <v>56</v>
      </c>
      <c r="C35" s="72"/>
      <c r="D35" s="72"/>
      <c r="E35" s="73"/>
      <c r="F35" s="73"/>
      <c r="G35" s="73"/>
      <c r="H35" s="73"/>
      <c r="I35" s="74"/>
    </row>
    <row r="36" spans="1:10" ht="31.5" x14ac:dyDescent="0.25">
      <c r="A36" s="75" t="s">
        <v>57</v>
      </c>
      <c r="B36" s="71" t="s">
        <v>58</v>
      </c>
      <c r="C36" s="72"/>
      <c r="D36" s="72"/>
      <c r="E36" s="73"/>
      <c r="F36" s="73"/>
      <c r="G36" s="73"/>
      <c r="H36" s="73"/>
      <c r="I36" s="74"/>
    </row>
    <row r="37" spans="1:10" ht="31.5" x14ac:dyDescent="0.25">
      <c r="A37" s="75" t="s">
        <v>59</v>
      </c>
      <c r="B37" s="78" t="s">
        <v>60</v>
      </c>
      <c r="C37" s="79">
        <v>16390.54</v>
      </c>
      <c r="D37" s="79">
        <v>20069.400000000001</v>
      </c>
      <c r="E37" s="80">
        <f>E44</f>
        <v>21395.748200000002</v>
      </c>
      <c r="F37" s="73">
        <f>F55</f>
        <v>6186.3193999999994</v>
      </c>
      <c r="G37" s="73">
        <f t="shared" ref="G37:I37" si="0">G44</f>
        <v>4969.7694000000001</v>
      </c>
      <c r="H37" s="73">
        <f t="shared" si="0"/>
        <v>4966.8494000000001</v>
      </c>
      <c r="I37" s="73">
        <f t="shared" si="0"/>
        <v>4973.6100000000006</v>
      </c>
      <c r="J37" s="81"/>
    </row>
    <row r="38" spans="1:10" ht="15.75" x14ac:dyDescent="0.25">
      <c r="A38" s="75" t="s">
        <v>61</v>
      </c>
      <c r="B38" s="82" t="s">
        <v>60</v>
      </c>
      <c r="C38" s="79"/>
      <c r="D38" s="79"/>
      <c r="E38" s="80">
        <v>21096.54</v>
      </c>
      <c r="F38" s="73">
        <v>6186.32</v>
      </c>
      <c r="G38" s="73">
        <v>4969.7700000000004</v>
      </c>
      <c r="H38" s="73">
        <v>4966.8500000000004</v>
      </c>
      <c r="I38" s="83">
        <v>4973.6099999999997</v>
      </c>
      <c r="J38" s="81"/>
    </row>
    <row r="39" spans="1:10" ht="25.9" customHeight="1" x14ac:dyDescent="0.25">
      <c r="A39" s="75" t="s">
        <v>62</v>
      </c>
      <c r="B39" s="82" t="s">
        <v>60</v>
      </c>
      <c r="C39" s="79"/>
      <c r="D39" s="79">
        <v>900</v>
      </c>
      <c r="E39" s="80">
        <v>299.20999999999998</v>
      </c>
      <c r="F39" s="73">
        <f>E39</f>
        <v>299.20999999999998</v>
      </c>
      <c r="G39" s="73"/>
      <c r="H39" s="73"/>
      <c r="I39" s="74"/>
    </row>
    <row r="40" spans="1:10" ht="47.25" x14ac:dyDescent="0.25">
      <c r="A40" s="75" t="s">
        <v>63</v>
      </c>
      <c r="B40" s="71" t="s">
        <v>64</v>
      </c>
      <c r="C40" s="79">
        <v>2007.9</v>
      </c>
      <c r="D40" s="79">
        <v>531.89</v>
      </c>
      <c r="E40" s="80">
        <f>F40+G40+H40+I40</f>
        <v>631.12</v>
      </c>
      <c r="F40" s="84">
        <v>157.78</v>
      </c>
      <c r="G40" s="84">
        <v>157.78</v>
      </c>
      <c r="H40" s="84">
        <v>157.78</v>
      </c>
      <c r="I40" s="85">
        <v>157.78</v>
      </c>
    </row>
    <row r="41" spans="1:10" ht="16.5" thickBot="1" x14ac:dyDescent="0.3">
      <c r="A41" s="86" t="s">
        <v>65</v>
      </c>
      <c r="B41" s="87" t="s">
        <v>66</v>
      </c>
      <c r="C41" s="72"/>
      <c r="D41" s="72"/>
      <c r="E41" s="73"/>
      <c r="F41" s="73"/>
      <c r="G41" s="73"/>
      <c r="H41" s="73"/>
      <c r="I41" s="74"/>
    </row>
    <row r="42" spans="1:10" s="93" customFormat="1" ht="23.45" customHeight="1" thickBot="1" x14ac:dyDescent="0.3">
      <c r="A42" s="88" t="s">
        <v>67</v>
      </c>
      <c r="B42" s="89" t="s">
        <v>68</v>
      </c>
      <c r="C42" s="90">
        <f>C37+C34+C40</f>
        <v>18398.440000000002</v>
      </c>
      <c r="D42" s="90">
        <v>21501.29</v>
      </c>
      <c r="E42" s="91">
        <f>E38+E39+E40</f>
        <v>22026.87</v>
      </c>
      <c r="F42" s="91">
        <f t="shared" ref="F42:I42" si="1">F37+F39+F40</f>
        <v>6643.3093999999992</v>
      </c>
      <c r="G42" s="91">
        <f t="shared" si="1"/>
        <v>5127.5493999999999</v>
      </c>
      <c r="H42" s="91">
        <f t="shared" si="1"/>
        <v>5124.6293999999998</v>
      </c>
      <c r="I42" s="91">
        <f t="shared" si="1"/>
        <v>5131.3900000000003</v>
      </c>
      <c r="J42" s="92"/>
    </row>
    <row r="43" spans="1:10" ht="22.9" customHeight="1" thickBot="1" x14ac:dyDescent="0.3">
      <c r="A43" s="94" t="s">
        <v>69</v>
      </c>
      <c r="B43" s="95"/>
      <c r="C43" s="96"/>
      <c r="D43" s="97"/>
      <c r="E43" s="98"/>
      <c r="F43" s="99"/>
      <c r="G43" s="99"/>
      <c r="H43" s="99"/>
      <c r="I43" s="100"/>
    </row>
    <row r="44" spans="1:10" ht="48" thickBot="1" x14ac:dyDescent="0.3">
      <c r="A44" s="101" t="s">
        <v>70</v>
      </c>
      <c r="B44" s="102" t="s">
        <v>71</v>
      </c>
      <c r="C44" s="103">
        <v>18398.439999999999</v>
      </c>
      <c r="D44" s="103">
        <v>20969.2</v>
      </c>
      <c r="E44" s="104">
        <f>E45</f>
        <v>21395.748200000002</v>
      </c>
      <c r="F44" s="104">
        <f t="shared" ref="F44:I44" si="2">F45</f>
        <v>6186.3193999999994</v>
      </c>
      <c r="G44" s="104">
        <f t="shared" si="2"/>
        <v>4969.7694000000001</v>
      </c>
      <c r="H44" s="104">
        <f t="shared" si="2"/>
        <v>4966.8494000000001</v>
      </c>
      <c r="I44" s="104">
        <f t="shared" si="2"/>
        <v>4973.6100000000006</v>
      </c>
      <c r="J44" s="81"/>
    </row>
    <row r="45" spans="1:10" ht="48" thickBot="1" x14ac:dyDescent="0.3">
      <c r="A45" s="105" t="s">
        <v>72</v>
      </c>
      <c r="B45" s="102" t="s">
        <v>73</v>
      </c>
      <c r="C45" s="103">
        <v>18398.439999999999</v>
      </c>
      <c r="D45" s="103">
        <v>20969.2</v>
      </c>
      <c r="E45" s="104">
        <f>E55</f>
        <v>21395.748200000002</v>
      </c>
      <c r="F45" s="104">
        <f>F55</f>
        <v>6186.3193999999994</v>
      </c>
      <c r="G45" s="104">
        <f>G57</f>
        <v>4969.7694000000001</v>
      </c>
      <c r="H45" s="104">
        <f t="shared" ref="H45:I45" si="3">H57</f>
        <v>4966.8494000000001</v>
      </c>
      <c r="I45" s="104">
        <f t="shared" si="3"/>
        <v>4973.6100000000006</v>
      </c>
    </row>
    <row r="46" spans="1:10" ht="31.5" x14ac:dyDescent="0.25">
      <c r="A46" s="65" t="s">
        <v>74</v>
      </c>
      <c r="B46" s="106" t="s">
        <v>75</v>
      </c>
      <c r="C46" s="67"/>
      <c r="D46" s="67"/>
      <c r="E46" s="68"/>
      <c r="F46" s="68"/>
      <c r="G46" s="68"/>
      <c r="H46" s="68"/>
      <c r="I46" s="69"/>
    </row>
    <row r="47" spans="1:10" ht="31.5" x14ac:dyDescent="0.25">
      <c r="A47" s="75" t="s">
        <v>76</v>
      </c>
      <c r="B47" s="87" t="s">
        <v>77</v>
      </c>
      <c r="C47" s="72"/>
      <c r="D47" s="72"/>
      <c r="E47" s="73"/>
      <c r="F47" s="73"/>
      <c r="G47" s="73"/>
      <c r="H47" s="73"/>
      <c r="I47" s="74"/>
    </row>
    <row r="48" spans="1:10" ht="15.75" x14ac:dyDescent="0.25">
      <c r="A48" s="107" t="s">
        <v>78</v>
      </c>
      <c r="B48" s="108" t="s">
        <v>77</v>
      </c>
      <c r="C48" s="72"/>
      <c r="D48" s="72"/>
      <c r="E48" s="73"/>
      <c r="F48" s="73"/>
      <c r="G48" s="73"/>
      <c r="H48" s="73"/>
      <c r="I48" s="74"/>
    </row>
    <row r="49" spans="1:10" ht="15.75" x14ac:dyDescent="0.25">
      <c r="A49" s="107" t="s">
        <v>79</v>
      </c>
      <c r="B49" s="109"/>
      <c r="C49" s="72"/>
      <c r="D49" s="72"/>
      <c r="E49" s="73"/>
      <c r="F49" s="73"/>
      <c r="G49" s="73"/>
      <c r="H49" s="73"/>
      <c r="I49" s="74"/>
    </row>
    <row r="50" spans="1:10" ht="31.5" x14ac:dyDescent="0.25">
      <c r="A50" s="75" t="s">
        <v>80</v>
      </c>
      <c r="B50" s="71" t="s">
        <v>81</v>
      </c>
      <c r="C50" s="72"/>
      <c r="D50" s="72"/>
      <c r="E50" s="73"/>
      <c r="F50" s="73"/>
      <c r="G50" s="73"/>
      <c r="H50" s="73"/>
      <c r="I50" s="74"/>
    </row>
    <row r="51" spans="1:10" ht="47.25" x14ac:dyDescent="0.25">
      <c r="A51" s="107" t="s">
        <v>82</v>
      </c>
      <c r="B51" s="71" t="s">
        <v>83</v>
      </c>
      <c r="C51" s="110">
        <f>C40</f>
        <v>2007.9</v>
      </c>
      <c r="D51" s="79">
        <v>531.89</v>
      </c>
      <c r="E51" s="80">
        <f>E40</f>
        <v>631.12</v>
      </c>
      <c r="F51" s="80">
        <f t="shared" ref="F51:I51" si="4">F40</f>
        <v>157.78</v>
      </c>
      <c r="G51" s="80">
        <f t="shared" si="4"/>
        <v>157.78</v>
      </c>
      <c r="H51" s="80">
        <f t="shared" si="4"/>
        <v>157.78</v>
      </c>
      <c r="I51" s="80">
        <f t="shared" si="4"/>
        <v>157.78</v>
      </c>
    </row>
    <row r="52" spans="1:10" ht="15.75" x14ac:dyDescent="0.25">
      <c r="A52" s="107" t="s">
        <v>84</v>
      </c>
      <c r="B52" s="111" t="s">
        <v>85</v>
      </c>
      <c r="C52" s="112"/>
      <c r="D52" s="72"/>
      <c r="E52" s="73"/>
      <c r="F52" s="73"/>
      <c r="G52" s="73"/>
      <c r="H52" s="73"/>
      <c r="I52" s="113"/>
    </row>
    <row r="53" spans="1:10" ht="31.5" x14ac:dyDescent="0.25">
      <c r="A53" s="114" t="s">
        <v>86</v>
      </c>
      <c r="B53" s="71" t="s">
        <v>87</v>
      </c>
      <c r="C53" s="112"/>
      <c r="D53" s="72"/>
      <c r="E53" s="73"/>
      <c r="F53" s="73"/>
      <c r="G53" s="73"/>
      <c r="H53" s="73"/>
      <c r="I53" s="113"/>
    </row>
    <row r="54" spans="1:10" ht="31.5" x14ac:dyDescent="0.25">
      <c r="A54" s="75" t="s">
        <v>88</v>
      </c>
      <c r="B54" s="71" t="s">
        <v>89</v>
      </c>
      <c r="C54" s="73"/>
      <c r="D54" s="73"/>
      <c r="E54" s="73"/>
      <c r="F54" s="73"/>
      <c r="G54" s="73"/>
      <c r="H54" s="73"/>
      <c r="I54" s="113"/>
    </row>
    <row r="55" spans="1:10" ht="48.75" customHeight="1" x14ac:dyDescent="0.25">
      <c r="A55" s="76" t="s">
        <v>90</v>
      </c>
      <c r="B55" s="115" t="s">
        <v>91</v>
      </c>
      <c r="C55" s="80">
        <v>16390.54</v>
      </c>
      <c r="D55" s="80">
        <v>20969.400000000001</v>
      </c>
      <c r="E55" s="80">
        <f>E56</f>
        <v>21395.748200000002</v>
      </c>
      <c r="F55" s="80">
        <f t="shared" ref="F55:I56" si="5">F56</f>
        <v>6186.3193999999994</v>
      </c>
      <c r="G55" s="80">
        <f t="shared" si="5"/>
        <v>4969.7694000000001</v>
      </c>
      <c r="H55" s="80">
        <f t="shared" si="5"/>
        <v>4966.8494000000001</v>
      </c>
      <c r="I55" s="80">
        <f t="shared" si="5"/>
        <v>4973.6100000000006</v>
      </c>
    </row>
    <row r="56" spans="1:10" ht="82.5" customHeight="1" x14ac:dyDescent="0.25">
      <c r="A56" s="76" t="s">
        <v>92</v>
      </c>
      <c r="B56" s="115" t="s">
        <v>91</v>
      </c>
      <c r="C56" s="79">
        <v>16390.54</v>
      </c>
      <c r="D56" s="80">
        <v>20969.400000000001</v>
      </c>
      <c r="E56" s="80">
        <f>E57+E64-0.01</f>
        <v>21395.748200000002</v>
      </c>
      <c r="F56" s="80">
        <f t="shared" si="5"/>
        <v>6186.3193999999994</v>
      </c>
      <c r="G56" s="80">
        <f t="shared" si="5"/>
        <v>4969.7694000000001</v>
      </c>
      <c r="H56" s="80">
        <f t="shared" si="5"/>
        <v>4966.8494000000001</v>
      </c>
      <c r="I56" s="80">
        <f t="shared" si="5"/>
        <v>4973.6100000000006</v>
      </c>
    </row>
    <row r="57" spans="1:10" ht="29.45" customHeight="1" x14ac:dyDescent="0.25">
      <c r="A57" s="75" t="s">
        <v>93</v>
      </c>
      <c r="B57" s="71" t="s">
        <v>94</v>
      </c>
      <c r="C57" s="116">
        <v>16390.54</v>
      </c>
      <c r="D57" s="117">
        <v>20969.400000000001</v>
      </c>
      <c r="E57" s="117">
        <f>E58+E59+E60+E61+E62</f>
        <v>21096.548200000001</v>
      </c>
      <c r="F57" s="117">
        <f t="shared" ref="F57:I57" si="6">F58+F59+F60+F61+F62</f>
        <v>6186.3193999999994</v>
      </c>
      <c r="G57" s="117">
        <f t="shared" si="6"/>
        <v>4969.7694000000001</v>
      </c>
      <c r="H57" s="117">
        <f t="shared" si="6"/>
        <v>4966.8494000000001</v>
      </c>
      <c r="I57" s="117">
        <f t="shared" si="6"/>
        <v>4973.6100000000006</v>
      </c>
      <c r="J57" s="81"/>
    </row>
    <row r="58" spans="1:10" ht="31.5" x14ac:dyDescent="0.25">
      <c r="A58" s="107" t="s">
        <v>95</v>
      </c>
      <c r="B58" s="71" t="s">
        <v>96</v>
      </c>
      <c r="C58" s="79">
        <v>13428</v>
      </c>
      <c r="D58" s="79">
        <v>14946.08</v>
      </c>
      <c r="E58" s="80">
        <f>F58+G58+H58+I58</f>
        <v>14761.07</v>
      </c>
      <c r="F58" s="73">
        <v>3690.27</v>
      </c>
      <c r="G58" s="73">
        <v>3690.27</v>
      </c>
      <c r="H58" s="73">
        <v>3690.27</v>
      </c>
      <c r="I58" s="73">
        <v>3690.26</v>
      </c>
      <c r="J58" s="118"/>
    </row>
    <row r="59" spans="1:10" ht="31.5" x14ac:dyDescent="0.25">
      <c r="A59" s="107" t="s">
        <v>97</v>
      </c>
      <c r="B59" s="71" t="s">
        <v>98</v>
      </c>
      <c r="C59" s="79">
        <v>2915.51</v>
      </c>
      <c r="D59" s="79">
        <v>3224.91</v>
      </c>
      <c r="E59" s="80">
        <f>F59+G59+H59+I59</f>
        <v>3247.4281999999998</v>
      </c>
      <c r="F59" s="119">
        <f>F58*22/100</f>
        <v>811.85940000000005</v>
      </c>
      <c r="G59" s="119">
        <f t="shared" ref="G59:H59" si="7">G58*22/100</f>
        <v>811.85940000000005</v>
      </c>
      <c r="H59" s="119">
        <f t="shared" si="7"/>
        <v>811.85940000000005</v>
      </c>
      <c r="I59" s="119">
        <v>811.85</v>
      </c>
      <c r="J59" s="81"/>
    </row>
    <row r="60" spans="1:10" ht="31.5" x14ac:dyDescent="0.25">
      <c r="A60" s="107" t="s">
        <v>99</v>
      </c>
      <c r="B60" s="71" t="s">
        <v>100</v>
      </c>
      <c r="C60" s="79">
        <v>12.77</v>
      </c>
      <c r="D60" s="79">
        <v>1181.9100000000001</v>
      </c>
      <c r="E60" s="120">
        <f>F60+G60+H60+I60</f>
        <v>1181.17</v>
      </c>
      <c r="F60" s="121">
        <v>1181.17</v>
      </c>
      <c r="G60" s="122"/>
      <c r="H60" s="121"/>
      <c r="I60" s="123"/>
    </row>
    <row r="61" spans="1:10" ht="47.25" x14ac:dyDescent="0.25">
      <c r="A61" s="107" t="s">
        <v>101</v>
      </c>
      <c r="B61" s="71" t="s">
        <v>102</v>
      </c>
      <c r="C61" s="79">
        <v>20.97</v>
      </c>
      <c r="D61" s="79">
        <v>654.15</v>
      </c>
      <c r="E61" s="120">
        <f t="shared" ref="E61:E62" si="8">F61+G61+H61+I61</f>
        <v>1896.0800000000002</v>
      </c>
      <c r="F61" s="124">
        <v>497.7</v>
      </c>
      <c r="G61" s="121">
        <v>467.56</v>
      </c>
      <c r="H61" s="121">
        <v>464.64</v>
      </c>
      <c r="I61" s="123">
        <v>466.18</v>
      </c>
    </row>
    <row r="62" spans="1:10" ht="31.5" x14ac:dyDescent="0.25">
      <c r="A62" s="107" t="s">
        <v>103</v>
      </c>
      <c r="B62" s="71" t="s">
        <v>104</v>
      </c>
      <c r="C62" s="79">
        <v>13.29</v>
      </c>
      <c r="D62" s="79">
        <v>14.95</v>
      </c>
      <c r="E62" s="120">
        <f t="shared" si="8"/>
        <v>10.8</v>
      </c>
      <c r="F62" s="121">
        <v>5.32</v>
      </c>
      <c r="G62" s="121">
        <v>0.08</v>
      </c>
      <c r="H62" s="121">
        <v>0.08</v>
      </c>
      <c r="I62" s="123">
        <v>5.32</v>
      </c>
    </row>
    <row r="63" spans="1:10" s="77" customFormat="1" ht="15.75" x14ac:dyDescent="0.25">
      <c r="A63" s="107" t="s">
        <v>105</v>
      </c>
      <c r="B63" s="71" t="s">
        <v>106</v>
      </c>
      <c r="C63" s="79"/>
      <c r="D63" s="79">
        <v>47.4</v>
      </c>
      <c r="E63" s="80"/>
      <c r="F63" s="73"/>
      <c r="G63" s="125"/>
      <c r="H63" s="73"/>
      <c r="I63" s="74"/>
      <c r="J63" s="4"/>
    </row>
    <row r="64" spans="1:10" ht="15.75" x14ac:dyDescent="0.25">
      <c r="A64" s="126" t="s">
        <v>107</v>
      </c>
      <c r="B64" s="71" t="s">
        <v>108</v>
      </c>
      <c r="C64" s="127"/>
      <c r="D64" s="79">
        <v>900</v>
      </c>
      <c r="E64" s="80">
        <v>299.20999999999998</v>
      </c>
      <c r="F64" s="80">
        <v>299.2</v>
      </c>
      <c r="G64" s="80"/>
      <c r="H64" s="80"/>
      <c r="I64" s="128"/>
    </row>
    <row r="65" spans="1:10" ht="16.5" thickBot="1" x14ac:dyDescent="0.3">
      <c r="A65" s="86" t="s">
        <v>109</v>
      </c>
      <c r="B65" s="87" t="s">
        <v>110</v>
      </c>
      <c r="C65" s="129"/>
      <c r="D65" s="129"/>
      <c r="E65" s="130"/>
      <c r="F65" s="130"/>
      <c r="G65" s="130"/>
      <c r="H65" s="130"/>
      <c r="I65" s="131"/>
    </row>
    <row r="66" spans="1:10" s="93" customFormat="1" ht="21" customHeight="1" thickBot="1" x14ac:dyDescent="0.3">
      <c r="A66" s="88" t="s">
        <v>111</v>
      </c>
      <c r="B66" s="89" t="s">
        <v>112</v>
      </c>
      <c r="C66" s="90">
        <f>C58+C59+C60+C61+C62+C63+C64+C46+C47+C50+C51+0.1</f>
        <v>18398.54</v>
      </c>
      <c r="D66" s="91">
        <v>21501.29</v>
      </c>
      <c r="E66" s="91">
        <f>E44+E40</f>
        <v>22026.868200000001</v>
      </c>
      <c r="F66" s="91">
        <f>F64+F40+F44</f>
        <v>6643.2993999999999</v>
      </c>
      <c r="G66" s="91">
        <f t="shared" ref="G66:I66" si="9">G64+G40+G44</f>
        <v>5127.5493999999999</v>
      </c>
      <c r="H66" s="91">
        <f t="shared" si="9"/>
        <v>5124.6293999999998</v>
      </c>
      <c r="I66" s="91">
        <f t="shared" si="9"/>
        <v>5131.3900000000003</v>
      </c>
      <c r="J66" s="132"/>
    </row>
    <row r="67" spans="1:10" ht="31.5" x14ac:dyDescent="0.25">
      <c r="A67" s="133" t="s">
        <v>113</v>
      </c>
      <c r="B67" s="134" t="s">
        <v>114</v>
      </c>
      <c r="C67" s="135"/>
      <c r="D67" s="135"/>
      <c r="E67" s="136"/>
      <c r="F67" s="136"/>
      <c r="G67" s="136"/>
      <c r="H67" s="136"/>
      <c r="I67" s="137"/>
    </row>
    <row r="68" spans="1:10" ht="25.9" customHeight="1" x14ac:dyDescent="0.2">
      <c r="A68" s="138" t="s">
        <v>115</v>
      </c>
      <c r="B68" s="139" t="s">
        <v>116</v>
      </c>
      <c r="C68" s="140">
        <f>C42-C44</f>
        <v>0</v>
      </c>
      <c r="D68" s="140">
        <v>0</v>
      </c>
      <c r="E68" s="141">
        <v>0</v>
      </c>
      <c r="F68" s="142">
        <v>0</v>
      </c>
      <c r="G68" s="142">
        <v>0</v>
      </c>
      <c r="H68" s="142">
        <v>0</v>
      </c>
      <c r="I68" s="143">
        <v>0</v>
      </c>
    </row>
    <row r="69" spans="1:10" ht="49.9" customHeight="1" x14ac:dyDescent="0.25">
      <c r="A69" s="144" t="s">
        <v>117</v>
      </c>
      <c r="B69" s="139" t="s">
        <v>118</v>
      </c>
      <c r="C69" s="140"/>
      <c r="D69" s="140"/>
      <c r="E69" s="141"/>
      <c r="F69" s="142"/>
      <c r="G69" s="142"/>
      <c r="H69" s="142"/>
      <c r="I69" s="143"/>
    </row>
    <row r="70" spans="1:10" ht="25.9" customHeight="1" x14ac:dyDescent="0.2">
      <c r="A70" s="138" t="s">
        <v>119</v>
      </c>
      <c r="B70" s="139" t="s">
        <v>120</v>
      </c>
      <c r="C70" s="140"/>
      <c r="D70" s="140"/>
      <c r="E70" s="141"/>
      <c r="F70" s="142"/>
      <c r="G70" s="142"/>
      <c r="H70" s="142"/>
      <c r="I70" s="143"/>
    </row>
    <row r="71" spans="1:10" ht="52.9" customHeight="1" x14ac:dyDescent="0.25">
      <c r="A71" s="144" t="s">
        <v>121</v>
      </c>
      <c r="B71" s="139" t="s">
        <v>122</v>
      </c>
      <c r="C71" s="140">
        <v>0</v>
      </c>
      <c r="D71" s="140">
        <v>0</v>
      </c>
      <c r="E71" s="141">
        <v>0</v>
      </c>
      <c r="F71" s="142">
        <v>0</v>
      </c>
      <c r="G71" s="142">
        <v>0</v>
      </c>
      <c r="H71" s="142">
        <v>0</v>
      </c>
      <c r="I71" s="143">
        <v>0</v>
      </c>
    </row>
    <row r="72" spans="1:10" ht="15.75" x14ac:dyDescent="0.25">
      <c r="A72" s="144" t="s">
        <v>119</v>
      </c>
      <c r="B72" s="139" t="s">
        <v>123</v>
      </c>
      <c r="C72" s="145"/>
      <c r="D72" s="145"/>
      <c r="E72" s="141"/>
      <c r="F72" s="142"/>
      <c r="G72" s="142"/>
      <c r="H72" s="142"/>
      <c r="I72" s="143"/>
    </row>
    <row r="73" spans="1:10" ht="35.450000000000003" customHeight="1" x14ac:dyDescent="0.25">
      <c r="A73" s="144" t="s">
        <v>124</v>
      </c>
      <c r="B73" s="146" t="s">
        <v>125</v>
      </c>
      <c r="C73" s="79">
        <v>0</v>
      </c>
      <c r="D73" s="79">
        <v>0</v>
      </c>
      <c r="E73" s="80">
        <v>0</v>
      </c>
      <c r="F73" s="73">
        <v>0</v>
      </c>
      <c r="G73" s="73">
        <v>0</v>
      </c>
      <c r="H73" s="73">
        <v>0</v>
      </c>
      <c r="I73" s="74">
        <v>0</v>
      </c>
    </row>
    <row r="74" spans="1:10" ht="31.5" x14ac:dyDescent="0.25">
      <c r="A74" s="147" t="s">
        <v>126</v>
      </c>
      <c r="B74" s="146" t="s">
        <v>127</v>
      </c>
      <c r="C74" s="140">
        <v>0</v>
      </c>
      <c r="D74" s="79">
        <v>0</v>
      </c>
      <c r="E74" s="80">
        <v>0</v>
      </c>
      <c r="F74" s="73">
        <v>0</v>
      </c>
      <c r="G74" s="73">
        <v>0</v>
      </c>
      <c r="H74" s="73">
        <v>0</v>
      </c>
      <c r="I74" s="74">
        <v>0</v>
      </c>
    </row>
    <row r="75" spans="1:10" ht="15.75" x14ac:dyDescent="0.25">
      <c r="A75" s="144" t="s">
        <v>128</v>
      </c>
      <c r="B75" s="146" t="s">
        <v>129</v>
      </c>
      <c r="C75" s="140">
        <v>0</v>
      </c>
      <c r="D75" s="79">
        <v>0</v>
      </c>
      <c r="E75" s="80">
        <v>0</v>
      </c>
      <c r="F75" s="73">
        <v>0</v>
      </c>
      <c r="G75" s="73">
        <v>0</v>
      </c>
      <c r="H75" s="73">
        <v>0</v>
      </c>
      <c r="I75" s="74">
        <v>0</v>
      </c>
    </row>
    <row r="76" spans="1:10" ht="16.5" thickBot="1" x14ac:dyDescent="0.3">
      <c r="A76" s="148" t="s">
        <v>130</v>
      </c>
      <c r="B76" s="149" t="s">
        <v>131</v>
      </c>
      <c r="C76" s="150"/>
      <c r="D76" s="150"/>
      <c r="E76" s="151"/>
      <c r="F76" s="151"/>
      <c r="G76" s="151"/>
      <c r="H76" s="151"/>
      <c r="I76" s="152"/>
    </row>
    <row r="77" spans="1:10" ht="16.5" thickBot="1" x14ac:dyDescent="0.25">
      <c r="A77" s="153" t="s">
        <v>132</v>
      </c>
      <c r="B77" s="154"/>
      <c r="C77" s="154"/>
      <c r="D77" s="154"/>
      <c r="E77" s="154"/>
      <c r="F77" s="154"/>
      <c r="G77" s="154"/>
      <c r="H77" s="154"/>
      <c r="I77" s="155"/>
    </row>
    <row r="78" spans="1:10" ht="31.5" x14ac:dyDescent="0.25">
      <c r="A78" s="156" t="s">
        <v>133</v>
      </c>
      <c r="B78" s="157"/>
      <c r="C78" s="158"/>
      <c r="D78" s="158"/>
      <c r="E78" s="159"/>
      <c r="F78" s="159"/>
      <c r="G78" s="159"/>
      <c r="H78" s="160"/>
      <c r="I78" s="161"/>
    </row>
    <row r="79" spans="1:10" ht="15.75" x14ac:dyDescent="0.25">
      <c r="A79" s="75" t="s">
        <v>134</v>
      </c>
      <c r="B79" s="111" t="s">
        <v>135</v>
      </c>
      <c r="C79" s="162"/>
      <c r="D79" s="162"/>
      <c r="E79" s="142"/>
      <c r="F79" s="142"/>
      <c r="G79" s="142"/>
      <c r="H79" s="163"/>
      <c r="I79" s="143"/>
    </row>
    <row r="80" spans="1:10" ht="31.5" x14ac:dyDescent="0.25">
      <c r="A80" s="75" t="s">
        <v>136</v>
      </c>
      <c r="B80" s="111" t="s">
        <v>137</v>
      </c>
      <c r="C80" s="162"/>
      <c r="D80" s="162"/>
      <c r="E80" s="142"/>
      <c r="F80" s="142"/>
      <c r="G80" s="142"/>
      <c r="H80" s="163"/>
      <c r="I80" s="143"/>
    </row>
    <row r="81" spans="1:9" s="166" customFormat="1" ht="15.75" x14ac:dyDescent="0.25">
      <c r="A81" s="75" t="s">
        <v>138</v>
      </c>
      <c r="B81" s="111" t="s">
        <v>139</v>
      </c>
      <c r="C81" s="145">
        <v>0</v>
      </c>
      <c r="D81" s="145">
        <f>D75</f>
        <v>0</v>
      </c>
      <c r="E81" s="145">
        <f t="shared" ref="E81:I81" si="10">E75</f>
        <v>0</v>
      </c>
      <c r="F81" s="164">
        <f t="shared" si="10"/>
        <v>0</v>
      </c>
      <c r="G81" s="164">
        <f t="shared" si="10"/>
        <v>0</v>
      </c>
      <c r="H81" s="164">
        <f t="shared" si="10"/>
        <v>0</v>
      </c>
      <c r="I81" s="165">
        <f t="shared" si="10"/>
        <v>0</v>
      </c>
    </row>
    <row r="82" spans="1:9" s="166" customFormat="1" ht="49.15" customHeight="1" thickBot="1" x14ac:dyDescent="0.3">
      <c r="A82" s="167" t="s">
        <v>140</v>
      </c>
      <c r="B82" s="168" t="s">
        <v>141</v>
      </c>
      <c r="C82" s="169"/>
      <c r="D82" s="169"/>
      <c r="E82" s="170"/>
      <c r="F82" s="170"/>
      <c r="G82" s="170"/>
      <c r="H82" s="171"/>
      <c r="I82" s="172"/>
    </row>
    <row r="83" spans="1:9" ht="16.5" thickBot="1" x14ac:dyDescent="0.25">
      <c r="A83" s="153" t="s">
        <v>142</v>
      </c>
      <c r="B83" s="154"/>
      <c r="C83" s="154"/>
      <c r="D83" s="154"/>
      <c r="E83" s="154"/>
      <c r="F83" s="154"/>
      <c r="G83" s="154"/>
      <c r="H83" s="154"/>
      <c r="I83" s="155"/>
    </row>
    <row r="84" spans="1:9" ht="15.75" x14ac:dyDescent="0.25">
      <c r="A84" s="156" t="s">
        <v>143</v>
      </c>
      <c r="B84" s="173" t="s">
        <v>144</v>
      </c>
      <c r="C84" s="174"/>
      <c r="D84" s="174"/>
      <c r="E84" s="175"/>
      <c r="F84" s="176" t="s">
        <v>145</v>
      </c>
      <c r="G84" s="176" t="s">
        <v>145</v>
      </c>
      <c r="H84" s="176" t="s">
        <v>145</v>
      </c>
      <c r="I84" s="177" t="s">
        <v>145</v>
      </c>
    </row>
    <row r="85" spans="1:9" ht="15.75" x14ac:dyDescent="0.25">
      <c r="A85" s="76" t="s">
        <v>146</v>
      </c>
      <c r="B85" s="111" t="s">
        <v>147</v>
      </c>
      <c r="C85" s="162"/>
      <c r="D85" s="162"/>
      <c r="E85" s="142"/>
      <c r="F85" s="142"/>
      <c r="G85" s="142"/>
      <c r="H85" s="163"/>
      <c r="I85" s="143"/>
    </row>
    <row r="86" spans="1:9" ht="31.5" x14ac:dyDescent="0.25">
      <c r="A86" s="76" t="s">
        <v>148</v>
      </c>
      <c r="B86" s="111" t="s">
        <v>149</v>
      </c>
      <c r="C86" s="150"/>
      <c r="D86" s="150"/>
      <c r="E86" s="178"/>
      <c r="F86" s="179" t="s">
        <v>145</v>
      </c>
      <c r="G86" s="179" t="s">
        <v>145</v>
      </c>
      <c r="H86" s="179" t="s">
        <v>145</v>
      </c>
      <c r="I86" s="180" t="s">
        <v>145</v>
      </c>
    </row>
    <row r="87" spans="1:9" ht="15.75" x14ac:dyDescent="0.25">
      <c r="A87" s="75" t="s">
        <v>150</v>
      </c>
      <c r="B87" s="111" t="s">
        <v>151</v>
      </c>
      <c r="C87" s="162"/>
      <c r="D87" s="162"/>
      <c r="E87" s="142"/>
      <c r="F87" s="142"/>
      <c r="G87" s="142"/>
      <c r="H87" s="163"/>
      <c r="I87" s="143"/>
    </row>
    <row r="88" spans="1:9" ht="16.5" thickBot="1" x14ac:dyDescent="0.3">
      <c r="A88" s="181" t="s">
        <v>152</v>
      </c>
      <c r="B88" s="168" t="s">
        <v>153</v>
      </c>
      <c r="C88" s="169"/>
      <c r="D88" s="169"/>
      <c r="E88" s="170"/>
      <c r="F88" s="170"/>
      <c r="G88" s="170"/>
      <c r="H88" s="171"/>
      <c r="I88" s="172"/>
    </row>
    <row r="89" spans="1:9" x14ac:dyDescent="0.2">
      <c r="A89" s="182"/>
      <c r="B89" s="183"/>
      <c r="C89" s="184"/>
      <c r="D89" s="184"/>
      <c r="E89" s="185"/>
      <c r="F89" s="186"/>
      <c r="G89" s="186"/>
      <c r="H89" s="186"/>
      <c r="I89" s="186"/>
    </row>
    <row r="90" spans="1:9" ht="15.75" x14ac:dyDescent="0.25">
      <c r="A90" s="187"/>
      <c r="B90" s="188"/>
      <c r="C90" s="188"/>
      <c r="D90" s="188"/>
      <c r="E90" s="189"/>
      <c r="F90" s="166"/>
      <c r="G90" s="190"/>
      <c r="H90" s="190"/>
      <c r="I90" s="190"/>
    </row>
    <row r="91" spans="1:9" ht="15.75" x14ac:dyDescent="0.25">
      <c r="A91" s="191"/>
      <c r="B91" s="192"/>
      <c r="C91" s="192"/>
      <c r="D91" s="192"/>
      <c r="E91" s="193"/>
      <c r="F91" s="194"/>
      <c r="G91" s="166"/>
      <c r="H91" s="166"/>
      <c r="I91" s="166"/>
    </row>
    <row r="92" spans="1:9" ht="15.75" x14ac:dyDescent="0.2">
      <c r="A92" s="195"/>
      <c r="B92" s="196"/>
      <c r="C92" s="197"/>
      <c r="D92" s="198"/>
      <c r="E92" s="198"/>
      <c r="G92" s="199"/>
      <c r="H92" s="199"/>
      <c r="I92" s="199"/>
    </row>
    <row r="93" spans="1:9" ht="16.5" x14ac:dyDescent="0.25">
      <c r="A93" s="200" t="s">
        <v>154</v>
      </c>
      <c r="B93" s="200"/>
      <c r="C93" s="200"/>
      <c r="D93" s="200"/>
      <c r="E93" s="200"/>
      <c r="F93" s="200"/>
      <c r="G93" s="201" t="s">
        <v>155</v>
      </c>
      <c r="H93" s="201"/>
      <c r="I93" s="201"/>
    </row>
    <row r="94" spans="1:9" ht="16.5" x14ac:dyDescent="0.25">
      <c r="A94" s="202"/>
    </row>
    <row r="95" spans="1:9" ht="16.5" x14ac:dyDescent="0.25">
      <c r="A95" s="202" t="s">
        <v>156</v>
      </c>
    </row>
    <row r="96" spans="1:9" ht="16.5" x14ac:dyDescent="0.25">
      <c r="A96" s="200"/>
      <c r="B96" s="200"/>
      <c r="C96" s="200"/>
      <c r="D96" s="200"/>
      <c r="E96" s="200"/>
      <c r="F96" s="200"/>
      <c r="G96" s="201"/>
      <c r="H96" s="201"/>
      <c r="I96" s="201"/>
    </row>
    <row r="97" spans="1:1" x14ac:dyDescent="0.2">
      <c r="A97" s="182"/>
    </row>
    <row r="98" spans="1:1" x14ac:dyDescent="0.2">
      <c r="A98" s="182"/>
    </row>
    <row r="99" spans="1:1" x14ac:dyDescent="0.2">
      <c r="A99" s="182"/>
    </row>
    <row r="100" spans="1:1" x14ac:dyDescent="0.2">
      <c r="A100" s="182"/>
    </row>
  </sheetData>
  <mergeCells count="43">
    <mergeCell ref="G93:I93"/>
    <mergeCell ref="G96:I96"/>
    <mergeCell ref="B29:I29"/>
    <mergeCell ref="B48:B49"/>
    <mergeCell ref="A77:I77"/>
    <mergeCell ref="A83:I83"/>
    <mergeCell ref="G90:I90"/>
    <mergeCell ref="D92:E92"/>
    <mergeCell ref="G92:I92"/>
    <mergeCell ref="A24:I24"/>
    <mergeCell ref="A25:I25"/>
    <mergeCell ref="A26:I26"/>
    <mergeCell ref="A27:A28"/>
    <mergeCell ref="B27:B28"/>
    <mergeCell ref="C27:C28"/>
    <mergeCell ref="D27:D28"/>
    <mergeCell ref="E27:E28"/>
    <mergeCell ref="F27:I27"/>
    <mergeCell ref="B17:F17"/>
    <mergeCell ref="G17:H17"/>
    <mergeCell ref="B19:F19"/>
    <mergeCell ref="B20:H20"/>
    <mergeCell ref="B21:H21"/>
    <mergeCell ref="A23:I23"/>
    <mergeCell ref="B14:F14"/>
    <mergeCell ref="G14:H14"/>
    <mergeCell ref="B15:F15"/>
    <mergeCell ref="G15:H15"/>
    <mergeCell ref="B16:F16"/>
    <mergeCell ref="G16:H16"/>
    <mergeCell ref="B11:F11"/>
    <mergeCell ref="G11:H11"/>
    <mergeCell ref="B12:F12"/>
    <mergeCell ref="G12:H12"/>
    <mergeCell ref="B13:F13"/>
    <mergeCell ref="G13:H13"/>
    <mergeCell ref="F2:I2"/>
    <mergeCell ref="F3:I3"/>
    <mergeCell ref="F4:I4"/>
    <mergeCell ref="G6:I6"/>
    <mergeCell ref="F8:H8"/>
    <mergeCell ref="A10:F10"/>
    <mergeCell ref="G10:H10"/>
  </mergeCells>
  <pageMargins left="1.1811023622047245" right="0.39370078740157483" top="0.78740157480314965" bottom="0.78740157480314965" header="0.31496062992125984" footer="0.31496062992125984"/>
  <pageSetup paperSize="9" scale="7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ФІН.ПЛАН 2025</vt:lpstr>
      <vt:lpstr>'ФІН.ПЛАН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Y</dc:creator>
  <cp:lastModifiedBy>Y Y</cp:lastModifiedBy>
  <dcterms:created xsi:type="dcterms:W3CDTF">2024-11-08T13:06:15Z</dcterms:created>
  <dcterms:modified xsi:type="dcterms:W3CDTF">2024-11-08T13:06:41Z</dcterms:modified>
</cp:coreProperties>
</file>