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реформування\2025-2027\2_12_зміни_2025-2027_реф\сесія_реф_2_25_27\"/>
    </mc:Choice>
  </mc:AlternateContent>
  <xr:revisionPtr revIDLastSave="0" documentId="8_{90F949FB-FA86-402D-B5F4-73EC25A562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_2024" sheetId="5" r:id="rId1"/>
    <sheet name="11_2024" sheetId="4" r:id="rId2"/>
    <sheet name="08_2024" sheetId="3" r:id="rId3"/>
    <sheet name="порівняльна таблиця" sheetId="2" r:id="rId4"/>
  </sheets>
  <definedNames>
    <definedName name="_xlnm.Print_Area" localSheetId="2">'08_2024'!$A$1:$U$41</definedName>
    <definedName name="_xlnm.Print_Area" localSheetId="1">'11_2024'!$A$1:$P$36</definedName>
    <definedName name="_xlnm.Print_Area" localSheetId="0">'12_2024'!$A$1:$P$43</definedName>
    <definedName name="_xlnm.Print_Area" localSheetId="3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5" l="1"/>
  <c r="J21" i="5"/>
  <c r="J22" i="5"/>
  <c r="J27" i="5"/>
  <c r="J28" i="5"/>
  <c r="J29" i="5"/>
  <c r="J30" i="5"/>
  <c r="G26" i="5"/>
  <c r="J26" i="5" s="1"/>
  <c r="F27" i="5"/>
  <c r="F28" i="5"/>
  <c r="F29" i="5"/>
  <c r="F30" i="5"/>
  <c r="F26" i="5"/>
  <c r="J19" i="5"/>
  <c r="J20" i="5"/>
  <c r="J18" i="5"/>
  <c r="F19" i="5"/>
  <c r="J40" i="5"/>
  <c r="F40" i="5"/>
  <c r="J39" i="5"/>
  <c r="F39" i="5"/>
  <c r="J38" i="5"/>
  <c r="F38" i="5"/>
  <c r="J36" i="5"/>
  <c r="F36" i="5"/>
  <c r="J35" i="5"/>
  <c r="F35" i="5"/>
  <c r="J14" i="5"/>
  <c r="F14" i="5"/>
  <c r="J13" i="5"/>
  <c r="F13" i="5"/>
  <c r="J12" i="5"/>
  <c r="F12" i="5"/>
  <c r="J11" i="5"/>
  <c r="F11" i="5"/>
  <c r="J7" i="5"/>
  <c r="F7" i="5"/>
  <c r="J7" i="4"/>
  <c r="F7" i="4"/>
  <c r="J14" i="4"/>
  <c r="F14" i="4"/>
  <c r="J13" i="4"/>
  <c r="F13" i="4"/>
  <c r="J12" i="4"/>
  <c r="F12" i="4"/>
  <c r="Z11" i="5" l="1"/>
  <c r="AA36" i="5"/>
  <c r="J18" i="4"/>
  <c r="J11" i="4"/>
  <c r="F11" i="4"/>
  <c r="J28" i="4"/>
  <c r="F28" i="4"/>
  <c r="J27" i="4"/>
  <c r="J33" i="4"/>
  <c r="F33" i="4"/>
  <c r="J32" i="4"/>
  <c r="F32" i="4"/>
  <c r="J31" i="4"/>
  <c r="F31" i="4"/>
  <c r="J29" i="4"/>
  <c r="F29" i="4"/>
  <c r="F27" i="4"/>
  <c r="J25" i="4"/>
  <c r="J24" i="4"/>
  <c r="J23" i="4"/>
  <c r="J22" i="4"/>
  <c r="O25" i="3"/>
  <c r="O26" i="3"/>
  <c r="O27" i="3"/>
  <c r="Z11" i="4" l="1"/>
  <c r="AA29" i="4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<sst xmlns="http://schemas.openxmlformats.org/spreadsheetml/2006/main" count="575" uniqueCount="133">
  <si>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</si>
  <si>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</si>
  <si>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</si>
  <si>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</si>
  <si>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</si>
  <si>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</si>
  <si>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</si>
  <si>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</si>
  <si>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</si>
  <si>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</si>
  <si>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</si>
  <si>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</si>
  <si>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</si>
  <si>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</si>
  <si>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</si>
  <si>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</si>
  <si>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</si>
  <si>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</si>
  <si>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</si>
  <si>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</si>
  <si>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</si>
  <si>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</si>
  <si>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</si>
  <si>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</si>
  <si>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</si>
  <si>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</si>
  <si>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</si>
  <si>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</si>
  <si>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</si>
  <si>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</si>
  <si>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</si>
  <si>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</si>
  <si>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</si>
  <si>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</si>
  <si>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</si>
  <si>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</si>
  <si>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</si>
  <si>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</si>
  <si>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</si>
  <si>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</si>
  <si>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</si>
  <si>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</si>
  <si>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</si>
  <si>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</si>
  <si>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</si>
  <si>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</si>
  <si>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</si>
  <si>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</si>
  <si>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</si>
  <si>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</si>
  <si>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</si>
  <si>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</si>
  <si>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</si>
  <si>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</si>
  <si>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</si>
  <si>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</si>
  <si>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</si>
  <si>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</si>
  <si>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</si>
  <si>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</si>
  <si>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</si>
  <si>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</si>
  <si>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</si>
  <si>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</si>
  <si>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</si>
  <si>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</si>
  <si>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</si>
  <si>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</si>
  <si>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</si>
  <si>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</si>
  <si>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</si>
  <si>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</si>
  <si>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</si>
  <si>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</si>
  <si>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</si>
  <si>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</si>
  <si>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</si>
  <si>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</si>
  <si>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</si>
  <si>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</si>
  <si>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</si>
  <si>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</si>
  <si>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</si>
  <si>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</si>
  <si>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</si>
  <si>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</si>
  <si>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</si>
  <si>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</si>
  <si>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</si>
  <si>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</si>
  <si>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</si>
  <si>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</si>
  <si>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</si>
  <si>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</si>
  <si>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</si>
  <si>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</si>
  <si>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</si>
  <si>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</si>
  <si>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</si>
  <si>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</si>
  <si>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</si>
  <si>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</si>
  <si>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</si>
  <si>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УЖКГ ЮМР/КП тм "ЮТКЕ"</t>
  </si>
  <si>
    <t>2025</t>
  </si>
  <si>
    <t>2026</t>
  </si>
  <si>
    <t>2027</t>
  </si>
  <si>
    <t>Перелік змін до Програми реформування і розвитку житлово-комунального  господарства Южненської міської територіальної громади на 2025-2027 роки, в новій редакції.</t>
  </si>
  <si>
    <t>Назва заходу</t>
  </si>
  <si>
    <t xml:space="preserve">УЖКГ ЮМР/КП "Екосервіс" </t>
  </si>
  <si>
    <t xml:space="preserve">Відкорегована сума фінансової підтримки </t>
  </si>
  <si>
    <t>Придбання напівпричепа тракторного</t>
  </si>
  <si>
    <t>Проєктні роботи "Капітальний ремонт ділянки теплових мереж від ЦТП № 20 до вводу у житлові будинки по вул. Хіміків, 12,14 м. Южного Одеського району Одеської області"</t>
  </si>
  <si>
    <t>Проєктні роботи "Капітальний ремонт ділянки теплових мереж від ЦТП № 20 до вводу в житлові будинки по вул. Т.Г. Шевченка, 9, вул. Хіміків, 10, ЗДО № 5 м. Южного Одеського району Одеської області"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</si>
  <si>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</si>
  <si>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</si>
  <si>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Збільшення вартості заходу (технічна помилка)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</si>
  <si>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t>
  </si>
  <si>
    <t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t>
  </si>
  <si>
    <t>Виключено захід (перенесення в іншу програму)</t>
  </si>
  <si>
    <t>УЖКГ ЮМР/КП "Ритуальні послуги"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</si>
  <si>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</si>
  <si>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</si>
  <si>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>Перенесена частина заходу у зв'язку з продовженням робіт в 2024 році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</si>
  <si>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</si>
  <si>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</si>
  <si>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</si>
  <si>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</si>
  <si>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Перенесено захід з 2024 року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</si>
  <si>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</si>
  <si>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 ОДЕСЬКОГО РАЙОНУ ОДЕСЬКОЇ ОБЛАСТІ "ЮЖНЕНСЬКЕ УЗБЕРЕЖЖЯ"</t>
  </si>
  <si>
    <t>Забезпечення оплати житлово-комунальних послуг за тимчасове розміщення внутрішньо переміщених осіб, у період воєнного стану</t>
  </si>
  <si>
    <t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</si>
</sst>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6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49" fontId="1" fillId="4" borderId="32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164" fontId="2" fillId="0" borderId="64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1" fillId="0" borderId="73" xfId="0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left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  <xf numFmtId="164" fontId="1" fillId="0" borderId="69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horizontal="left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37" xfId="0" applyNumberFormat="1" applyFont="1" applyFill="1" applyBorder="1" applyAlignment="1">
      <alignment horizontal="center" vertical="center" wrapText="1"/>
    </xf>
    <xf numFmtId="164" fontId="1" fillId="0" borderId="68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49" fontId="1" fillId="4" borderId="51" xfId="0" applyNumberFormat="1" applyFont="1" applyFill="1" applyBorder="1" applyAlignment="1">
      <alignment horizontal="center" vertical="center" wrapText="1"/>
    </xf>
    <xf numFmtId="49" fontId="1" fillId="4" borderId="47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49" fontId="1" fillId="4" borderId="76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right" vertical="center" wrapText="1"/>
    </xf>
    <xf numFmtId="164" fontId="2" fillId="0" borderId="54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right" vertical="center" wrapText="1"/>
    </xf>
    <xf numFmtId="164" fontId="2" fillId="0" borderId="21" xfId="0" applyNumberFormat="1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center" vertical="center" wrapText="1"/>
    </xf>
    <xf numFmtId="49" fontId="1" fillId="0" borderId="74" xfId="0" applyNumberFormat="1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49" fontId="1" fillId="0" borderId="7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6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164" fontId="1" fillId="0" borderId="5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1" fillId="0" borderId="6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76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70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49" fontId="2" fillId="0" borderId="7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35AA-C0D5-459C-A2EF-16369EA96A44}">
  <dimension ref="A1:AA43"/>
  <sheetViews>
    <sheetView tabSelected="1" view="pageBreakPreview" topLeftCell="A5" zoomScale="94" zoomScaleNormal="73" zoomScaleSheetLayoutView="94" workbookViewId="0">
      <selection activeCell="A13" sqref="A13:XFD14"/>
    </sheetView>
  </sheetViews>
  <sheetFormatPr defaultColWidth="9.109375" defaultRowHeight="13.8" x14ac:dyDescent="0.25"/>
  <cols>
    <col min="1" max="1" width="4.109375" style="1" customWidth="1"/>
    <col min="2" max="2" width="52" style="2" customWidth="1"/>
    <col min="3" max="3" width="11" style="2" customWidth="1"/>
    <col min="4" max="5" width="9.44140625" style="2" customWidth="1"/>
    <col min="6" max="6" width="10.88671875" style="2" customWidth="1"/>
    <col min="7" max="8" width="10.33203125" style="2" customWidth="1"/>
    <col min="9" max="9" width="10.6640625" style="2" customWidth="1"/>
    <col min="10" max="10" width="11.6640625" style="2" customWidth="1"/>
    <col min="11" max="11" width="16.44140625" style="2" customWidth="1"/>
    <col min="12" max="12" width="20" style="2" customWidth="1"/>
    <col min="13" max="13" width="14.88671875" style="3" hidden="1" customWidth="1"/>
    <col min="14" max="22" width="9.109375" style="2" hidden="1" customWidth="1"/>
    <col min="23" max="23" width="9.44140625" style="2" hidden="1" customWidth="1"/>
    <col min="24" max="24" width="0.33203125" style="2" customWidth="1"/>
    <col min="25" max="25" width="9.44140625" style="2" hidden="1" customWidth="1"/>
    <col min="26" max="26" width="11.109375" style="2" bestFit="1" customWidth="1"/>
    <col min="27" max="16384" width="9.10937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457" t="s">
        <v>5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9"/>
    </row>
    <row r="3" spans="1:26" ht="33.6" customHeight="1" thickBot="1" x14ac:dyDescent="0.3">
      <c r="A3" s="460" t="s">
        <v>107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2"/>
    </row>
    <row r="4" spans="1:26" ht="16.5" customHeight="1" thickBot="1" x14ac:dyDescent="0.3">
      <c r="A4" s="441" t="s">
        <v>17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3"/>
    </row>
    <row r="5" spans="1:26" ht="16.5" customHeight="1" thickBot="1" x14ac:dyDescent="0.3">
      <c r="A5" s="463"/>
      <c r="B5" s="464"/>
      <c r="C5" s="467" t="s">
        <v>3</v>
      </c>
      <c r="D5" s="468"/>
      <c r="E5" s="468"/>
      <c r="F5" s="469"/>
      <c r="G5" s="467" t="s">
        <v>11</v>
      </c>
      <c r="H5" s="468"/>
      <c r="I5" s="468"/>
      <c r="J5" s="468"/>
      <c r="K5" s="470" t="s">
        <v>4</v>
      </c>
      <c r="L5" s="472" t="s">
        <v>11</v>
      </c>
    </row>
    <row r="6" spans="1:26" ht="16.5" customHeight="1" thickBot="1" x14ac:dyDescent="0.3">
      <c r="A6" s="465"/>
      <c r="B6" s="466"/>
      <c r="C6" s="392" t="s">
        <v>104</v>
      </c>
      <c r="D6" s="373" t="s">
        <v>105</v>
      </c>
      <c r="E6" s="373" t="s">
        <v>106</v>
      </c>
      <c r="F6" s="12" t="s">
        <v>0</v>
      </c>
      <c r="G6" s="392" t="s">
        <v>104</v>
      </c>
      <c r="H6" s="373" t="s">
        <v>105</v>
      </c>
      <c r="I6" s="373" t="s">
        <v>106</v>
      </c>
      <c r="J6" s="14" t="s">
        <v>0</v>
      </c>
      <c r="K6" s="471"/>
      <c r="L6" s="473"/>
    </row>
    <row r="7" spans="1:26" s="169" customFormat="1" ht="71.400000000000006" customHeight="1" thickBot="1" x14ac:dyDescent="0.3">
      <c r="A7" s="128">
        <v>1</v>
      </c>
      <c r="B7" s="134" t="s">
        <v>115</v>
      </c>
      <c r="C7" s="403">
        <v>295</v>
      </c>
      <c r="D7" s="401"/>
      <c r="E7" s="401"/>
      <c r="F7" s="404">
        <f>C7+D7+E7</f>
        <v>295</v>
      </c>
      <c r="G7" s="403">
        <v>295.89999999999998</v>
      </c>
      <c r="H7" s="401"/>
      <c r="I7" s="401"/>
      <c r="J7" s="402">
        <f>G7+H7+H7</f>
        <v>295.89999999999998</v>
      </c>
      <c r="K7" s="61" t="s">
        <v>81</v>
      </c>
      <c r="L7" s="128" t="s">
        <v>116</v>
      </c>
      <c r="M7" s="168"/>
    </row>
    <row r="8" spans="1:26" s="25" customFormat="1" ht="15" customHeight="1" thickBot="1" x14ac:dyDescent="0.3">
      <c r="A8" s="444" t="s">
        <v>22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6"/>
      <c r="M8" s="24"/>
    </row>
    <row r="9" spans="1:26" s="25" customFormat="1" ht="18" customHeight="1" thickBot="1" x14ac:dyDescent="0.3">
      <c r="A9" s="447" t="s">
        <v>108</v>
      </c>
      <c r="B9" s="448"/>
      <c r="C9" s="447" t="s">
        <v>3</v>
      </c>
      <c r="D9" s="448"/>
      <c r="E9" s="448"/>
      <c r="F9" s="451"/>
      <c r="G9" s="452" t="s">
        <v>11</v>
      </c>
      <c r="H9" s="453"/>
      <c r="I9" s="453"/>
      <c r="J9" s="454"/>
      <c r="K9" s="448" t="s">
        <v>4</v>
      </c>
      <c r="L9" s="455" t="s">
        <v>11</v>
      </c>
      <c r="M9" s="24"/>
    </row>
    <row r="10" spans="1:26" s="25" customFormat="1" ht="15.6" customHeight="1" thickBot="1" x14ac:dyDescent="0.3">
      <c r="A10" s="449"/>
      <c r="B10" s="450"/>
      <c r="C10" s="392" t="s">
        <v>104</v>
      </c>
      <c r="D10" s="373" t="s">
        <v>105</v>
      </c>
      <c r="E10" s="373" t="s">
        <v>106</v>
      </c>
      <c r="F10" s="393" t="s">
        <v>0</v>
      </c>
      <c r="G10" s="392" t="s">
        <v>104</v>
      </c>
      <c r="H10" s="378" t="s">
        <v>105</v>
      </c>
      <c r="I10" s="373" t="s">
        <v>106</v>
      </c>
      <c r="J10" s="379" t="s">
        <v>0</v>
      </c>
      <c r="K10" s="450"/>
      <c r="L10" s="456"/>
      <c r="M10" s="24"/>
    </row>
    <row r="11" spans="1:26" s="169" customFormat="1" ht="91.95" customHeight="1" x14ac:dyDescent="0.25">
      <c r="A11" s="374" t="s">
        <v>1</v>
      </c>
      <c r="B11" s="375" t="s">
        <v>122</v>
      </c>
      <c r="C11" s="376">
        <v>0</v>
      </c>
      <c r="D11" s="370"/>
      <c r="E11" s="370"/>
      <c r="F11" s="371">
        <f>C11+D11+E11</f>
        <v>0</v>
      </c>
      <c r="G11" s="376">
        <v>3098.317</v>
      </c>
      <c r="H11" s="370"/>
      <c r="I11" s="377"/>
      <c r="J11" s="371">
        <f>SUM(G11:I11)</f>
        <v>3098.317</v>
      </c>
      <c r="K11" s="411" t="s">
        <v>12</v>
      </c>
      <c r="L11" s="380" t="s">
        <v>123</v>
      </c>
      <c r="M11" s="168"/>
      <c r="Z11" s="168">
        <f>J11-F11</f>
        <v>3098.317</v>
      </c>
    </row>
    <row r="12" spans="1:26" s="169" customFormat="1" ht="72.599999999999994" customHeight="1" thickBot="1" x14ac:dyDescent="0.3">
      <c r="A12" s="367" t="s">
        <v>15</v>
      </c>
      <c r="B12" s="368" t="s">
        <v>132</v>
      </c>
      <c r="C12" s="105">
        <v>7897.2550000000001</v>
      </c>
      <c r="D12" s="104"/>
      <c r="E12" s="104"/>
      <c r="F12" s="115">
        <f>C12+D12+E12</f>
        <v>7897.2550000000001</v>
      </c>
      <c r="G12" s="105">
        <v>0</v>
      </c>
      <c r="H12" s="104"/>
      <c r="I12" s="104"/>
      <c r="J12" s="115">
        <f>SUM(G12:I12)</f>
        <v>0</v>
      </c>
      <c r="K12" s="407" t="s">
        <v>12</v>
      </c>
      <c r="L12" s="381" t="s">
        <v>90</v>
      </c>
      <c r="M12" s="168"/>
    </row>
    <row r="13" spans="1:26" s="169" customFormat="1" ht="12.6" hidden="1" customHeight="1" x14ac:dyDescent="0.25">
      <c r="A13" s="398" t="s">
        <v>16</v>
      </c>
      <c r="B13" s="327" t="s">
        <v>113</v>
      </c>
      <c r="C13" s="344"/>
      <c r="D13" s="292">
        <v>480</v>
      </c>
      <c r="E13" s="292"/>
      <c r="F13" s="396">
        <f>C13+D13+E13</f>
        <v>480</v>
      </c>
      <c r="G13" s="344"/>
      <c r="H13" s="292">
        <v>0</v>
      </c>
      <c r="I13" s="292"/>
      <c r="J13" s="396">
        <f>SUM(G13:I13)</f>
        <v>0</v>
      </c>
      <c r="K13" s="397" t="s">
        <v>12</v>
      </c>
      <c r="L13" s="399" t="s">
        <v>90</v>
      </c>
      <c r="M13" s="168"/>
    </row>
    <row r="14" spans="1:26" s="169" customFormat="1" ht="10.8" hidden="1" customHeight="1" thickBot="1" x14ac:dyDescent="0.3">
      <c r="A14" s="398" t="s">
        <v>30</v>
      </c>
      <c r="B14" s="327" t="s">
        <v>114</v>
      </c>
      <c r="C14" s="332"/>
      <c r="D14" s="333"/>
      <c r="E14" s="333"/>
      <c r="F14" s="299">
        <f>C14+D14+E14</f>
        <v>0</v>
      </c>
      <c r="G14" s="332">
        <v>493.90699999999998</v>
      </c>
      <c r="H14" s="333"/>
      <c r="I14" s="333"/>
      <c r="J14" s="299">
        <f>SUM(G14:I14)</f>
        <v>493.90699999999998</v>
      </c>
      <c r="K14" s="400" t="s">
        <v>12</v>
      </c>
      <c r="L14" s="399" t="s">
        <v>72</v>
      </c>
      <c r="M14" s="168"/>
    </row>
    <row r="15" spans="1:26" s="25" customFormat="1" ht="15.6" customHeight="1" thickBot="1" x14ac:dyDescent="0.3">
      <c r="A15" s="441" t="s">
        <v>21</v>
      </c>
      <c r="B15" s="442"/>
      <c r="C15" s="442"/>
      <c r="D15" s="442"/>
      <c r="E15" s="442"/>
      <c r="F15" s="442"/>
      <c r="G15" s="442"/>
      <c r="H15" s="442"/>
      <c r="I15" s="442"/>
      <c r="J15" s="442"/>
      <c r="K15" s="442"/>
      <c r="L15" s="443"/>
      <c r="M15" s="24"/>
    </row>
    <row r="16" spans="1:26" s="25" customFormat="1" ht="13.95" customHeight="1" thickBot="1" x14ac:dyDescent="0.3">
      <c r="A16" s="447" t="s">
        <v>108</v>
      </c>
      <c r="B16" s="448"/>
      <c r="C16" s="474" t="s">
        <v>3</v>
      </c>
      <c r="D16" s="475"/>
      <c r="E16" s="475"/>
      <c r="F16" s="476"/>
      <c r="G16" s="474" t="s">
        <v>11</v>
      </c>
      <c r="H16" s="475"/>
      <c r="I16" s="475"/>
      <c r="J16" s="475"/>
      <c r="K16" s="470" t="s">
        <v>4</v>
      </c>
      <c r="L16" s="478" t="s">
        <v>11</v>
      </c>
      <c r="M16" s="24"/>
    </row>
    <row r="17" spans="1:13" s="25" customFormat="1" ht="16.2" customHeight="1" thickBot="1" x14ac:dyDescent="0.3">
      <c r="A17" s="449"/>
      <c r="B17" s="450"/>
      <c r="C17" s="395" t="s">
        <v>104</v>
      </c>
      <c r="D17" s="373" t="s">
        <v>105</v>
      </c>
      <c r="E17" s="373" t="s">
        <v>106</v>
      </c>
      <c r="F17" s="248" t="s">
        <v>0</v>
      </c>
      <c r="G17" s="395" t="s">
        <v>104</v>
      </c>
      <c r="H17" s="373" t="s">
        <v>105</v>
      </c>
      <c r="I17" s="373" t="s">
        <v>106</v>
      </c>
      <c r="J17" s="431" t="s">
        <v>0</v>
      </c>
      <c r="K17" s="477"/>
      <c r="L17" s="479"/>
      <c r="M17" s="24"/>
    </row>
    <row r="18" spans="1:13" s="169" customFormat="1" ht="59.25" customHeight="1" x14ac:dyDescent="0.25">
      <c r="A18" s="409" t="s">
        <v>1</v>
      </c>
      <c r="B18" s="428" t="s">
        <v>117</v>
      </c>
      <c r="C18" s="67"/>
      <c r="D18" s="68"/>
      <c r="E18" s="68"/>
      <c r="F18" s="69"/>
      <c r="G18" s="116">
        <v>100</v>
      </c>
      <c r="H18" s="70"/>
      <c r="I18" s="70"/>
      <c r="J18" s="242">
        <f>SUM(G18:I18)</f>
        <v>100</v>
      </c>
      <c r="K18" s="411" t="s">
        <v>12</v>
      </c>
      <c r="L18" s="410" t="s">
        <v>14</v>
      </c>
      <c r="M18" s="168"/>
    </row>
    <row r="19" spans="1:13" s="169" customFormat="1" ht="53.25" customHeight="1" x14ac:dyDescent="0.25">
      <c r="A19" s="352" t="s">
        <v>15</v>
      </c>
      <c r="B19" s="429" t="s">
        <v>118</v>
      </c>
      <c r="C19" s="105">
        <v>145.904</v>
      </c>
      <c r="D19" s="104"/>
      <c r="E19" s="104"/>
      <c r="F19" s="164">
        <f>C19+D19+E19</f>
        <v>145.904</v>
      </c>
      <c r="G19" s="430"/>
      <c r="H19" s="413"/>
      <c r="I19" s="413"/>
      <c r="J19" s="244">
        <f t="shared" ref="J19:J22" si="0">SUM(G19:I19)</f>
        <v>0</v>
      </c>
      <c r="K19" s="412" t="s">
        <v>120</v>
      </c>
      <c r="L19" s="414" t="s">
        <v>119</v>
      </c>
      <c r="M19" s="168"/>
    </row>
    <row r="20" spans="1:13" s="169" customFormat="1" ht="51" customHeight="1" x14ac:dyDescent="0.25">
      <c r="A20" s="352" t="s">
        <v>16</v>
      </c>
      <c r="B20" s="429" t="s">
        <v>121</v>
      </c>
      <c r="C20" s="105"/>
      <c r="D20" s="104"/>
      <c r="E20" s="104"/>
      <c r="F20" s="164"/>
      <c r="G20" s="430">
        <v>639.02</v>
      </c>
      <c r="H20" s="413"/>
      <c r="I20" s="413"/>
      <c r="J20" s="244">
        <f t="shared" si="0"/>
        <v>639.02</v>
      </c>
      <c r="K20" s="412" t="s">
        <v>51</v>
      </c>
      <c r="L20" s="414" t="s">
        <v>14</v>
      </c>
      <c r="M20" s="168"/>
    </row>
    <row r="21" spans="1:13" s="169" customFormat="1" ht="70.2" customHeight="1" thickBot="1" x14ac:dyDescent="0.3">
      <c r="A21" s="391" t="s">
        <v>30</v>
      </c>
      <c r="B21" s="427" t="s">
        <v>129</v>
      </c>
      <c r="C21" s="384"/>
      <c r="D21" s="385"/>
      <c r="E21" s="385"/>
      <c r="F21" s="386"/>
      <c r="G21" s="387">
        <v>18.09</v>
      </c>
      <c r="H21" s="388"/>
      <c r="I21" s="388"/>
      <c r="J21" s="244">
        <f t="shared" si="0"/>
        <v>18.09</v>
      </c>
      <c r="K21" s="412" t="s">
        <v>92</v>
      </c>
      <c r="L21" s="414" t="s">
        <v>14</v>
      </c>
      <c r="M21" s="168"/>
    </row>
    <row r="22" spans="1:13" s="169" customFormat="1" ht="83.4" customHeight="1" thickBot="1" x14ac:dyDescent="0.3">
      <c r="A22" s="432" t="s">
        <v>31</v>
      </c>
      <c r="B22" s="433" t="s">
        <v>130</v>
      </c>
      <c r="C22" s="135"/>
      <c r="D22" s="136"/>
      <c r="E22" s="136"/>
      <c r="F22" s="138"/>
      <c r="G22" s="434">
        <v>57.75</v>
      </c>
      <c r="H22" s="435"/>
      <c r="I22" s="435"/>
      <c r="J22" s="436">
        <f t="shared" si="0"/>
        <v>57.75</v>
      </c>
      <c r="K22" s="437" t="s">
        <v>92</v>
      </c>
      <c r="L22" s="438" t="s">
        <v>14</v>
      </c>
      <c r="M22" s="168"/>
    </row>
    <row r="23" spans="1:13" s="25" customFormat="1" ht="16.5" customHeight="1" thickBot="1" x14ac:dyDescent="0.3">
      <c r="A23" s="441" t="s">
        <v>10</v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443"/>
      <c r="M23" s="24"/>
    </row>
    <row r="24" spans="1:13" s="25" customFormat="1" ht="16.5" customHeight="1" thickBot="1" x14ac:dyDescent="0.3">
      <c r="A24" s="447" t="s">
        <v>108</v>
      </c>
      <c r="B24" s="448"/>
      <c r="C24" s="485" t="s">
        <v>3</v>
      </c>
      <c r="D24" s="486"/>
      <c r="E24" s="486"/>
      <c r="F24" s="487"/>
      <c r="G24" s="485" t="s">
        <v>11</v>
      </c>
      <c r="H24" s="486"/>
      <c r="I24" s="486"/>
      <c r="J24" s="487"/>
      <c r="K24" s="472" t="s">
        <v>4</v>
      </c>
      <c r="L24" s="472" t="s">
        <v>11</v>
      </c>
      <c r="M24" s="24"/>
    </row>
    <row r="25" spans="1:13" s="25" customFormat="1" ht="16.5" customHeight="1" thickBot="1" x14ac:dyDescent="0.3">
      <c r="A25" s="449"/>
      <c r="B25" s="450"/>
      <c r="C25" s="416" t="s">
        <v>104</v>
      </c>
      <c r="D25" s="373" t="s">
        <v>105</v>
      </c>
      <c r="E25" s="373" t="s">
        <v>106</v>
      </c>
      <c r="F25" s="248" t="s">
        <v>0</v>
      </c>
      <c r="G25" s="416" t="s">
        <v>104</v>
      </c>
      <c r="H25" s="373" t="s">
        <v>105</v>
      </c>
      <c r="I25" s="373" t="s">
        <v>106</v>
      </c>
      <c r="J25" s="248" t="s">
        <v>0</v>
      </c>
      <c r="K25" s="473"/>
      <c r="L25" s="473"/>
      <c r="M25" s="24"/>
    </row>
    <row r="26" spans="1:13" s="169" customFormat="1" ht="55.95" customHeight="1" x14ac:dyDescent="0.25">
      <c r="A26" s="488" t="s">
        <v>1</v>
      </c>
      <c r="B26" s="417" t="s">
        <v>67</v>
      </c>
      <c r="C26" s="109"/>
      <c r="D26" s="68"/>
      <c r="E26" s="68"/>
      <c r="F26" s="69">
        <f>C26+D26+E26</f>
        <v>0</v>
      </c>
      <c r="G26" s="423">
        <f>SUM(G27:G30)</f>
        <v>37565.411</v>
      </c>
      <c r="H26" s="86"/>
      <c r="I26" s="86"/>
      <c r="J26" s="421">
        <f>G26</f>
        <v>37565.411</v>
      </c>
      <c r="K26" s="491" t="s">
        <v>12</v>
      </c>
      <c r="L26" s="494" t="s">
        <v>128</v>
      </c>
      <c r="M26" s="168"/>
    </row>
    <row r="27" spans="1:13" s="169" customFormat="1" ht="52.95" customHeight="1" x14ac:dyDescent="0.25">
      <c r="A27" s="489"/>
      <c r="B27" s="418" t="s">
        <v>124</v>
      </c>
      <c r="C27" s="419"/>
      <c r="D27" s="104"/>
      <c r="E27" s="104"/>
      <c r="F27" s="164">
        <f t="shared" ref="F27:F30" si="1">C27+D27+E27</f>
        <v>0</v>
      </c>
      <c r="G27" s="424">
        <v>2799.5079999999998</v>
      </c>
      <c r="H27" s="107"/>
      <c r="I27" s="107"/>
      <c r="J27" s="422">
        <f t="shared" ref="J27:J30" si="2">G27</f>
        <v>2799.5079999999998</v>
      </c>
      <c r="K27" s="492"/>
      <c r="L27" s="495"/>
      <c r="M27" s="168"/>
    </row>
    <row r="28" spans="1:13" s="169" customFormat="1" ht="51.6" customHeight="1" x14ac:dyDescent="0.25">
      <c r="A28" s="489"/>
      <c r="B28" s="417" t="s">
        <v>125</v>
      </c>
      <c r="C28" s="419"/>
      <c r="D28" s="104"/>
      <c r="E28" s="104"/>
      <c r="F28" s="164">
        <f t="shared" si="1"/>
        <v>0</v>
      </c>
      <c r="G28" s="424">
        <v>8992.5139999999992</v>
      </c>
      <c r="H28" s="107"/>
      <c r="I28" s="107"/>
      <c r="J28" s="422">
        <f t="shared" si="2"/>
        <v>8992.5139999999992</v>
      </c>
      <c r="K28" s="492"/>
      <c r="L28" s="495"/>
      <c r="M28" s="168"/>
    </row>
    <row r="29" spans="1:13" s="169" customFormat="1" ht="52.5" customHeight="1" x14ac:dyDescent="0.25">
      <c r="A29" s="489"/>
      <c r="B29" s="417" t="s">
        <v>126</v>
      </c>
      <c r="C29" s="419"/>
      <c r="D29" s="104"/>
      <c r="E29" s="104"/>
      <c r="F29" s="164">
        <f t="shared" si="1"/>
        <v>0</v>
      </c>
      <c r="G29" s="424">
        <v>4375.7150000000001</v>
      </c>
      <c r="H29" s="107"/>
      <c r="I29" s="107"/>
      <c r="J29" s="422">
        <f t="shared" si="2"/>
        <v>4375.7150000000001</v>
      </c>
      <c r="K29" s="492"/>
      <c r="L29" s="495"/>
      <c r="M29" s="168"/>
    </row>
    <row r="30" spans="1:13" s="169" customFormat="1" ht="57.6" customHeight="1" thickBot="1" x14ac:dyDescent="0.3">
      <c r="A30" s="490"/>
      <c r="B30" s="417" t="s">
        <v>127</v>
      </c>
      <c r="C30" s="419"/>
      <c r="D30" s="104"/>
      <c r="E30" s="104"/>
      <c r="F30" s="420">
        <f t="shared" si="1"/>
        <v>0</v>
      </c>
      <c r="G30" s="425">
        <v>21397.673999999999</v>
      </c>
      <c r="H30" s="187"/>
      <c r="I30" s="187"/>
      <c r="J30" s="426">
        <f t="shared" si="2"/>
        <v>21397.673999999999</v>
      </c>
      <c r="K30" s="493"/>
      <c r="L30" s="496"/>
      <c r="M30" s="168"/>
    </row>
    <row r="31" spans="1:13" ht="15.6" customHeight="1" thickBot="1" x14ac:dyDescent="0.3">
      <c r="A31" s="480" t="s">
        <v>64</v>
      </c>
      <c r="B31" s="481"/>
      <c r="C31" s="481"/>
      <c r="D31" s="481"/>
      <c r="E31" s="481"/>
      <c r="F31" s="481"/>
      <c r="G31" s="482"/>
      <c r="H31" s="482"/>
      <c r="I31" s="482"/>
      <c r="J31" s="482"/>
      <c r="K31" s="482"/>
      <c r="L31" s="483"/>
    </row>
    <row r="32" spans="1:13" ht="15.6" customHeight="1" thickBot="1" x14ac:dyDescent="0.3">
      <c r="A32" s="447" t="s">
        <v>108</v>
      </c>
      <c r="B32" s="448"/>
      <c r="C32" s="485" t="s">
        <v>3</v>
      </c>
      <c r="D32" s="486"/>
      <c r="E32" s="486"/>
      <c r="F32" s="487"/>
      <c r="G32" s="485" t="s">
        <v>11</v>
      </c>
      <c r="H32" s="486"/>
      <c r="I32" s="486"/>
      <c r="J32" s="487"/>
      <c r="K32" s="472" t="s">
        <v>4</v>
      </c>
      <c r="L32" s="472" t="s">
        <v>11</v>
      </c>
    </row>
    <row r="33" spans="1:27" ht="15.6" customHeight="1" x14ac:dyDescent="0.25">
      <c r="A33" s="497"/>
      <c r="B33" s="484"/>
      <c r="C33" s="415" t="s">
        <v>104</v>
      </c>
      <c r="D33" s="251" t="s">
        <v>105</v>
      </c>
      <c r="E33" s="251" t="s">
        <v>106</v>
      </c>
      <c r="F33" s="12" t="s">
        <v>0</v>
      </c>
      <c r="G33" s="415" t="s">
        <v>104</v>
      </c>
      <c r="H33" s="251" t="s">
        <v>105</v>
      </c>
      <c r="I33" s="251" t="s">
        <v>106</v>
      </c>
      <c r="J33" s="12" t="s">
        <v>0</v>
      </c>
      <c r="K33" s="473"/>
      <c r="L33" s="473"/>
    </row>
    <row r="34" spans="1:27" s="169" customFormat="1" ht="49.2" customHeight="1" x14ac:dyDescent="0.25">
      <c r="A34" s="198" t="s">
        <v>1</v>
      </c>
      <c r="B34" s="439" t="s">
        <v>131</v>
      </c>
      <c r="C34" s="440"/>
      <c r="D34" s="440"/>
      <c r="E34" s="440"/>
      <c r="F34" s="422">
        <v>0</v>
      </c>
      <c r="G34" s="109">
        <v>498.46300000000002</v>
      </c>
      <c r="H34" s="440"/>
      <c r="I34" s="440"/>
      <c r="J34" s="422">
        <f>G34</f>
        <v>498.46300000000002</v>
      </c>
      <c r="K34" s="267" t="s">
        <v>101</v>
      </c>
      <c r="L34" s="243" t="s">
        <v>72</v>
      </c>
      <c r="M34" s="168"/>
    </row>
    <row r="35" spans="1:27" s="169" customFormat="1" ht="69" hidden="1" customHeight="1" x14ac:dyDescent="0.25">
      <c r="A35" s="352" t="s">
        <v>15</v>
      </c>
      <c r="B35" s="269"/>
      <c r="C35" s="292"/>
      <c r="D35" s="292"/>
      <c r="E35" s="292"/>
      <c r="F35" s="292" t="e">
        <f>#REF!</f>
        <v>#REF!</v>
      </c>
      <c r="G35" s="292"/>
      <c r="H35" s="278"/>
      <c r="I35" s="278"/>
      <c r="J35" s="350" t="e">
        <f>H35+#REF!+#REF!</f>
        <v>#REF!</v>
      </c>
      <c r="K35" s="394" t="s">
        <v>101</v>
      </c>
      <c r="L35" s="290" t="s">
        <v>72</v>
      </c>
      <c r="M35" s="168"/>
    </row>
    <row r="36" spans="1:27" s="169" customFormat="1" ht="58.95" hidden="1" customHeight="1" thickBot="1" x14ac:dyDescent="0.3">
      <c r="A36" s="33" t="s">
        <v>16</v>
      </c>
      <c r="B36" s="361"/>
      <c r="C36" s="363"/>
      <c r="D36" s="363"/>
      <c r="E36" s="363"/>
      <c r="F36" s="363" t="e">
        <f>#REF!</f>
        <v>#REF!</v>
      </c>
      <c r="G36" s="363"/>
      <c r="H36" s="362"/>
      <c r="I36" s="362"/>
      <c r="J36" s="364" t="e">
        <f>H36+#REF!+#REF!</f>
        <v>#REF!</v>
      </c>
      <c r="K36" s="394" t="s">
        <v>101</v>
      </c>
      <c r="L36" s="290" t="s">
        <v>72</v>
      </c>
      <c r="M36" s="168"/>
      <c r="AA36" s="168" t="e">
        <f>F36-J36</f>
        <v>#REF!</v>
      </c>
    </row>
    <row r="37" spans="1:27" ht="29.25" hidden="1" customHeight="1" thickBot="1" x14ac:dyDescent="0.3">
      <c r="A37" s="484" t="s">
        <v>69</v>
      </c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AA37" s="3"/>
    </row>
    <row r="38" spans="1:27" ht="45" hidden="1" customHeight="1" x14ac:dyDescent="0.25">
      <c r="A38" s="216" t="s">
        <v>1</v>
      </c>
      <c r="B38" s="217" t="s">
        <v>70</v>
      </c>
      <c r="C38" s="219"/>
      <c r="D38" s="220"/>
      <c r="E38" s="220"/>
      <c r="F38" s="221" t="e">
        <f>C38+D38+E38+#REF!+#REF!</f>
        <v>#REF!</v>
      </c>
      <c r="G38" s="219"/>
      <c r="H38" s="220"/>
      <c r="I38" s="220"/>
      <c r="J38" s="222" t="e">
        <f>#REF!</f>
        <v>#REF!</v>
      </c>
      <c r="K38" s="223" t="s">
        <v>51</v>
      </c>
      <c r="L38" s="216" t="s">
        <v>72</v>
      </c>
    </row>
    <row r="39" spans="1:27" ht="45" hidden="1" customHeight="1" x14ac:dyDescent="0.25">
      <c r="A39" s="224" t="s">
        <v>15</v>
      </c>
      <c r="B39" s="225" t="s">
        <v>73</v>
      </c>
      <c r="C39" s="227"/>
      <c r="D39" s="228"/>
      <c r="E39" s="228"/>
      <c r="F39" s="229" t="e">
        <f>C39+D39+E39+#REF!+#REF!</f>
        <v>#REF!</v>
      </c>
      <c r="G39" s="227"/>
      <c r="H39" s="228"/>
      <c r="I39" s="228"/>
      <c r="J39" s="230" t="e">
        <f>#REF!</f>
        <v>#REF!</v>
      </c>
      <c r="K39" s="214" t="s">
        <v>51</v>
      </c>
      <c r="L39" s="231" t="s">
        <v>76</v>
      </c>
    </row>
    <row r="40" spans="1:27" s="3" customFormat="1" ht="79.5" hidden="1" customHeight="1" thickBot="1" x14ac:dyDescent="0.3">
      <c r="A40" s="232" t="s">
        <v>16</v>
      </c>
      <c r="B40" s="233" t="s">
        <v>67</v>
      </c>
      <c r="C40" s="235"/>
      <c r="D40" s="236">
        <v>1580.9570000000001</v>
      </c>
      <c r="E40" s="236"/>
      <c r="F40" s="237" t="e">
        <f>C40+D40+E40+#REF!+#REF!</f>
        <v>#REF!</v>
      </c>
      <c r="G40" s="235"/>
      <c r="H40" s="238">
        <v>2275.0148100000001</v>
      </c>
      <c r="I40" s="236"/>
      <c r="J40" s="239" t="e">
        <f>H40+#REF!+#REF!</f>
        <v>#REF!</v>
      </c>
      <c r="K40" s="256" t="s">
        <v>12</v>
      </c>
      <c r="L40" s="241" t="s">
        <v>68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2" spans="1:27" s="3" customFormat="1" ht="3.75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3" customFormat="1" x14ac:dyDescent="0.25">
      <c r="A43" s="1"/>
      <c r="B43" s="2" t="s">
        <v>93</v>
      </c>
      <c r="C43" s="2"/>
      <c r="D43" s="2"/>
      <c r="E43" s="2"/>
      <c r="F43" s="2"/>
      <c r="G43" s="2" t="s">
        <v>94</v>
      </c>
      <c r="H43" s="2"/>
      <c r="I43" s="2"/>
      <c r="J43" s="2"/>
      <c r="K43" s="2"/>
      <c r="L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</sheetData>
  <mergeCells count="36">
    <mergeCell ref="A31:L31"/>
    <mergeCell ref="A37:L37"/>
    <mergeCell ref="A23:L23"/>
    <mergeCell ref="A24:B25"/>
    <mergeCell ref="C24:F24"/>
    <mergeCell ref="G24:J24"/>
    <mergeCell ref="K24:K25"/>
    <mergeCell ref="L24:L25"/>
    <mergeCell ref="A26:A30"/>
    <mergeCell ref="K26:K30"/>
    <mergeCell ref="L26:L30"/>
    <mergeCell ref="C32:F32"/>
    <mergeCell ref="G32:J32"/>
    <mergeCell ref="K32:K33"/>
    <mergeCell ref="L32:L33"/>
    <mergeCell ref="A32:B33"/>
    <mergeCell ref="A16:B17"/>
    <mergeCell ref="C16:F16"/>
    <mergeCell ref="G16:J16"/>
    <mergeCell ref="K16:K17"/>
    <mergeCell ref="L16:L17"/>
    <mergeCell ref="A2:L2"/>
    <mergeCell ref="A3:L3"/>
    <mergeCell ref="A4:L4"/>
    <mergeCell ref="A5:B6"/>
    <mergeCell ref="C5:F5"/>
    <mergeCell ref="G5:J5"/>
    <mergeCell ref="K5:K6"/>
    <mergeCell ref="L5:L6"/>
    <mergeCell ref="A15:L15"/>
    <mergeCell ref="A8:L8"/>
    <mergeCell ref="A9:B10"/>
    <mergeCell ref="C9:F9"/>
    <mergeCell ref="G9:J9"/>
    <mergeCell ref="K9:K10"/>
    <mergeCell ref="L9:L10"/>
  </mergeCells>
  <printOptions horizontalCentered="1"/>
  <pageMargins left="0.19685039370078741" right="0.19685039370078741" top="0.78740157480314965" bottom="0" header="0.15748031496062992" footer="0.15748031496062992"/>
  <pageSetup paperSize="9" scale="80" orientation="landscape" r:id="rId1"/>
  <headerFooter alignWithMargins="0"/>
  <colBreaks count="1" manualBreakCount="1">
    <brk id="12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A36"/>
  <sheetViews>
    <sheetView view="pageBreakPreview" topLeftCell="A2" zoomScale="94" zoomScaleNormal="73" zoomScaleSheetLayoutView="94" workbookViewId="0">
      <selection activeCell="C5" sqref="A5:XFD6"/>
    </sheetView>
  </sheetViews>
  <sheetFormatPr defaultColWidth="9.109375" defaultRowHeight="13.8" x14ac:dyDescent="0.25"/>
  <cols>
    <col min="1" max="1" width="4.109375" style="1" customWidth="1"/>
    <col min="2" max="2" width="46.88671875" style="2" customWidth="1"/>
    <col min="3" max="5" width="9.44140625" style="2" customWidth="1"/>
    <col min="6" max="6" width="10.88671875" style="2" customWidth="1"/>
    <col min="7" max="7" width="11" style="2" customWidth="1"/>
    <col min="8" max="8" width="10.33203125" style="2" customWidth="1"/>
    <col min="9" max="9" width="10.6640625" style="2" customWidth="1"/>
    <col min="10" max="10" width="11.6640625" style="2" customWidth="1"/>
    <col min="11" max="12" width="14.33203125" style="2" customWidth="1"/>
    <col min="13" max="13" width="14.88671875" style="3" hidden="1" customWidth="1"/>
    <col min="14" max="22" width="9.109375" style="2" hidden="1" customWidth="1"/>
    <col min="23" max="23" width="9.44140625" style="2" hidden="1" customWidth="1"/>
    <col min="24" max="24" width="0.33203125" style="2" customWidth="1"/>
    <col min="25" max="25" width="9.44140625" style="2" hidden="1" customWidth="1"/>
    <col min="26" max="26" width="11.109375" style="2" bestFit="1" customWidth="1"/>
    <col min="27" max="16384" width="9.109375" style="2"/>
  </cols>
  <sheetData>
    <row r="1" spans="1:26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6" ht="21.6" customHeight="1" x14ac:dyDescent="0.25">
      <c r="A2" s="457" t="s">
        <v>5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9"/>
    </row>
    <row r="3" spans="1:26" ht="33.6" customHeight="1" thickBot="1" x14ac:dyDescent="0.3">
      <c r="A3" s="460" t="s">
        <v>107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2"/>
    </row>
    <row r="4" spans="1:26" ht="16.5" hidden="1" customHeight="1" thickBot="1" x14ac:dyDescent="0.3">
      <c r="A4" s="441" t="s">
        <v>17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3"/>
    </row>
    <row r="5" spans="1:26" ht="16.5" hidden="1" customHeight="1" thickBot="1" x14ac:dyDescent="0.3">
      <c r="A5" s="463"/>
      <c r="B5" s="464"/>
      <c r="C5" s="467" t="s">
        <v>3</v>
      </c>
      <c r="D5" s="468"/>
      <c r="E5" s="468"/>
      <c r="F5" s="469"/>
      <c r="G5" s="467" t="s">
        <v>11</v>
      </c>
      <c r="H5" s="468"/>
      <c r="I5" s="468"/>
      <c r="J5" s="469"/>
      <c r="K5" s="470" t="s">
        <v>4</v>
      </c>
      <c r="L5" s="472" t="s">
        <v>11</v>
      </c>
    </row>
    <row r="6" spans="1:26" ht="16.5" hidden="1" customHeight="1" thickBot="1" x14ac:dyDescent="0.3">
      <c r="A6" s="465"/>
      <c r="B6" s="466"/>
      <c r="C6" s="392" t="s">
        <v>104</v>
      </c>
      <c r="D6" s="373" t="s">
        <v>105</v>
      </c>
      <c r="E6" s="373" t="s">
        <v>106</v>
      </c>
      <c r="F6" s="12" t="s">
        <v>0</v>
      </c>
      <c r="G6" s="392" t="s">
        <v>104</v>
      </c>
      <c r="H6" s="373" t="s">
        <v>105</v>
      </c>
      <c r="I6" s="373" t="s">
        <v>106</v>
      </c>
      <c r="J6" s="12" t="s">
        <v>0</v>
      </c>
      <c r="K6" s="471"/>
      <c r="L6" s="473"/>
    </row>
    <row r="7" spans="1:26" s="169" customFormat="1" ht="90" hidden="1" customHeight="1" thickBot="1" x14ac:dyDescent="0.3">
      <c r="A7" s="128">
        <v>1</v>
      </c>
      <c r="B7" s="134" t="s">
        <v>115</v>
      </c>
      <c r="C7" s="403">
        <v>295</v>
      </c>
      <c r="D7" s="401"/>
      <c r="E7" s="401"/>
      <c r="F7" s="404">
        <f>C7+D7+E7</f>
        <v>295</v>
      </c>
      <c r="G7" s="403">
        <v>295.89999999999998</v>
      </c>
      <c r="H7" s="401"/>
      <c r="I7" s="401"/>
      <c r="J7" s="402">
        <f>G7+H7+H7</f>
        <v>295.89999999999998</v>
      </c>
      <c r="K7" s="62" t="s">
        <v>81</v>
      </c>
      <c r="L7" s="128" t="s">
        <v>116</v>
      </c>
      <c r="M7" s="168"/>
    </row>
    <row r="8" spans="1:26" s="25" customFormat="1" ht="15" customHeight="1" thickBot="1" x14ac:dyDescent="0.3">
      <c r="A8" s="444" t="s">
        <v>22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6"/>
      <c r="M8" s="24"/>
    </row>
    <row r="9" spans="1:26" s="25" customFormat="1" ht="18" customHeight="1" thickBot="1" x14ac:dyDescent="0.3">
      <c r="A9" s="447" t="s">
        <v>108</v>
      </c>
      <c r="B9" s="448"/>
      <c r="C9" s="447" t="s">
        <v>3</v>
      </c>
      <c r="D9" s="448"/>
      <c r="E9" s="448"/>
      <c r="F9" s="451"/>
      <c r="G9" s="452" t="s">
        <v>11</v>
      </c>
      <c r="H9" s="453"/>
      <c r="I9" s="453"/>
      <c r="J9" s="454"/>
      <c r="K9" s="448" t="s">
        <v>4</v>
      </c>
      <c r="L9" s="455" t="s">
        <v>11</v>
      </c>
      <c r="M9" s="24"/>
    </row>
    <row r="10" spans="1:26" s="25" customFormat="1" ht="15.6" customHeight="1" thickBot="1" x14ac:dyDescent="0.3">
      <c r="A10" s="449"/>
      <c r="B10" s="450"/>
      <c r="C10" s="365" t="s">
        <v>104</v>
      </c>
      <c r="D10" s="373" t="s">
        <v>105</v>
      </c>
      <c r="E10" s="373" t="s">
        <v>106</v>
      </c>
      <c r="F10" s="366" t="s">
        <v>0</v>
      </c>
      <c r="G10" s="365" t="s">
        <v>104</v>
      </c>
      <c r="H10" s="378" t="s">
        <v>105</v>
      </c>
      <c r="I10" s="373" t="s">
        <v>106</v>
      </c>
      <c r="J10" s="379" t="s">
        <v>0</v>
      </c>
      <c r="K10" s="450"/>
      <c r="L10" s="456"/>
      <c r="M10" s="24"/>
    </row>
    <row r="11" spans="1:26" s="169" customFormat="1" ht="119.4" customHeight="1" x14ac:dyDescent="0.25">
      <c r="A11" s="374" t="s">
        <v>1</v>
      </c>
      <c r="B11" s="375" t="s">
        <v>102</v>
      </c>
      <c r="C11" s="376">
        <v>264.81700000000001</v>
      </c>
      <c r="D11" s="370">
        <v>264.81700000000001</v>
      </c>
      <c r="E11" s="370">
        <v>264.81700000000001</v>
      </c>
      <c r="F11" s="371">
        <f>C11+D11+E11</f>
        <v>794.45100000000002</v>
      </c>
      <c r="G11" s="376">
        <v>35175.43</v>
      </c>
      <c r="H11" s="370">
        <v>35175.43</v>
      </c>
      <c r="I11" s="377">
        <v>35175.43</v>
      </c>
      <c r="J11" s="371">
        <f>SUM(G11:I11)</f>
        <v>105526.29000000001</v>
      </c>
      <c r="K11" s="406" t="s">
        <v>103</v>
      </c>
      <c r="L11" s="380" t="s">
        <v>110</v>
      </c>
      <c r="M11" s="168"/>
      <c r="Z11" s="168">
        <f>J11-F11</f>
        <v>104731.83900000001</v>
      </c>
    </row>
    <row r="12" spans="1:26" s="169" customFormat="1" ht="76.2" customHeight="1" x14ac:dyDescent="0.25">
      <c r="A12" s="367" t="s">
        <v>15</v>
      </c>
      <c r="B12" s="368" t="s">
        <v>112</v>
      </c>
      <c r="C12" s="105">
        <v>465</v>
      </c>
      <c r="D12" s="104"/>
      <c r="E12" s="104"/>
      <c r="F12" s="115">
        <f>C12+D12+E12</f>
        <v>465</v>
      </c>
      <c r="G12" s="105">
        <v>0</v>
      </c>
      <c r="H12" s="104"/>
      <c r="I12" s="104"/>
      <c r="J12" s="115">
        <f>SUM(G12:I12)</f>
        <v>0</v>
      </c>
      <c r="K12" s="407" t="s">
        <v>12</v>
      </c>
      <c r="L12" s="381" t="s">
        <v>90</v>
      </c>
      <c r="M12" s="168"/>
    </row>
    <row r="13" spans="1:26" s="169" customFormat="1" ht="85.95" customHeight="1" x14ac:dyDescent="0.25">
      <c r="A13" s="369" t="s">
        <v>16</v>
      </c>
      <c r="B13" s="118" t="s">
        <v>113</v>
      </c>
      <c r="C13" s="105"/>
      <c r="D13" s="104">
        <v>480</v>
      </c>
      <c r="E13" s="104"/>
      <c r="F13" s="115">
        <f>C13+D13+E13</f>
        <v>480</v>
      </c>
      <c r="G13" s="105"/>
      <c r="H13" s="104">
        <v>0</v>
      </c>
      <c r="I13" s="104"/>
      <c r="J13" s="115">
        <f>SUM(G13:I13)</f>
        <v>0</v>
      </c>
      <c r="K13" s="407" t="s">
        <v>12</v>
      </c>
      <c r="L13" s="382" t="s">
        <v>90</v>
      </c>
      <c r="M13" s="168"/>
    </row>
    <row r="14" spans="1:26" s="169" customFormat="1" ht="77.400000000000006" customHeight="1" thickBot="1" x14ac:dyDescent="0.3">
      <c r="A14" s="369" t="s">
        <v>30</v>
      </c>
      <c r="B14" s="118" t="s">
        <v>114</v>
      </c>
      <c r="C14" s="135"/>
      <c r="D14" s="136"/>
      <c r="E14" s="136"/>
      <c r="F14" s="372">
        <f>C14+D14+E14</f>
        <v>0</v>
      </c>
      <c r="G14" s="135">
        <v>493.90699999999998</v>
      </c>
      <c r="H14" s="136"/>
      <c r="I14" s="136"/>
      <c r="J14" s="372">
        <f>SUM(G14:I14)</f>
        <v>493.90699999999998</v>
      </c>
      <c r="K14" s="408" t="s">
        <v>12</v>
      </c>
      <c r="L14" s="382" t="s">
        <v>72</v>
      </c>
      <c r="M14" s="168"/>
    </row>
    <row r="15" spans="1:26" s="169" customFormat="1" ht="15.6" customHeight="1" thickBot="1" x14ac:dyDescent="0.3">
      <c r="A15" s="504" t="s">
        <v>21</v>
      </c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6"/>
      <c r="M15" s="168"/>
    </row>
    <row r="16" spans="1:26" s="169" customFormat="1" ht="13.95" customHeight="1" thickBot="1" x14ac:dyDescent="0.3">
      <c r="A16" s="447" t="s">
        <v>108</v>
      </c>
      <c r="B16" s="448"/>
      <c r="C16" s="447" t="s">
        <v>3</v>
      </c>
      <c r="D16" s="448"/>
      <c r="E16" s="448"/>
      <c r="F16" s="451"/>
      <c r="G16" s="447" t="s">
        <v>11</v>
      </c>
      <c r="H16" s="448"/>
      <c r="I16" s="448"/>
      <c r="J16" s="451"/>
      <c r="K16" s="507" t="s">
        <v>4</v>
      </c>
      <c r="L16" s="509" t="s">
        <v>11</v>
      </c>
      <c r="M16" s="168"/>
    </row>
    <row r="17" spans="1:27" s="169" customFormat="1" ht="16.2" customHeight="1" thickBot="1" x14ac:dyDescent="0.3">
      <c r="A17" s="449"/>
      <c r="B17" s="450"/>
      <c r="C17" s="392" t="s">
        <v>104</v>
      </c>
      <c r="D17" s="373" t="s">
        <v>105</v>
      </c>
      <c r="E17" s="373" t="s">
        <v>106</v>
      </c>
      <c r="F17" s="379" t="s">
        <v>0</v>
      </c>
      <c r="G17" s="392" t="s">
        <v>104</v>
      </c>
      <c r="H17" s="373" t="s">
        <v>105</v>
      </c>
      <c r="I17" s="373" t="s">
        <v>106</v>
      </c>
      <c r="J17" s="379" t="s">
        <v>0</v>
      </c>
      <c r="K17" s="508"/>
      <c r="L17" s="510"/>
      <c r="M17" s="168"/>
    </row>
    <row r="18" spans="1:27" s="169" customFormat="1" ht="47.4" customHeight="1" thickBot="1" x14ac:dyDescent="0.3">
      <c r="A18" s="391" t="s">
        <v>1</v>
      </c>
      <c r="B18" s="383" t="s">
        <v>111</v>
      </c>
      <c r="C18" s="384"/>
      <c r="D18" s="385"/>
      <c r="E18" s="385"/>
      <c r="F18" s="386"/>
      <c r="G18" s="387">
        <v>254.86799999999999</v>
      </c>
      <c r="H18" s="388"/>
      <c r="I18" s="388"/>
      <c r="J18" s="389">
        <f>SUM(G18:I18)</f>
        <v>254.86799999999999</v>
      </c>
      <c r="K18" s="405" t="s">
        <v>109</v>
      </c>
      <c r="L18" s="390" t="s">
        <v>14</v>
      </c>
      <c r="M18" s="168"/>
    </row>
    <row r="19" spans="1:27" s="25" customFormat="1" ht="16.5" hidden="1" customHeight="1" x14ac:dyDescent="0.25">
      <c r="A19" s="499" t="s">
        <v>10</v>
      </c>
      <c r="B19" s="500"/>
      <c r="C19" s="500"/>
      <c r="D19" s="500"/>
      <c r="E19" s="500"/>
      <c r="F19" s="500"/>
      <c r="G19" s="500"/>
      <c r="H19" s="500"/>
      <c r="I19" s="500"/>
      <c r="J19" s="500"/>
      <c r="K19" s="500"/>
      <c r="L19" s="501"/>
      <c r="M19" s="24"/>
    </row>
    <row r="20" spans="1:27" s="25" customFormat="1" ht="16.5" hidden="1" customHeight="1" x14ac:dyDescent="0.25">
      <c r="A20" s="463"/>
      <c r="B20" s="464"/>
      <c r="C20" s="502" t="s">
        <v>3</v>
      </c>
      <c r="D20" s="503"/>
      <c r="E20" s="503"/>
      <c r="F20" s="478"/>
      <c r="G20" s="502" t="s">
        <v>11</v>
      </c>
      <c r="H20" s="503"/>
      <c r="I20" s="503"/>
      <c r="J20" s="478"/>
      <c r="K20" s="472" t="s">
        <v>4</v>
      </c>
      <c r="L20" s="472" t="s">
        <v>11</v>
      </c>
      <c r="M20" s="24"/>
    </row>
    <row r="21" spans="1:27" s="25" customFormat="1" ht="16.5" hidden="1" customHeight="1" x14ac:dyDescent="0.25">
      <c r="A21" s="465"/>
      <c r="B21" s="466"/>
      <c r="C21" s="98" t="s">
        <v>13</v>
      </c>
      <c r="D21" s="99" t="s">
        <v>2</v>
      </c>
      <c r="E21" s="99" t="s">
        <v>6</v>
      </c>
      <c r="F21" s="100" t="s">
        <v>0</v>
      </c>
      <c r="G21" s="265" t="s">
        <v>13</v>
      </c>
      <c r="H21" s="266" t="s">
        <v>2</v>
      </c>
      <c r="I21" s="266" t="s">
        <v>6</v>
      </c>
      <c r="J21" s="111" t="s">
        <v>0</v>
      </c>
      <c r="K21" s="473"/>
      <c r="L21" s="473"/>
      <c r="M21" s="24"/>
    </row>
    <row r="22" spans="1:27" s="169" customFormat="1" ht="86.4" hidden="1" customHeight="1" x14ac:dyDescent="0.25">
      <c r="A22" s="103" t="s">
        <v>1</v>
      </c>
      <c r="B22" s="84" t="s">
        <v>77</v>
      </c>
      <c r="C22" s="67"/>
      <c r="D22" s="68"/>
      <c r="E22" s="68"/>
      <c r="F22" s="69"/>
      <c r="G22" s="85"/>
      <c r="H22" s="86"/>
      <c r="I22" s="86"/>
      <c r="J22" s="242" t="e">
        <f>G22+H22+I22+#REF!+#REF!</f>
        <v>#REF!</v>
      </c>
      <c r="K22" s="267" t="s">
        <v>12</v>
      </c>
      <c r="L22" s="243" t="s">
        <v>72</v>
      </c>
      <c r="M22" s="168"/>
    </row>
    <row r="23" spans="1:27" s="169" customFormat="1" ht="42.6" hidden="1" customHeight="1" x14ac:dyDescent="0.25">
      <c r="A23" s="112" t="s">
        <v>1</v>
      </c>
      <c r="B23" s="113" t="s">
        <v>95</v>
      </c>
      <c r="C23" s="105"/>
      <c r="D23" s="104"/>
      <c r="E23" s="104"/>
      <c r="F23" s="164"/>
      <c r="G23" s="110"/>
      <c r="H23" s="107"/>
      <c r="I23" s="107"/>
      <c r="J23" s="244" t="e">
        <f>G23+H23+I23+#REF!+#REF!</f>
        <v>#REF!</v>
      </c>
      <c r="K23" s="267" t="s">
        <v>34</v>
      </c>
      <c r="L23" s="243" t="s">
        <v>72</v>
      </c>
      <c r="M23" s="168"/>
    </row>
    <row r="24" spans="1:27" s="169" customFormat="1" ht="52.5" hidden="1" customHeight="1" x14ac:dyDescent="0.25">
      <c r="A24" s="214" t="s">
        <v>15</v>
      </c>
      <c r="B24" s="343" t="s">
        <v>78</v>
      </c>
      <c r="C24" s="344"/>
      <c r="D24" s="292"/>
      <c r="E24" s="292"/>
      <c r="F24" s="345"/>
      <c r="G24" s="346"/>
      <c r="H24" s="300"/>
      <c r="I24" s="300"/>
      <c r="J24" s="347" t="e">
        <f>G24+H24+I24+#REF!+#REF!</f>
        <v>#REF!</v>
      </c>
      <c r="K24" s="342" t="s">
        <v>34</v>
      </c>
      <c r="L24" s="290" t="s">
        <v>72</v>
      </c>
      <c r="M24" s="168"/>
    </row>
    <row r="25" spans="1:27" s="169" customFormat="1" ht="57.6" hidden="1" customHeight="1" x14ac:dyDescent="0.25">
      <c r="A25" s="214" t="s">
        <v>16</v>
      </c>
      <c r="B25" s="343" t="s">
        <v>79</v>
      </c>
      <c r="C25" s="344"/>
      <c r="D25" s="292"/>
      <c r="E25" s="292"/>
      <c r="F25" s="345"/>
      <c r="G25" s="346"/>
      <c r="H25" s="300"/>
      <c r="I25" s="300"/>
      <c r="J25" s="347" t="e">
        <f>G25+H25+I25+#REF!+#REF!</f>
        <v>#REF!</v>
      </c>
      <c r="K25" s="342" t="s">
        <v>34</v>
      </c>
      <c r="L25" s="290" t="s">
        <v>72</v>
      </c>
      <c r="M25" s="168"/>
    </row>
    <row r="26" spans="1:27" ht="15.6" hidden="1" customHeight="1" x14ac:dyDescent="0.25">
      <c r="A26" s="480" t="s">
        <v>64</v>
      </c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98"/>
    </row>
    <row r="27" spans="1:27" ht="49.2" hidden="1" customHeight="1" x14ac:dyDescent="0.25">
      <c r="A27" s="353" t="s">
        <v>1</v>
      </c>
      <c r="B27" s="355" t="s">
        <v>96</v>
      </c>
      <c r="C27" s="356"/>
      <c r="D27" s="356"/>
      <c r="E27" s="356"/>
      <c r="F27" s="357" t="e">
        <f>#REF!</f>
        <v>#REF!</v>
      </c>
      <c r="G27" s="358"/>
      <c r="H27" s="356"/>
      <c r="I27" s="356"/>
      <c r="J27" s="359" t="e">
        <f>G27+H27+I27+#REF!+#REF!</f>
        <v>#REF!</v>
      </c>
      <c r="K27" s="283" t="s">
        <v>97</v>
      </c>
      <c r="L27" s="360" t="s">
        <v>98</v>
      </c>
    </row>
    <row r="28" spans="1:27" s="169" customFormat="1" ht="69" hidden="1" customHeight="1" x14ac:dyDescent="0.25">
      <c r="A28" s="352" t="s">
        <v>15</v>
      </c>
      <c r="B28" s="269" t="s">
        <v>99</v>
      </c>
      <c r="C28" s="292"/>
      <c r="D28" s="292"/>
      <c r="E28" s="292"/>
      <c r="F28" s="292" t="e">
        <f>#REF!</f>
        <v>#REF!</v>
      </c>
      <c r="G28" s="292"/>
      <c r="H28" s="278"/>
      <c r="I28" s="278"/>
      <c r="J28" s="350" t="e">
        <f>H28+#REF!+#REF!</f>
        <v>#REF!</v>
      </c>
      <c r="K28" s="354" t="s">
        <v>101</v>
      </c>
      <c r="L28" s="290" t="s">
        <v>72</v>
      </c>
      <c r="M28" s="168"/>
    </row>
    <row r="29" spans="1:27" s="169" customFormat="1" ht="58.95" hidden="1" customHeight="1" x14ac:dyDescent="0.25">
      <c r="A29" s="33" t="s">
        <v>16</v>
      </c>
      <c r="B29" s="361" t="s">
        <v>100</v>
      </c>
      <c r="C29" s="363"/>
      <c r="D29" s="363"/>
      <c r="E29" s="363"/>
      <c r="F29" s="363" t="e">
        <f>#REF!</f>
        <v>#REF!</v>
      </c>
      <c r="G29" s="363"/>
      <c r="H29" s="362"/>
      <c r="I29" s="362"/>
      <c r="J29" s="364" t="e">
        <f>H29+#REF!+#REF!</f>
        <v>#REF!</v>
      </c>
      <c r="K29" s="354" t="s">
        <v>101</v>
      </c>
      <c r="L29" s="290" t="s">
        <v>72</v>
      </c>
      <c r="M29" s="168"/>
      <c r="AA29" s="168" t="e">
        <f>F29-J29</f>
        <v>#REF!</v>
      </c>
    </row>
    <row r="30" spans="1:27" ht="29.25" hidden="1" customHeight="1" x14ac:dyDescent="0.25">
      <c r="A30" s="484" t="s">
        <v>69</v>
      </c>
      <c r="B30" s="484"/>
      <c r="C30" s="484"/>
      <c r="D30" s="484"/>
      <c r="E30" s="484"/>
      <c r="F30" s="484"/>
      <c r="G30" s="484"/>
      <c r="H30" s="484"/>
      <c r="I30" s="484"/>
      <c r="J30" s="484"/>
      <c r="K30" s="484"/>
      <c r="L30" s="484"/>
      <c r="AA30" s="3"/>
    </row>
    <row r="31" spans="1:27" ht="45" hidden="1" customHeight="1" x14ac:dyDescent="0.25">
      <c r="A31" s="216" t="s">
        <v>1</v>
      </c>
      <c r="B31" s="217" t="s">
        <v>70</v>
      </c>
      <c r="C31" s="219"/>
      <c r="D31" s="220"/>
      <c r="E31" s="220"/>
      <c r="F31" s="221" t="e">
        <f>C31+D31+E31+#REF!+#REF!</f>
        <v>#REF!</v>
      </c>
      <c r="G31" s="219"/>
      <c r="H31" s="220"/>
      <c r="I31" s="220"/>
      <c r="J31" s="222" t="e">
        <f>#REF!</f>
        <v>#REF!</v>
      </c>
      <c r="K31" s="223" t="s">
        <v>51</v>
      </c>
      <c r="L31" s="216" t="s">
        <v>72</v>
      </c>
    </row>
    <row r="32" spans="1:27" ht="45" hidden="1" customHeight="1" x14ac:dyDescent="0.25">
      <c r="A32" s="224" t="s">
        <v>15</v>
      </c>
      <c r="B32" s="225" t="s">
        <v>73</v>
      </c>
      <c r="C32" s="227"/>
      <c r="D32" s="228"/>
      <c r="E32" s="228"/>
      <c r="F32" s="229" t="e">
        <f>C32+D32+E32+#REF!+#REF!</f>
        <v>#REF!</v>
      </c>
      <c r="G32" s="227"/>
      <c r="H32" s="228"/>
      <c r="I32" s="228"/>
      <c r="J32" s="230" t="e">
        <f>#REF!</f>
        <v>#REF!</v>
      </c>
      <c r="K32" s="214" t="s">
        <v>51</v>
      </c>
      <c r="L32" s="231" t="s">
        <v>76</v>
      </c>
    </row>
    <row r="33" spans="1:12" ht="79.5" hidden="1" customHeight="1" x14ac:dyDescent="0.25">
      <c r="A33" s="232" t="s">
        <v>16</v>
      </c>
      <c r="B33" s="233" t="s">
        <v>67</v>
      </c>
      <c r="C33" s="235"/>
      <c r="D33" s="236">
        <v>1580.9570000000001</v>
      </c>
      <c r="E33" s="236"/>
      <c r="F33" s="237" t="e">
        <f>C33+D33+E33+#REF!+#REF!</f>
        <v>#REF!</v>
      </c>
      <c r="G33" s="235"/>
      <c r="H33" s="238">
        <v>2275.0148100000001</v>
      </c>
      <c r="I33" s="236"/>
      <c r="J33" s="239" t="e">
        <f>H33+#REF!+#REF!</f>
        <v>#REF!</v>
      </c>
      <c r="K33" s="256" t="s">
        <v>12</v>
      </c>
      <c r="L33" s="241" t="s">
        <v>68</v>
      </c>
    </row>
    <row r="35" spans="1:12" ht="3.75" customHeight="1" x14ac:dyDescent="0.25"/>
    <row r="36" spans="1:12" x14ac:dyDescent="0.25">
      <c r="B36" s="2" t="s">
        <v>93</v>
      </c>
      <c r="G36" s="2" t="s">
        <v>94</v>
      </c>
    </row>
  </sheetData>
  <mergeCells count="28">
    <mergeCell ref="A2:L2"/>
    <mergeCell ref="A3:L3"/>
    <mergeCell ref="A4:L4"/>
    <mergeCell ref="A5:B6"/>
    <mergeCell ref="C5:F5"/>
    <mergeCell ref="G5:J5"/>
    <mergeCell ref="K5:K6"/>
    <mergeCell ref="L5:L6"/>
    <mergeCell ref="A8:L8"/>
    <mergeCell ref="A9:B10"/>
    <mergeCell ref="C9:F9"/>
    <mergeCell ref="G9:J9"/>
    <mergeCell ref="K9:K10"/>
    <mergeCell ref="L9:L10"/>
    <mergeCell ref="A15:L15"/>
    <mergeCell ref="A16:B17"/>
    <mergeCell ref="C16:F16"/>
    <mergeCell ref="G16:J16"/>
    <mergeCell ref="K16:K17"/>
    <mergeCell ref="L16:L17"/>
    <mergeCell ref="A26:L26"/>
    <mergeCell ref="A30:L30"/>
    <mergeCell ref="A19:L19"/>
    <mergeCell ref="A20:B21"/>
    <mergeCell ref="C20:F20"/>
    <mergeCell ref="G20:J20"/>
    <mergeCell ref="K20:K21"/>
    <mergeCell ref="L20:L21"/>
  </mergeCells>
  <printOptions horizontalCentered="1"/>
  <pageMargins left="0.19685039370078741" right="0.19685039370078741" top="0.78740157480314965" bottom="0" header="0.15748031496062992" footer="0.1574803149606299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21" zoomScale="94" zoomScaleNormal="73" zoomScaleSheetLayoutView="94" workbookViewId="0">
      <selection activeCell="Q36" sqref="Q36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457" t="s">
        <v>5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9"/>
    </row>
    <row r="3" spans="1:30" ht="18.75" customHeight="1" thickBot="1" x14ac:dyDescent="0.3">
      <c r="A3" s="460" t="s">
        <v>9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2"/>
    </row>
    <row r="4" spans="1:30" ht="16.5" customHeight="1" thickBot="1" x14ac:dyDescent="0.3">
      <c r="A4" s="441" t="s">
        <v>17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3"/>
    </row>
    <row r="5" spans="1:30" ht="16.5" customHeight="1" thickBot="1" x14ac:dyDescent="0.3">
      <c r="A5" s="463"/>
      <c r="B5" s="464"/>
      <c r="C5" s="512"/>
      <c r="D5" s="467" t="s">
        <v>3</v>
      </c>
      <c r="E5" s="468"/>
      <c r="F5" s="468"/>
      <c r="G5" s="468"/>
      <c r="H5" s="468"/>
      <c r="I5" s="469"/>
      <c r="J5" s="467" t="s">
        <v>11</v>
      </c>
      <c r="K5" s="468"/>
      <c r="L5" s="468"/>
      <c r="M5" s="468"/>
      <c r="N5" s="468"/>
      <c r="O5" s="469"/>
      <c r="P5" s="470" t="s">
        <v>4</v>
      </c>
      <c r="Q5" s="472" t="s">
        <v>11</v>
      </c>
    </row>
    <row r="6" spans="1:30" ht="16.5" customHeight="1" thickBot="1" x14ac:dyDescent="0.3">
      <c r="A6" s="465"/>
      <c r="B6" s="466"/>
      <c r="C6" s="519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471"/>
      <c r="Q6" s="473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521" t="s">
        <v>22</v>
      </c>
      <c r="B12" s="522"/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3"/>
      <c r="R12" s="24"/>
    </row>
    <row r="13" spans="1:30" s="25" customFormat="1" ht="33" customHeight="1" thickBot="1" x14ac:dyDescent="0.3">
      <c r="A13" s="447"/>
      <c r="B13" s="448"/>
      <c r="C13" s="451"/>
      <c r="D13" s="447" t="s">
        <v>3</v>
      </c>
      <c r="E13" s="448"/>
      <c r="F13" s="448"/>
      <c r="G13" s="448"/>
      <c r="H13" s="448"/>
      <c r="I13" s="451"/>
      <c r="J13" s="452" t="s">
        <v>11</v>
      </c>
      <c r="K13" s="453"/>
      <c r="L13" s="453"/>
      <c r="M13" s="453"/>
      <c r="N13" s="453"/>
      <c r="O13" s="454"/>
      <c r="P13" s="525" t="s">
        <v>4</v>
      </c>
      <c r="Q13" s="525" t="s">
        <v>11</v>
      </c>
      <c r="R13" s="24"/>
    </row>
    <row r="14" spans="1:30" s="25" customFormat="1" ht="30" customHeight="1" thickBot="1" x14ac:dyDescent="0.3">
      <c r="A14" s="497"/>
      <c r="B14" s="484"/>
      <c r="C14" s="524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526"/>
      <c r="Q14" s="526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95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95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441" t="s">
        <v>21</v>
      </c>
      <c r="B19" s="500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17"/>
      <c r="R19" s="24"/>
    </row>
    <row r="20" spans="1:18" s="25" customFormat="1" ht="21.75" customHeight="1" thickBot="1" x14ac:dyDescent="0.3">
      <c r="A20" s="502"/>
      <c r="B20" s="503"/>
      <c r="C20" s="518"/>
      <c r="D20" s="474" t="s">
        <v>3</v>
      </c>
      <c r="E20" s="475"/>
      <c r="F20" s="475"/>
      <c r="G20" s="475"/>
      <c r="H20" s="475"/>
      <c r="I20" s="476"/>
      <c r="J20" s="474" t="s">
        <v>11</v>
      </c>
      <c r="K20" s="475"/>
      <c r="L20" s="475"/>
      <c r="M20" s="475"/>
      <c r="N20" s="475"/>
      <c r="O20" s="476"/>
      <c r="P20" s="470" t="s">
        <v>4</v>
      </c>
      <c r="Q20" s="520" t="s">
        <v>11</v>
      </c>
      <c r="R20" s="24"/>
    </row>
    <row r="21" spans="1:18" s="25" customFormat="1" ht="24" customHeight="1" thickBot="1" x14ac:dyDescent="0.3">
      <c r="A21" s="465"/>
      <c r="B21" s="466"/>
      <c r="C21" s="519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471"/>
      <c r="Q21" s="520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516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516"/>
      <c r="R23" s="24"/>
    </row>
    <row r="24" spans="1:18" s="25" customFormat="1" ht="64.95" customHeight="1" thickBot="1" x14ac:dyDescent="0.3">
      <c r="A24" s="514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515" t="s">
        <v>86</v>
      </c>
      <c r="Q24" s="516" t="s">
        <v>72</v>
      </c>
      <c r="R24" s="24"/>
    </row>
    <row r="25" spans="1:18" s="25" customFormat="1" ht="20.25" hidden="1" customHeight="1" x14ac:dyDescent="0.25">
      <c r="A25" s="514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515"/>
      <c r="Q25" s="516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499" t="s">
        <v>10</v>
      </c>
      <c r="B28" s="500"/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1"/>
      <c r="R28" s="24"/>
    </row>
    <row r="29" spans="1:18" s="25" customFormat="1" ht="16.5" customHeight="1" x14ac:dyDescent="0.25">
      <c r="A29" s="463"/>
      <c r="B29" s="464"/>
      <c r="C29" s="512"/>
      <c r="D29" s="502" t="s">
        <v>3</v>
      </c>
      <c r="E29" s="503"/>
      <c r="F29" s="503"/>
      <c r="G29" s="503"/>
      <c r="H29" s="503"/>
      <c r="I29" s="478"/>
      <c r="J29" s="502" t="s">
        <v>11</v>
      </c>
      <c r="K29" s="503"/>
      <c r="L29" s="503"/>
      <c r="M29" s="503"/>
      <c r="N29" s="503"/>
      <c r="O29" s="478"/>
      <c r="P29" s="472" t="s">
        <v>4</v>
      </c>
      <c r="Q29" s="472" t="s">
        <v>11</v>
      </c>
      <c r="R29" s="24"/>
    </row>
    <row r="30" spans="1:18" s="25" customFormat="1" ht="16.5" customHeight="1" thickBot="1" x14ac:dyDescent="0.3">
      <c r="A30" s="465"/>
      <c r="B30" s="466"/>
      <c r="C30" s="513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473"/>
      <c r="Q30" s="473"/>
      <c r="R30" s="24"/>
    </row>
    <row r="31" spans="1:18" s="169" customFormat="1" ht="86.4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511" t="s">
        <v>64</v>
      </c>
      <c r="B35" s="481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98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69.599999999999994" hidden="1" thickBot="1" x14ac:dyDescent="0.3">
      <c r="A37" s="213" t="s">
        <v>1</v>
      </c>
      <c r="B37" s="257" t="s">
        <v>65</v>
      </c>
      <c r="C37" s="215"/>
      <c r="D37" s="258"/>
      <c r="E37" s="259"/>
      <c r="F37" s="259"/>
      <c r="G37" s="259"/>
      <c r="H37" s="259">
        <v>2016.1120000000001</v>
      </c>
      <c r="I37" s="260">
        <f>H37</f>
        <v>2016.1120000000001</v>
      </c>
      <c r="J37" s="261"/>
      <c r="K37" s="262"/>
      <c r="L37" s="262"/>
      <c r="M37" s="238"/>
      <c r="N37" s="263">
        <v>1793.008</v>
      </c>
      <c r="O37" s="264">
        <f>K37+M37+N37</f>
        <v>1793.008</v>
      </c>
      <c r="P37" s="256" t="s">
        <v>12</v>
      </c>
      <c r="Q37" s="256" t="s">
        <v>38</v>
      </c>
      <c r="AF37" s="3">
        <f>I37-O37</f>
        <v>223.10400000000004</v>
      </c>
    </row>
    <row r="38" spans="1:32" ht="29.25" hidden="1" customHeight="1" thickBot="1" x14ac:dyDescent="0.3">
      <c r="A38" s="448" t="s">
        <v>69</v>
      </c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:Q2"/>
    <mergeCell ref="A3:Q3"/>
    <mergeCell ref="A4:Q4"/>
    <mergeCell ref="A5:C6"/>
    <mergeCell ref="D5:I5"/>
    <mergeCell ref="J5:O5"/>
    <mergeCell ref="P5:P6"/>
    <mergeCell ref="Q5:Q6"/>
    <mergeCell ref="A12:Q12"/>
    <mergeCell ref="A13:C14"/>
    <mergeCell ref="D13:I13"/>
    <mergeCell ref="J13:O13"/>
    <mergeCell ref="P13:P14"/>
    <mergeCell ref="Q13:Q14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28:Q28"/>
    <mergeCell ref="A38:Q38"/>
    <mergeCell ref="A35:Q35"/>
    <mergeCell ref="A29:C30"/>
    <mergeCell ref="D29:I29"/>
    <mergeCell ref="J29:O29"/>
    <mergeCell ref="P29:P30"/>
    <mergeCell ref="Q29:Q30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48" zoomScale="80" zoomScaleNormal="73" zoomScaleSheetLayoutView="80" workbookViewId="0">
      <selection activeCell="Q53" sqref="Q53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457" t="s">
        <v>5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9"/>
    </row>
    <row r="3" spans="1:30" ht="18.75" customHeight="1" x14ac:dyDescent="0.25">
      <c r="A3" s="460" t="s">
        <v>9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2"/>
    </row>
    <row r="4" spans="1:30" ht="16.5" hidden="1" customHeight="1" thickBot="1" x14ac:dyDescent="0.3">
      <c r="A4" s="441" t="s">
        <v>17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3"/>
    </row>
    <row r="5" spans="1:30" ht="16.5" hidden="1" customHeight="1" thickBot="1" x14ac:dyDescent="0.3">
      <c r="A5" s="463"/>
      <c r="B5" s="464"/>
      <c r="C5" s="512"/>
      <c r="D5" s="467" t="s">
        <v>3</v>
      </c>
      <c r="E5" s="468"/>
      <c r="F5" s="468"/>
      <c r="G5" s="468"/>
      <c r="H5" s="468"/>
      <c r="I5" s="469"/>
      <c r="J5" s="467" t="s">
        <v>11</v>
      </c>
      <c r="K5" s="468"/>
      <c r="L5" s="468"/>
      <c r="M5" s="468"/>
      <c r="N5" s="468"/>
      <c r="O5" s="469"/>
      <c r="P5" s="470" t="s">
        <v>4</v>
      </c>
      <c r="Q5" s="472" t="s">
        <v>11</v>
      </c>
    </row>
    <row r="6" spans="1:30" ht="16.5" hidden="1" customHeight="1" thickBot="1" x14ac:dyDescent="0.3">
      <c r="A6" s="465"/>
      <c r="B6" s="466"/>
      <c r="C6" s="519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471"/>
      <c r="Q6" s="473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521" t="s">
        <v>22</v>
      </c>
      <c r="B12" s="522"/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3"/>
      <c r="R12" s="24"/>
    </row>
    <row r="13" spans="1:30" s="25" customFormat="1" ht="33" customHeight="1" thickBot="1" x14ac:dyDescent="0.3">
      <c r="A13" s="474"/>
      <c r="B13" s="475"/>
      <c r="C13" s="476"/>
      <c r="D13" s="474" t="s">
        <v>3</v>
      </c>
      <c r="E13" s="475"/>
      <c r="F13" s="475"/>
      <c r="G13" s="475"/>
      <c r="H13" s="475"/>
      <c r="I13" s="476"/>
      <c r="J13" s="541" t="s">
        <v>11</v>
      </c>
      <c r="K13" s="542"/>
      <c r="L13" s="542"/>
      <c r="M13" s="542"/>
      <c r="N13" s="542"/>
      <c r="O13" s="543"/>
      <c r="P13" s="544" t="s">
        <v>4</v>
      </c>
      <c r="Q13" s="544" t="s">
        <v>11</v>
      </c>
      <c r="R13" s="24"/>
    </row>
    <row r="14" spans="1:30" s="25" customFormat="1" ht="30" customHeight="1" thickBot="1" x14ac:dyDescent="0.3">
      <c r="A14" s="467"/>
      <c r="B14" s="468"/>
      <c r="C14" s="469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545"/>
      <c r="Q14" s="545"/>
      <c r="R14" s="24"/>
    </row>
    <row r="15" spans="1:30" s="25" customFormat="1" ht="62.25" customHeight="1" x14ac:dyDescent="0.25">
      <c r="A15" s="488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529" t="s">
        <v>12</v>
      </c>
      <c r="Q15" s="529" t="s">
        <v>14</v>
      </c>
      <c r="R15" s="24"/>
    </row>
    <row r="16" spans="1:30" s="25" customFormat="1" ht="22.5" customHeight="1" thickBot="1" x14ac:dyDescent="0.3">
      <c r="A16" s="490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530"/>
      <c r="Q16" s="530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441" t="s">
        <v>21</v>
      </c>
      <c r="B18" s="442"/>
      <c r="C18" s="442"/>
      <c r="D18" s="442"/>
      <c r="E18" s="442"/>
      <c r="F18" s="442"/>
      <c r="G18" s="442"/>
      <c r="H18" s="442"/>
      <c r="I18" s="442"/>
      <c r="J18" s="500"/>
      <c r="K18" s="500"/>
      <c r="L18" s="500"/>
      <c r="M18" s="500"/>
      <c r="N18" s="500"/>
      <c r="O18" s="500"/>
      <c r="P18" s="442"/>
      <c r="Q18" s="443"/>
      <c r="R18" s="24"/>
    </row>
    <row r="19" spans="1:30" s="25" customFormat="1" ht="21.75" customHeight="1" thickBot="1" x14ac:dyDescent="0.3">
      <c r="A19" s="502"/>
      <c r="B19" s="503"/>
      <c r="C19" s="518"/>
      <c r="D19" s="474" t="s">
        <v>3</v>
      </c>
      <c r="E19" s="475"/>
      <c r="F19" s="475"/>
      <c r="G19" s="475"/>
      <c r="H19" s="475"/>
      <c r="I19" s="476"/>
      <c r="J19" s="474" t="s">
        <v>11</v>
      </c>
      <c r="K19" s="475"/>
      <c r="L19" s="475"/>
      <c r="M19" s="475"/>
      <c r="N19" s="475"/>
      <c r="O19" s="476"/>
      <c r="P19" s="470" t="s">
        <v>4</v>
      </c>
      <c r="Q19" s="472" t="s">
        <v>11</v>
      </c>
      <c r="R19" s="24"/>
    </row>
    <row r="20" spans="1:30" s="25" customFormat="1" ht="24" customHeight="1" thickBot="1" x14ac:dyDescent="0.3">
      <c r="A20" s="465"/>
      <c r="B20" s="466"/>
      <c r="C20" s="519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471"/>
      <c r="Q20" s="473"/>
      <c r="R20" s="24"/>
    </row>
    <row r="21" spans="1:30" s="25" customFormat="1" ht="74.25" customHeight="1" thickBot="1" x14ac:dyDescent="0.3">
      <c r="A21" s="488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529" t="s">
        <v>12</v>
      </c>
      <c r="Q21" s="529" t="s">
        <v>38</v>
      </c>
      <c r="R21" s="24"/>
    </row>
    <row r="22" spans="1:30" s="25" customFormat="1" ht="19.5" customHeight="1" thickBot="1" x14ac:dyDescent="0.3">
      <c r="A22" s="490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531"/>
      <c r="Q22" s="531"/>
      <c r="R22" s="24"/>
    </row>
    <row r="23" spans="1:30" s="25" customFormat="1" ht="65.25" customHeight="1" x14ac:dyDescent="0.25">
      <c r="A23" s="488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532" t="s">
        <v>12</v>
      </c>
      <c r="Q23" s="529" t="s">
        <v>14</v>
      </c>
      <c r="R23" s="24"/>
    </row>
    <row r="24" spans="1:30" s="25" customFormat="1" ht="20.25" customHeight="1" thickBot="1" x14ac:dyDescent="0.3">
      <c r="A24" s="489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533"/>
      <c r="Q24" s="531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531" t="s">
        <v>51</v>
      </c>
      <c r="Q26" s="531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531"/>
      <c r="Q27" s="531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531"/>
      <c r="Q28" s="531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531"/>
      <c r="Q29" s="531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531"/>
      <c r="Q30" s="531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531"/>
      <c r="Q31" s="531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530"/>
      <c r="Q32" s="530"/>
      <c r="R32" s="139"/>
    </row>
    <row r="33" spans="1:18" s="25" customFormat="1" ht="52.5" customHeight="1" thickBot="1" x14ac:dyDescent="0.3">
      <c r="A33" s="124" t="s">
        <v>43</v>
      </c>
      <c r="B33" s="538" t="s">
        <v>58</v>
      </c>
      <c r="C33" s="539"/>
      <c r="D33" s="539"/>
      <c r="E33" s="539"/>
      <c r="F33" s="539"/>
      <c r="G33" s="539"/>
      <c r="H33" s="539"/>
      <c r="I33" s="540"/>
      <c r="J33" s="535" t="s">
        <v>61</v>
      </c>
      <c r="K33" s="536"/>
      <c r="L33" s="536"/>
      <c r="M33" s="536"/>
      <c r="N33" s="536"/>
      <c r="O33" s="537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441" t="s">
        <v>10</v>
      </c>
      <c r="B36" s="442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3"/>
      <c r="R36" s="24"/>
    </row>
    <row r="37" spans="1:18" s="25" customFormat="1" ht="16.5" customHeight="1" x14ac:dyDescent="0.25">
      <c r="A37" s="463"/>
      <c r="B37" s="464"/>
      <c r="C37" s="512"/>
      <c r="D37" s="502" t="s">
        <v>3</v>
      </c>
      <c r="E37" s="503"/>
      <c r="F37" s="503"/>
      <c r="G37" s="503"/>
      <c r="H37" s="503"/>
      <c r="I37" s="478"/>
      <c r="J37" s="502" t="s">
        <v>11</v>
      </c>
      <c r="K37" s="503"/>
      <c r="L37" s="503"/>
      <c r="M37" s="503"/>
      <c r="N37" s="503"/>
      <c r="O37" s="478"/>
      <c r="P37" s="472" t="s">
        <v>4</v>
      </c>
      <c r="Q37" s="472" t="s">
        <v>11</v>
      </c>
      <c r="R37" s="24"/>
    </row>
    <row r="38" spans="1:18" s="25" customFormat="1" ht="16.5" customHeight="1" thickBot="1" x14ac:dyDescent="0.3">
      <c r="A38" s="465"/>
      <c r="B38" s="466"/>
      <c r="C38" s="513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534"/>
      <c r="Q38" s="534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529" t="s">
        <v>34</v>
      </c>
      <c r="Q39" s="529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531"/>
      <c r="Q40" s="531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531"/>
      <c r="Q41" s="531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531"/>
      <c r="Q42" s="531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531"/>
      <c r="Q43" s="531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531"/>
      <c r="Q44" s="531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531"/>
      <c r="Q45" s="531"/>
      <c r="R45" s="24"/>
    </row>
    <row r="46" spans="1:18" s="25" customFormat="1" ht="81.75" customHeight="1" x14ac:dyDescent="0.25">
      <c r="A46" s="488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529" t="s">
        <v>12</v>
      </c>
      <c r="Q46" s="529" t="s">
        <v>48</v>
      </c>
      <c r="R46" s="24"/>
    </row>
    <row r="47" spans="1:18" s="25" customFormat="1" ht="20.25" customHeight="1" thickBot="1" x14ac:dyDescent="0.3">
      <c r="A47" s="490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530"/>
      <c r="Q47" s="530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511" t="s">
        <v>64</v>
      </c>
      <c r="B50" s="527"/>
      <c r="C50" s="527"/>
      <c r="D50" s="527"/>
      <c r="E50" s="527"/>
      <c r="F50" s="527"/>
      <c r="G50" s="527"/>
      <c r="H50" s="527"/>
      <c r="I50" s="527"/>
      <c r="J50" s="527"/>
      <c r="K50" s="527"/>
      <c r="L50" s="527"/>
      <c r="M50" s="527"/>
      <c r="N50" s="527"/>
      <c r="O50" s="527"/>
      <c r="P50" s="527"/>
      <c r="Q50" s="528"/>
    </row>
    <row r="51" spans="1:32" ht="69.599999999999994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448" t="s">
        <v>69</v>
      </c>
      <c r="B52" s="448"/>
      <c r="C52" s="448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8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  <mergeCell ref="A2:Q2"/>
    <mergeCell ref="A3:Q3"/>
    <mergeCell ref="A4:Q4"/>
    <mergeCell ref="A5:C6"/>
    <mergeCell ref="D5:I5"/>
    <mergeCell ref="J5:O5"/>
    <mergeCell ref="P5:P6"/>
    <mergeCell ref="Q5:Q6"/>
    <mergeCell ref="D37:I37"/>
    <mergeCell ref="J37:O37"/>
    <mergeCell ref="P37:P38"/>
    <mergeCell ref="Q37:Q38"/>
    <mergeCell ref="J33:O33"/>
    <mergeCell ref="B33:I33"/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12_2024</vt:lpstr>
      <vt:lpstr>11_2024</vt:lpstr>
      <vt:lpstr>08_2024</vt:lpstr>
      <vt:lpstr>порівняльна таблиця</vt:lpstr>
      <vt:lpstr>'08_2024'!Область_друку</vt:lpstr>
      <vt:lpstr>'11_2024'!Область_друку</vt:lpstr>
      <vt:lpstr>'12_2024'!Область_друку</vt:lpstr>
      <vt:lpstr>'порівняльна таблиця'!Область_друку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upravlinnya_jkg@ukr.net</cp:lastModifiedBy>
  <cp:lastPrinted>2024-11-29T11:43:00Z</cp:lastPrinted>
  <dcterms:created xsi:type="dcterms:W3CDTF">2012-09-03T05:49:41Z</dcterms:created>
  <dcterms:modified xsi:type="dcterms:W3CDTF">2024-12-02T15:03:57Z</dcterms:modified>
</cp:coreProperties>
</file>