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_12_зміни_2025-2027_реф\Нова редакція\"/>
    </mc:Choice>
  </mc:AlternateContent>
  <xr:revisionPtr revIDLastSave="0" documentId="8_{A259E28E-F8AC-4C43-91AC-6F66BBABB8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_2024" sheetId="5" r:id="rId1"/>
    <sheet name="11_2024" sheetId="4" r:id="rId2"/>
    <sheet name="08_2024" sheetId="3" r:id="rId3"/>
    <sheet name="порівняльна таблиця" sheetId="2" r:id="rId4"/>
  </sheets>
  <definedNames>
    <definedName name="_xlnm.Print_Area" localSheetId="2">'08_2024'!$A$1:$U$41</definedName>
    <definedName name="_xlnm.Print_Area" localSheetId="1">'11_2024'!$A$1:$P$36</definedName>
    <definedName name="_xlnm.Print_Area" localSheetId="0">'12_2024'!$A$1:$P$41</definedName>
    <definedName name="_xlnm.Print_Area" localSheetId="3">'порівняльна таблиця'!$A$1:$U$55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5" l="1"/>
  <c r="F37" i="5"/>
  <c r="J37" i="5"/>
  <c r="F38" i="5"/>
  <c r="J38" i="5"/>
  <c r="J34" i="5" l="1"/>
  <c r="J21" i="5"/>
  <c r="J22" i="5"/>
  <c r="J27" i="5"/>
  <c r="J28" i="5"/>
  <c r="J29" i="5"/>
  <c r="J30" i="5"/>
  <c r="G26" i="5"/>
  <c r="J26" i="5" s="1"/>
  <c r="F27" i="5"/>
  <c r="F28" i="5"/>
  <c r="F29" i="5"/>
  <c r="F30" i="5"/>
  <c r="F26" i="5"/>
  <c r="J19" i="5"/>
  <c r="J20" i="5"/>
  <c r="J18" i="5"/>
  <c r="F19" i="5"/>
  <c r="J14" i="5"/>
  <c r="F14" i="5"/>
  <c r="J13" i="5"/>
  <c r="F13" i="5"/>
  <c r="J12" i="5"/>
  <c r="F12" i="5"/>
  <c r="J11" i="5"/>
  <c r="F11" i="5"/>
  <c r="J7" i="5"/>
  <c r="F7" i="5"/>
  <c r="J7" i="4"/>
  <c r="F7" i="4"/>
  <c r="J14" i="4"/>
  <c r="F14" i="4"/>
  <c r="J13" i="4"/>
  <c r="F13" i="4"/>
  <c r="J12" i="4"/>
  <c r="F12" i="4"/>
  <c r="Z11" i="5" l="1"/>
  <c r="J18" i="4"/>
  <c r="J11" i="4"/>
  <c r="F11" i="4"/>
  <c r="J28" i="4"/>
  <c r="F28" i="4"/>
  <c r="J27" i="4"/>
  <c r="J33" i="4"/>
  <c r="F33" i="4"/>
  <c r="J32" i="4"/>
  <c r="F32" i="4"/>
  <c r="J31" i="4"/>
  <c r="F31" i="4"/>
  <c r="J29" i="4"/>
  <c r="F29" i="4"/>
  <c r="F27" i="4"/>
  <c r="J25" i="4"/>
  <c r="J24" i="4"/>
  <c r="J23" i="4"/>
  <c r="J22" i="4"/>
  <c r="O25" i="3"/>
  <c r="O26" i="3"/>
  <c r="O27" i="3"/>
  <c r="Z11" i="4" l="1"/>
  <c r="AA29" i="4"/>
  <c r="O36" i="3"/>
  <c r="I36" i="3"/>
  <c r="I16" i="3"/>
  <c r="I17" i="3"/>
  <c r="I18" i="3"/>
  <c r="I15" i="3"/>
  <c r="O16" i="3"/>
  <c r="O17" i="3"/>
  <c r="O18" i="3"/>
  <c r="I7" i="3" l="1"/>
  <c r="O7" i="3"/>
  <c r="O31" i="3"/>
  <c r="O10" i="3"/>
  <c r="AD10" i="3" s="1"/>
  <c r="O11" i="3"/>
  <c r="O41" i="3" l="1"/>
  <c r="I41" i="3"/>
  <c r="O40" i="3"/>
  <c r="I40" i="3"/>
  <c r="O39" i="3"/>
  <c r="I39" i="3"/>
  <c r="O37" i="3"/>
  <c r="I37" i="3"/>
  <c r="O34" i="3"/>
  <c r="O33" i="3"/>
  <c r="O32" i="3"/>
  <c r="O24" i="3"/>
  <c r="O23" i="3"/>
  <c r="I23" i="3"/>
  <c r="O22" i="3"/>
  <c r="O15" i="3"/>
  <c r="I53" i="2"/>
  <c r="I54" i="2"/>
  <c r="O54" i="2"/>
  <c r="O28" i="2"/>
  <c r="O27" i="2"/>
  <c r="O26" i="2"/>
  <c r="O53" i="2"/>
  <c r="I55" i="2"/>
  <c r="O55" i="2"/>
  <c r="O51" i="2"/>
  <c r="I51" i="2"/>
  <c r="O48" i="2"/>
  <c r="O29" i="2"/>
  <c r="O30" i="2"/>
  <c r="O31" i="2"/>
  <c r="O32" i="2"/>
  <c r="O25" i="2"/>
  <c r="O46" i="2"/>
  <c r="M47" i="2"/>
  <c r="O47" i="2" s="1"/>
  <c r="I47" i="2"/>
  <c r="I46" i="2"/>
  <c r="O16" i="2"/>
  <c r="I23" i="2"/>
  <c r="O34" i="2"/>
  <c r="O22" i="2"/>
  <c r="O24" i="2"/>
  <c r="O23" i="2"/>
  <c r="I22" i="2"/>
  <c r="I21" i="2"/>
  <c r="O40" i="2"/>
  <c r="O41" i="2"/>
  <c r="O42" i="2"/>
  <c r="O43" i="2"/>
  <c r="O44" i="2"/>
  <c r="O45" i="2"/>
  <c r="O39" i="2"/>
  <c r="I34" i="2"/>
  <c r="AF37" i="3" l="1"/>
  <c r="AF51" i="2"/>
  <c r="O35" i="2"/>
  <c r="O10" i="2" l="1"/>
  <c r="O11" i="2" l="1"/>
  <c r="O21" i="2" l="1"/>
  <c r="AD10" i="2"/>
  <c r="O15" i="2"/>
  <c r="O17" i="2"/>
  <c r="I17" i="2" l="1"/>
  <c r="AD17" i="2" s="1"/>
  <c r="O8" i="2" l="1"/>
  <c r="O9" i="2"/>
  <c r="O7" i="2"/>
</calcChain>
</file>

<file path=xl/sharedStrings.xml><?xml version="1.0" encoding="utf-8"?>
<sst xmlns="http://schemas.openxmlformats.org/spreadsheetml/2006/main" count="570" uniqueCount="134">
  <si>
    <t>Всього</t>
  </si>
  <si>
    <t>1</t>
  </si>
  <si>
    <t>2021</t>
  </si>
  <si>
    <t>Затверджена редакція</t>
  </si>
  <si>
    <t>Виконавець</t>
  </si>
  <si>
    <t>Порівняльна таблиця</t>
  </si>
  <si>
    <t>2022</t>
  </si>
  <si>
    <t>2023</t>
  </si>
  <si>
    <t>2024</t>
  </si>
  <si>
    <t>Перелік змін до Програми реформування і розвитку житлово-комунального  господарства Южненської міської територіальної громади на 2020-2024 роки, в новій редакції.</t>
  </si>
  <si>
    <t>V. Дорожнє господарство</t>
  </si>
  <si>
    <t>Зміни, що вносяться</t>
  </si>
  <si>
    <t>УКБ ЮМР</t>
  </si>
  <si>
    <t>2020</t>
  </si>
  <si>
    <t>Додано новий захід</t>
  </si>
  <si>
    <t>2</t>
  </si>
  <si>
    <t>3</t>
  </si>
  <si>
    <t>І. Водопровідно-каналізаційне господарство</t>
  </si>
  <si>
    <t>Коригування проектно-кошторисної документації "Будівництво мереж водопроводу у мікрорайоні 1.7 м. Южного Одеської області"</t>
  </si>
  <si>
    <t>Коригування проектно-кошторисної документації "Будівництво мереж зливової каналізації у мікрорайоні 1.7 м. Южного Одеської області"</t>
  </si>
  <si>
    <t>Коригування проектно-кошторисної документації "Будівництво мереж господарсько-побутової каналізації у мікрорайоні 1.7 м. Южного Одеської області"</t>
  </si>
  <si>
    <t>ІІІ. Санітарна очистка і благоустрій</t>
  </si>
  <si>
    <t>ІІ. Теплове господарство</t>
  </si>
  <si>
    <t>Поточний ремонт вул. Новобілярської м. Южного Одеської області</t>
  </si>
  <si>
    <t>Поточний ремонт в'їзду на автостанцію та виїзду м. Южного Одеської області</t>
  </si>
  <si>
    <t>Поточний ремонт вул. Приморської (від просп. Григорівського десанту до вул. Іванова) м. Южного Одеської області</t>
  </si>
  <si>
    <t>Поточний ремонт вул. Комунальної м. Южного Одеської області</t>
  </si>
  <si>
    <t>Поточний ремонт просп. Григорівського десанту м. Южного Одеської області</t>
  </si>
  <si>
    <t>Поточний ремонт вул. Т.Г. Шевченка м. Южного Одеської області</t>
  </si>
  <si>
    <t>Поточний ремонт вул. Іванова м. Южного Одеської  області</t>
  </si>
  <si>
    <t>4</t>
  </si>
  <si>
    <t>5</t>
  </si>
  <si>
    <t>6</t>
  </si>
  <si>
    <t>7</t>
  </si>
  <si>
    <t>УЖКГ ЮМР/ЮМКП "ЮЖТРАНС"</t>
  </si>
  <si>
    <t>Включаються нові заходи на 2024 рік</t>
  </si>
  <si>
    <t xml:space="preserve">Нове будівництво колумбарію на території Южненського кладовища, за адресою: 65481, Одеська область Одеський район,  Южненська територіальна громада, м. Южне, Южненське кладовище, у т.ч.: </t>
  </si>
  <si>
    <t>проєктні роботи</t>
  </si>
  <si>
    <t>Коригується вартість робіт</t>
  </si>
  <si>
    <t xml:space="preserve">Капітальний ремонт ділянки теплових мереж  від ТК-15 до вводів у будівлі Ліцею №1 та ЗДО №3 м. Южного Одеського району Одеської області, в т.ч.: </t>
  </si>
  <si>
    <t>8</t>
  </si>
  <si>
    <t>9</t>
  </si>
  <si>
    <t>10</t>
  </si>
  <si>
    <t>11</t>
  </si>
  <si>
    <t>2894,056</t>
  </si>
  <si>
    <t xml:space="preserve"> проєктні роботи </t>
  </si>
  <si>
    <t>49,8</t>
  </si>
  <si>
    <t>Капітальний ремонт асфальтобетонного покриття дороги по вул. Центральній від села Кошари у напрямку села Любопіль в межах Южненської міської територіальної громади Одеського району Одеської області, у т.ч. :</t>
  </si>
  <si>
    <t>Перенесено обсяг фінансування на 2024 рік</t>
  </si>
  <si>
    <t>проектні роботи</t>
  </si>
  <si>
    <t>Поточне утримання громадських вбиралень міста Южного Одеського району Одеської області</t>
  </si>
  <si>
    <t>УЖКГ ЮМР/КП "Екосервіс"</t>
  </si>
  <si>
    <t xml:space="preserve">Поточний ремонт асфальтобетонного покриття загальноміської території навколо Торгівельного центру по проспекту Миру, 19 м. Южного Одеського району Одеської області </t>
  </si>
  <si>
    <t>Поточний ремонт пішохідної доріжки на загальноміській території по проспекту Ґригорівського десанту (від світлофору до знаку "Якір") міста Южного Одеського району Одеської області</t>
  </si>
  <si>
    <t>Поточний ремонт пішохідної доріжки на загальноміській території по вулиці Хіміків (3-й мікрорайон) міста Южного Одеського району Одеської області</t>
  </si>
  <si>
    <t>Поточний ремонт пішохідної доріжки на загальноміській території вздовж ж/б по вул. Хіміків, 18 до ЗОШ №1 міста Южного Одеського району Одеської області</t>
  </si>
  <si>
    <t>Поточний ремонт асфальтобетонного покриття загальноміської території по вул. Т.Г. Шевченка, 9 міста Южного Одеського району Одеської області</t>
  </si>
  <si>
    <t xml:space="preserve">Поточний ремонт асфальтобетонного покриття загальноміської території проїзду між буд. по вул. Хіміків, 16 та буд. по вул. Хіміків, 18 міста Южного Одеського району Одеської області </t>
  </si>
  <si>
    <t>Розробка норм надання послуг з вивезення побутових відходів та визначення морфологічного складу  побутових відходів для міста Южного Одеського району Одеської області</t>
  </si>
  <si>
    <t>УАМ ЮМР</t>
  </si>
  <si>
    <t>Поточний ремонт асфальтобетонного покриття загальноміської території біля "НВК (ЗОШ №2-центр- ПТУ) міста Южного Одеського району Одеської області</t>
  </si>
  <si>
    <t>Визначення норм надання послуг з управління побутовими відходами та визначення морфологічного складу  побутових відходів для міста Южного Одеського району Одеської області</t>
  </si>
  <si>
    <t>Включається новий захід на 2024 рік</t>
  </si>
  <si>
    <t>Розроблення схеми організації руху транспорту і пішоходів на в'їзді на автостанцію та виїзду м. Южного Одеського району Одеської області</t>
  </si>
  <si>
    <t>VIІ. Об'єкти соціальної інфраструктури</t>
  </si>
  <si>
    <t>Капітальний ремонт внутрішньої системи теплопостачання у підвальному приміщенні будівлі комунальної власності по вул. Будівельників, буд. 7, м. Южного Одеського району Одеської області</t>
  </si>
  <si>
    <t>Коригується назва заходу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</si>
  <si>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області, в т.ч.: </t>
  </si>
  <si>
    <t xml:space="preserve">Відкориговано кошторисну вартість </t>
  </si>
  <si>
    <t>НОВА РЕДАКЦІЯ</t>
  </si>
  <si>
    <t>Поточний ремонт фонтанів №№ 3,4,56 на площі Перемоги міста Южного Одеського району Одеської області</t>
  </si>
  <si>
    <t>370,242</t>
  </si>
  <si>
    <t>Внесено новий захід</t>
  </si>
  <si>
    <t>Поточне утримання фонтанів  №№ 3, 4, 5, 6 на площі Перемоги міста Южного Одеського району Одеської області</t>
  </si>
  <si>
    <t>563,389</t>
  </si>
  <si>
    <t>322,174</t>
  </si>
  <si>
    <t>Коригується вартість заходу</t>
  </si>
  <si>
    <t>Коригування проєктної документації "Капітальний ремонт асфальтобетонного покриття дороги по вул. Центральній від села Кошари у напрямку села Любопіль в межах Южненської міської територіальної громади Одеського району Одеської області"</t>
  </si>
  <si>
    <t>Внесення змін до технічних паспортів доріг м. Южного Одеського району Одеської області та реєстрація у ЄДЕССБ</t>
  </si>
  <si>
    <t>Проведення технічної інвентаризації, виготовлення технічного паспорту  дороги по вулиці Горбатка м. Южного Одеського району Одеської області та реєстрація у ЄДЕССБ</t>
  </si>
  <si>
    <t xml:space="preserve">Відшкодування різниці між затвердженим та економічно обґрунтованим 
тарифом на послуги з централізованого водовідведення для населення м.Южного </t>
  </si>
  <si>
    <t xml:space="preserve">УЖКГ ЮМР/КП "Южводоканал" </t>
  </si>
  <si>
    <t>Збільшення вартості заходу</t>
  </si>
  <si>
    <t>Коригування проєктної документації: "Капітальний ремонт твердого покриття (пішохідна доріжка) вздовж житлових будинків по просп. Миру, 15, 17, 25 м.Южного Одеської області"</t>
  </si>
  <si>
    <t xml:space="preserve">Капітальний ремонт твердого покриття (пішохідна доріжка) вздовж житлових будинків по просп. Миру, 15, 17, 25 м.Южного Одеської області. Додаткові роботи </t>
  </si>
  <si>
    <t xml:space="preserve">УКБ ЮМР </t>
  </si>
  <si>
    <t xml:space="preserve">УКБ ЮМР  </t>
  </si>
  <si>
    <t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8, в т.ч:</t>
  </si>
  <si>
    <t>Відкореговано загальну вартість робіт</t>
  </si>
  <si>
    <t>Капітальний ремонт: модернізація та пусконалагоджування пасажирських ліфтів в будівлі комунальної власності по вул. Будівельників, буд. 7, м. Южного Одеської області</t>
  </si>
  <si>
    <t>Виключено з програми</t>
  </si>
  <si>
    <t>Поточний ремонт вулично-дорожньої мережі по вул. Центральній від села Кошари у напрямку села Любопіль в межах Южненської міської територіальної громади Одеського району Одеської області</t>
  </si>
  <si>
    <t>УЖКГ ЮМР/КП "ЮЖНЕНСЬКЕ УЗБЕРЕЖЖЯ"</t>
  </si>
  <si>
    <t>Заступник начальника управління-начальник ФЕВ УЖКГ ЮМР</t>
  </si>
  <si>
    <t>Віра ОСАДЧУК</t>
  </si>
  <si>
    <t>Придбання сміттєвозу</t>
  </si>
  <si>
    <t xml:space="preserve">Фінансова підтримка комунальному підприємству «Готельно-житловий комплекс» на оплату комунальних послуг та енергоносіїв </t>
  </si>
  <si>
    <t>УЖКГ ЮМР/КП "ГЖК"</t>
  </si>
  <si>
    <t>Зменшено вартість заходу</t>
  </si>
  <si>
    <t>Поточний ремонт приміщень № 3,4,10,11,15,16 з встановленням рекуператорів та протипожежних дверей в ПРУ № 56533 за адресою: вул. Хіміків, 22/3 м. Южного Одеського району Одеської області</t>
  </si>
  <si>
    <t>Поточний ремонт приміщень № 66, 67,70,73,74 з встановленням рекуператорів в ПРУ № 56531 за адресою: вул. Хіміків, 14/10 м. Южного Одеського району Одеської області</t>
  </si>
  <si>
    <t>ФКМ ЮМР</t>
  </si>
  <si>
    <t>Фінансова підтримка шляхом компенсації обгрунтованих витрат КОМУНАЛЬНОМУ ПІДПРИЄМСТВУ ТЕПЛОВИХ МЕРЕЖ «ЮЖТЕПЛОКОМУНЕНЕРГО» на виробництво, транспортування та постачання теплової енергії, послуг з постачання теплової енергії, як послуг, що становлять загальний економічний інтерес</t>
  </si>
  <si>
    <t>УЖКГ ЮМР/КП тм "ЮТКЕ"</t>
  </si>
  <si>
    <t>2025</t>
  </si>
  <si>
    <t>2026</t>
  </si>
  <si>
    <t>2027</t>
  </si>
  <si>
    <t>Перелік змін до Програми реформування і розвитку житлово-комунального  господарства Южненської міської територіальної громади на 2025-2027 роки, в новій редакції.</t>
  </si>
  <si>
    <t>Назва заходу</t>
  </si>
  <si>
    <t xml:space="preserve">УЖКГ ЮМР/КП "Екосервіс" </t>
  </si>
  <si>
    <t xml:space="preserve">Відкорегована сума фінансової підтримки </t>
  </si>
  <si>
    <t>Придбання напівпричепа тракторного</t>
  </si>
  <si>
    <t>Проєктні роботи "Капітальний ремонт ділянки теплових мереж від ЦТП № 20 до вводу у житлові будинки по вул. Хіміків, 12,14 м. Южного Одеського району Одеської області"</t>
  </si>
  <si>
    <t>Проєктні роботи "Капітальний ремонт ділянки теплових мереж від ЦТП № 20 до вводу в житлові будинки по вул. Т.Г. Шевченка, 9, вул. Хіміків, 10, ЗДО № 5 м. Южного Одеського району Одеської області"</t>
  </si>
  <si>
    <t>Проєктні роботи «Реконструкція ділянки теплових мереж від ЦТП № 20 до вводу у житлові будинки по вул. Хіміків, 10, 12, 14, вул. Т.Г. Шевченка, 9, ЗДО №5 м. Южного Одеського району Одеської області</t>
  </si>
  <si>
    <t>Поточний ремонт зовнішньої мережі зливової каналізації за адресою вул. Хіміків, буд. № 18 від колодязя Кл 132 до колодязя Кл 133 м. Южного Одеського району Одеської області</t>
  </si>
  <si>
    <t>Збільшення вартості заходу (технічна помилка)</t>
  </si>
  <si>
    <t>Проєктні роботи "Реконструкція благоустрою загальноміських територій з влаштуванням дитячого майданчику біля житлового будинку по вул. Хіміків, 18 м. Южного Одеського району Одеської області</t>
  </si>
  <si>
    <t>Поховання померлих одиноких громадян, осіб без певного місця проживання, громадян, від поховання яких відмовилися рідні та знайдених невпізнаних трупів</t>
  </si>
  <si>
    <t>Виключено захід (перенесення в іншу програму)</t>
  </si>
  <si>
    <t>УЖКГ ЮМР/КП "Ритуальні послуги"</t>
  </si>
  <si>
    <t>Поточний ремонт пішохідних доріжок на загальноміській території біля автостанції міста Південного Одеського району Одеської області</t>
  </si>
  <si>
    <t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8.</t>
  </si>
  <si>
    <t>Перенесена частина заходу у зв'язку з продовженням робіт в 2024 році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</si>
  <si>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 черга. Пішохідні доріжки)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</si>
  <si>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(ІІ черга. Зовнішнє освітлення)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</si>
  <si>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(ІІІ черга. Велосипедні доріжки) 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</si>
  <si>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(ІV черга. Проїжджа частина) </t>
  </si>
  <si>
    <t>Перенесено захід з 2024 року</t>
  </si>
  <si>
    <t>Проведення технічного обстеження та оцінки технічного стану конструкцій споруди безнапірної дамби, розташованої в с. Сичавка Одеського району Одеської області по вул. Сергія Сузанського (вул. Цвєтаєва)</t>
  </si>
  <si>
    <t>Розроблення проекту землеустрою щодо відведення земельної ділянки в постійне користування КОМУНАЛЬНОМУ ПІДПРИЄМСТВУ ЮЖНЕНСЬКОЇ МІСЬКОЇ РАДИ  ОДЕСЬКОГО РАЙОНУ ОДЕСЬКОЇ ОБЛАСТІ "ЮЖНЕНСЬКЕ УЗБЕРЕЖЖЯ"</t>
  </si>
  <si>
    <t>Забезпечення оплати житлово-комунальних послуг за тимчасове розміщення внутрішньо переміщених осіб, у період воєнного стану</t>
  </si>
  <si>
    <t>Капітальний ремонт ділянки теплових мереж від ЦТП № 29 до вводу у житлові будинки по просп. Григорівського десанту, 26, 28, 30/16, вул. Хіміків, 18, будівель по просп. Григорівського десанту, 26а та 24а  м.Южного Одеської області</t>
  </si>
  <si>
    <t>498,463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</si>
</sst>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6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5">
    <xf numFmtId="0" fontId="0" fillId="0" borderId="0" xfId="0"/>
    <xf numFmtId="49" fontId="1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49" fontId="1" fillId="0" borderId="6" xfId="0" applyNumberFormat="1" applyFont="1" applyBorder="1"/>
    <xf numFmtId="0" fontId="1" fillId="0" borderId="7" xfId="0" applyFont="1" applyBorder="1"/>
    <xf numFmtId="0" fontId="1" fillId="0" borderId="1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40" xfId="0" applyNumberFormat="1" applyFont="1" applyBorder="1" applyAlignment="1">
      <alignment horizontal="center" vertical="center" wrapText="1"/>
    </xf>
    <xf numFmtId="164" fontId="1" fillId="0" borderId="39" xfId="0" applyNumberFormat="1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164" fontId="1" fillId="3" borderId="0" xfId="0" applyNumberFormat="1" applyFont="1" applyFill="1"/>
    <xf numFmtId="0" fontId="1" fillId="3" borderId="0" xfId="0" applyFont="1" applyFill="1"/>
    <xf numFmtId="0" fontId="1" fillId="0" borderId="6" xfId="0" applyFont="1" applyBorder="1" applyAlignment="1">
      <alignment horizontal="right" vertical="center" wrapText="1"/>
    </xf>
    <xf numFmtId="0" fontId="1" fillId="0" borderId="34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right" vertical="center" wrapText="1"/>
    </xf>
    <xf numFmtId="49" fontId="1" fillId="0" borderId="42" xfId="0" applyNumberFormat="1" applyFont="1" applyFill="1" applyBorder="1" applyAlignment="1">
      <alignment horizontal="center" vertical="center" wrapText="1"/>
    </xf>
    <xf numFmtId="49" fontId="1" fillId="0" borderId="38" xfId="0" applyNumberFormat="1" applyFont="1" applyFill="1" applyBorder="1" applyAlignment="1">
      <alignment horizontal="center" vertical="center" wrapText="1"/>
    </xf>
    <xf numFmtId="49" fontId="1" fillId="0" borderId="39" xfId="0" applyNumberFormat="1" applyFont="1" applyFill="1" applyBorder="1" applyAlignment="1">
      <alignment horizontal="center" vertical="center" wrapText="1"/>
    </xf>
    <xf numFmtId="164" fontId="1" fillId="0" borderId="38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31" xfId="0" applyFont="1" applyBorder="1" applyAlignment="1">
      <alignment horizontal="right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164" fontId="1" fillId="0" borderId="31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55" xfId="0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Fill="1" applyBorder="1" applyAlignment="1">
      <alignment horizontal="center" vertical="center" wrapText="1"/>
    </xf>
    <xf numFmtId="0" fontId="1" fillId="0" borderId="53" xfId="0" applyFont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/>
    </xf>
    <xf numFmtId="49" fontId="1" fillId="0" borderId="57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49" fontId="1" fillId="0" borderId="41" xfId="0" applyNumberFormat="1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left" vertical="center" wrapText="1"/>
    </xf>
    <xf numFmtId="49" fontId="1" fillId="0" borderId="49" xfId="0" applyNumberFormat="1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left" vertical="center" wrapText="1"/>
    </xf>
    <xf numFmtId="0" fontId="1" fillId="0" borderId="48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vertical="center" wrapText="1"/>
    </xf>
    <xf numFmtId="164" fontId="1" fillId="0" borderId="6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vertical="center" wrapText="1"/>
    </xf>
    <xf numFmtId="164" fontId="1" fillId="0" borderId="7" xfId="0" applyNumberFormat="1" applyFont="1" applyFill="1" applyBorder="1" applyAlignment="1">
      <alignment vertical="center"/>
    </xf>
    <xf numFmtId="0" fontId="1" fillId="0" borderId="29" xfId="0" applyFont="1" applyFill="1" applyBorder="1" applyAlignment="1">
      <alignment vertical="center" wrapText="1"/>
    </xf>
    <xf numFmtId="49" fontId="1" fillId="0" borderId="45" xfId="0" applyNumberFormat="1" applyFont="1" applyFill="1" applyBorder="1" applyAlignment="1">
      <alignment horizontal="center" vertical="center" wrapText="1"/>
    </xf>
    <xf numFmtId="164" fontId="1" fillId="0" borderId="18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164" fontId="1" fillId="0" borderId="18" xfId="0" applyNumberFormat="1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vertical="center" wrapText="1"/>
    </xf>
    <xf numFmtId="164" fontId="1" fillId="0" borderId="13" xfId="0" applyNumberFormat="1" applyFont="1" applyFill="1" applyBorder="1" applyAlignment="1">
      <alignment vertical="center"/>
    </xf>
    <xf numFmtId="164" fontId="1" fillId="0" borderId="13" xfId="0" applyNumberFormat="1" applyFont="1" applyFill="1" applyBorder="1" applyAlignment="1">
      <alignment horizontal="center" vertical="center"/>
    </xf>
    <xf numFmtId="49" fontId="1" fillId="0" borderId="24" xfId="0" applyNumberFormat="1" applyFont="1" applyFill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1" fillId="0" borderId="28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5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1" fillId="0" borderId="43" xfId="0" applyNumberFormat="1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64" fontId="1" fillId="0" borderId="60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left" vertical="center" wrapText="1"/>
    </xf>
    <xf numFmtId="164" fontId="1" fillId="0" borderId="52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164" fontId="1" fillId="0" borderId="17" xfId="0" applyNumberFormat="1" applyFont="1" applyFill="1" applyBorder="1" applyAlignment="1">
      <alignment horizontal="center" vertical="center" wrapText="1"/>
    </xf>
    <xf numFmtId="49" fontId="1" fillId="0" borderId="55" xfId="0" applyNumberFormat="1" applyFont="1" applyFill="1" applyBorder="1" applyAlignment="1">
      <alignment horizontal="center" vertical="center" wrapText="1"/>
    </xf>
    <xf numFmtId="164" fontId="1" fillId="0" borderId="54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left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49" fontId="1" fillId="0" borderId="29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164" fontId="1" fillId="0" borderId="62" xfId="0" applyNumberFormat="1" applyFont="1" applyFill="1" applyBorder="1" applyAlignment="1">
      <alignment horizontal="center" vertical="center" wrapText="1"/>
    </xf>
    <xf numFmtId="164" fontId="1" fillId="0" borderId="63" xfId="0" applyNumberFormat="1" applyFont="1" applyFill="1" applyBorder="1" applyAlignment="1">
      <alignment horizontal="center" vertical="center" wrapText="1"/>
    </xf>
    <xf numFmtId="164" fontId="1" fillId="0" borderId="63" xfId="0" applyNumberFormat="1" applyFont="1" applyFill="1" applyBorder="1" applyAlignment="1">
      <alignment horizontal="center" vertical="center"/>
    </xf>
    <xf numFmtId="164" fontId="1" fillId="0" borderId="64" xfId="0" applyNumberFormat="1" applyFont="1" applyFill="1" applyBorder="1" applyAlignment="1">
      <alignment horizontal="center" vertical="center" wrapText="1"/>
    </xf>
    <xf numFmtId="16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31" xfId="0" applyNumberFormat="1" applyFont="1" applyFill="1" applyBorder="1" applyAlignment="1">
      <alignment horizontal="center" vertical="center" wrapText="1"/>
    </xf>
    <xf numFmtId="164" fontId="1" fillId="0" borderId="33" xfId="0" applyNumberFormat="1" applyFont="1" applyFill="1" applyBorder="1" applyAlignment="1">
      <alignment horizontal="center" vertical="center" wrapText="1"/>
    </xf>
    <xf numFmtId="49" fontId="1" fillId="0" borderId="31" xfId="0" applyNumberFormat="1" applyFont="1" applyFill="1" applyBorder="1" applyAlignment="1">
      <alignment horizontal="center" vertical="center" wrapText="1"/>
    </xf>
    <xf numFmtId="164" fontId="1" fillId="0" borderId="31" xfId="0" applyNumberFormat="1" applyFont="1" applyFill="1" applyBorder="1" applyAlignment="1">
      <alignment horizontal="center" vertical="center"/>
    </xf>
    <xf numFmtId="164" fontId="2" fillId="0" borderId="32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left" vertical="center" wrapText="1"/>
    </xf>
    <xf numFmtId="49" fontId="1" fillId="0" borderId="13" xfId="0" applyNumberFormat="1" applyFont="1" applyFill="1" applyBorder="1" applyAlignment="1">
      <alignment horizontal="left" vertical="center" wrapText="1"/>
    </xf>
    <xf numFmtId="164" fontId="1" fillId="0" borderId="2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vertical="center" wrapText="1"/>
    </xf>
    <xf numFmtId="164" fontId="1" fillId="0" borderId="62" xfId="0" applyNumberFormat="1" applyFont="1" applyFill="1" applyBorder="1" applyAlignment="1">
      <alignment vertical="center" wrapText="1"/>
    </xf>
    <xf numFmtId="49" fontId="1" fillId="0" borderId="63" xfId="0" applyNumberFormat="1" applyFont="1" applyFill="1" applyBorder="1" applyAlignment="1">
      <alignment vertical="center" wrapText="1"/>
    </xf>
    <xf numFmtId="164" fontId="1" fillId="0" borderId="63" xfId="0" applyNumberFormat="1" applyFont="1" applyFill="1" applyBorder="1" applyAlignment="1">
      <alignment vertical="center"/>
    </xf>
    <xf numFmtId="49" fontId="1" fillId="0" borderId="55" xfId="0" applyNumberFormat="1" applyFont="1" applyFill="1" applyBorder="1" applyAlignment="1">
      <alignment vertical="center" wrapText="1"/>
    </xf>
    <xf numFmtId="164" fontId="1" fillId="0" borderId="25" xfId="0" applyNumberFormat="1" applyFont="1" applyFill="1" applyBorder="1" applyAlignment="1">
      <alignment vertical="center" wrapText="1"/>
    </xf>
    <xf numFmtId="49" fontId="1" fillId="0" borderId="20" xfId="0" applyNumberFormat="1" applyFont="1" applyFill="1" applyBorder="1" applyAlignment="1">
      <alignment vertical="center" wrapText="1"/>
    </xf>
    <xf numFmtId="164" fontId="1" fillId="0" borderId="20" xfId="0" applyNumberFormat="1" applyFont="1" applyFill="1" applyBorder="1" applyAlignment="1">
      <alignment vertical="center"/>
    </xf>
    <xf numFmtId="0" fontId="1" fillId="4" borderId="55" xfId="0" applyFont="1" applyFill="1" applyBorder="1" applyAlignment="1">
      <alignment horizontal="center" vertical="center" wrapText="1"/>
    </xf>
    <xf numFmtId="0" fontId="1" fillId="4" borderId="55" xfId="0" applyFont="1" applyFill="1" applyBorder="1" applyAlignment="1">
      <alignment vertical="center" wrapText="1"/>
    </xf>
    <xf numFmtId="164" fontId="2" fillId="0" borderId="58" xfId="0" applyNumberFormat="1" applyFont="1" applyFill="1" applyBorder="1" applyAlignment="1">
      <alignment horizontal="center" vertical="center" wrapText="1"/>
    </xf>
    <xf numFmtId="164" fontId="2" fillId="0" borderId="61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40" xfId="0" applyNumberFormat="1" applyFont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164" fontId="1" fillId="0" borderId="53" xfId="0" applyNumberFormat="1" applyFont="1" applyFill="1" applyBorder="1" applyAlignment="1">
      <alignment horizontal="center" vertical="center" wrapText="1"/>
    </xf>
    <xf numFmtId="164" fontId="1" fillId="0" borderId="21" xfId="0" applyNumberFormat="1" applyFont="1" applyFill="1" applyBorder="1" applyAlignment="1">
      <alignment horizontal="center" vertical="center"/>
    </xf>
    <xf numFmtId="164" fontId="2" fillId="0" borderId="2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/>
    <xf numFmtId="0" fontId="1" fillId="0" borderId="0" xfId="0" applyFont="1" applyFill="1"/>
    <xf numFmtId="49" fontId="1" fillId="0" borderId="42" xfId="0" applyNumberFormat="1" applyFont="1" applyFill="1" applyBorder="1" applyAlignment="1">
      <alignment horizontal="center" vertical="center"/>
    </xf>
    <xf numFmtId="49" fontId="1" fillId="0" borderId="41" xfId="0" applyNumberFormat="1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vertical="center" wrapText="1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164" fontId="1" fillId="0" borderId="36" xfId="0" applyNumberFormat="1" applyFont="1" applyFill="1" applyBorder="1" applyAlignment="1">
      <alignment horizontal="center" vertical="center"/>
    </xf>
    <xf numFmtId="164" fontId="2" fillId="0" borderId="37" xfId="0" applyNumberFormat="1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49" fontId="1" fillId="0" borderId="27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1" fillId="0" borderId="44" xfId="0" applyFont="1" applyFill="1" applyBorder="1" applyAlignment="1">
      <alignment vertical="center" wrapText="1"/>
    </xf>
    <xf numFmtId="49" fontId="1" fillId="0" borderId="65" xfId="0" applyNumberFormat="1" applyFont="1" applyFill="1" applyBorder="1" applyAlignment="1">
      <alignment horizontal="center" vertical="center" wrapText="1"/>
    </xf>
    <xf numFmtId="164" fontId="2" fillId="0" borderId="40" xfId="0" applyNumberFormat="1" applyFont="1" applyFill="1" applyBorder="1" applyAlignment="1">
      <alignment horizontal="center" vertical="center" wrapText="1"/>
    </xf>
    <xf numFmtId="164" fontId="1" fillId="0" borderId="38" xfId="0" applyNumberFormat="1" applyFont="1" applyFill="1" applyBorder="1" applyAlignment="1">
      <alignment vertical="center" wrapText="1"/>
    </xf>
    <xf numFmtId="49" fontId="1" fillId="0" borderId="39" xfId="0" applyNumberFormat="1" applyFont="1" applyFill="1" applyBorder="1" applyAlignment="1">
      <alignment vertical="center" wrapText="1"/>
    </xf>
    <xf numFmtId="164" fontId="1" fillId="0" borderId="39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left" vertical="center" wrapText="1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2" fontId="2" fillId="0" borderId="32" xfId="0" applyNumberFormat="1" applyFont="1" applyFill="1" applyBorder="1" applyAlignment="1">
      <alignment horizontal="center" vertical="center"/>
    </xf>
    <xf numFmtId="49" fontId="1" fillId="0" borderId="43" xfId="0" applyNumberFormat="1" applyFont="1" applyFill="1" applyBorder="1" applyAlignment="1">
      <alignment horizontal="left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49" fontId="1" fillId="0" borderId="43" xfId="0" applyNumberFormat="1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 wrapText="1"/>
    </xf>
    <xf numFmtId="0" fontId="1" fillId="0" borderId="49" xfId="0" applyFont="1" applyFill="1" applyBorder="1"/>
    <xf numFmtId="49" fontId="1" fillId="0" borderId="55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vertical="center" wrapText="1"/>
    </xf>
    <xf numFmtId="0" fontId="1" fillId="0" borderId="24" xfId="0" applyFont="1" applyBorder="1"/>
    <xf numFmtId="0" fontId="1" fillId="0" borderId="25" xfId="0" applyFont="1" applyBorder="1"/>
    <xf numFmtId="0" fontId="1" fillId="0" borderId="20" xfId="0" applyFont="1" applyBorder="1"/>
    <xf numFmtId="0" fontId="2" fillId="0" borderId="21" xfId="0" applyFont="1" applyBorder="1"/>
    <xf numFmtId="164" fontId="1" fillId="0" borderId="20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horizontal="center" wrapText="1"/>
    </xf>
    <xf numFmtId="49" fontId="1" fillId="4" borderId="55" xfId="0" applyNumberFormat="1" applyFont="1" applyFill="1" applyBorder="1" applyAlignment="1">
      <alignment horizontal="center" vertical="center" wrapText="1"/>
    </xf>
    <xf numFmtId="49" fontId="1" fillId="4" borderId="43" xfId="0" applyNumberFormat="1" applyFont="1" applyFill="1" applyBorder="1" applyAlignment="1">
      <alignment horizontal="center" vertical="center" wrapText="1"/>
    </xf>
    <xf numFmtId="49" fontId="1" fillId="4" borderId="49" xfId="0" applyNumberFormat="1" applyFont="1" applyFill="1" applyBorder="1" applyAlignment="1">
      <alignment horizontal="center" vertical="center" wrapText="1"/>
    </xf>
    <xf numFmtId="49" fontId="1" fillId="4" borderId="27" xfId="0" applyNumberFormat="1" applyFont="1" applyFill="1" applyBorder="1" applyAlignment="1">
      <alignment horizontal="center" vertical="center"/>
    </xf>
    <xf numFmtId="49" fontId="1" fillId="4" borderId="27" xfId="0" applyNumberFormat="1" applyFont="1" applyFill="1" applyBorder="1" applyAlignment="1">
      <alignment horizontal="left" vertical="center" wrapText="1"/>
    </xf>
    <xf numFmtId="49" fontId="1" fillId="4" borderId="16" xfId="0" applyNumberFormat="1" applyFont="1" applyFill="1" applyBorder="1" applyAlignment="1">
      <alignment horizontal="center" vertical="center"/>
    </xf>
    <xf numFmtId="49" fontId="1" fillId="4" borderId="9" xfId="0" applyNumberFormat="1" applyFont="1" applyFill="1" applyBorder="1" applyAlignment="1">
      <alignment horizontal="center" vertical="center"/>
    </xf>
    <xf numFmtId="49" fontId="1" fillId="4" borderId="31" xfId="0" applyNumberFormat="1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2" fontId="2" fillId="4" borderId="32" xfId="0" applyNumberFormat="1" applyFont="1" applyFill="1" applyBorder="1" applyAlignment="1">
      <alignment horizontal="center" vertical="center"/>
    </xf>
    <xf numFmtId="49" fontId="1" fillId="4" borderId="27" xfId="0" applyNumberFormat="1" applyFont="1" applyFill="1" applyBorder="1" applyAlignment="1">
      <alignment horizontal="center" vertical="center" wrapText="1"/>
    </xf>
    <xf numFmtId="49" fontId="1" fillId="4" borderId="43" xfId="0" applyNumberFormat="1" applyFont="1" applyFill="1" applyBorder="1" applyAlignment="1">
      <alignment horizontal="center" vertical="center"/>
    </xf>
    <xf numFmtId="49" fontId="1" fillId="4" borderId="43" xfId="0" applyNumberFormat="1" applyFont="1" applyFill="1" applyBorder="1" applyAlignment="1">
      <alignment horizontal="left" vertical="center" wrapText="1"/>
    </xf>
    <xf numFmtId="49" fontId="1" fillId="4" borderId="42" xfId="0" applyNumberFormat="1" applyFont="1" applyFill="1" applyBorder="1" applyAlignment="1">
      <alignment horizontal="center" vertical="center"/>
    </xf>
    <xf numFmtId="49" fontId="1" fillId="4" borderId="8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0" fontId="1" fillId="4" borderId="66" xfId="0" applyFont="1" applyFill="1" applyBorder="1" applyAlignment="1">
      <alignment horizontal="center" vertical="center" wrapText="1"/>
    </xf>
    <xf numFmtId="49" fontId="1" fillId="4" borderId="41" xfId="0" applyNumberFormat="1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vertical="center" wrapText="1"/>
    </xf>
    <xf numFmtId="0" fontId="1" fillId="4" borderId="49" xfId="0" applyFont="1" applyFill="1" applyBorder="1"/>
    <xf numFmtId="0" fontId="1" fillId="4" borderId="35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164" fontId="1" fillId="4" borderId="36" xfId="0" applyNumberFormat="1" applyFont="1" applyFill="1" applyBorder="1" applyAlignment="1">
      <alignment horizontal="center" vertical="center"/>
    </xf>
    <xf numFmtId="164" fontId="2" fillId="4" borderId="37" xfId="0" applyNumberFormat="1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 wrapText="1"/>
    </xf>
    <xf numFmtId="0" fontId="1" fillId="4" borderId="50" xfId="0" applyFont="1" applyFill="1" applyBorder="1" applyAlignment="1">
      <alignment horizontal="center" vertical="center" wrapText="1"/>
    </xf>
    <xf numFmtId="164" fontId="2" fillId="0" borderId="5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4" fontId="2" fillId="0" borderId="3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30" xfId="0" applyNumberFormat="1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33" xfId="0" applyNumberFormat="1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left" vertical="center" wrapText="1"/>
    </xf>
    <xf numFmtId="164" fontId="1" fillId="4" borderId="35" xfId="0" applyNumberFormat="1" applyFont="1" applyFill="1" applyBorder="1" applyAlignment="1">
      <alignment horizontal="center" vertical="center" wrapText="1"/>
    </xf>
    <xf numFmtId="164" fontId="1" fillId="4" borderId="36" xfId="0" applyNumberFormat="1" applyFont="1" applyFill="1" applyBorder="1" applyAlignment="1">
      <alignment horizontal="center" vertical="center" wrapText="1"/>
    </xf>
    <xf numFmtId="164" fontId="1" fillId="4" borderId="37" xfId="0" applyNumberFormat="1" applyFont="1" applyFill="1" applyBorder="1" applyAlignment="1">
      <alignment horizontal="center" vertical="center" wrapText="1"/>
    </xf>
    <xf numFmtId="164" fontId="1" fillId="4" borderId="68" xfId="0" applyNumberFormat="1" applyFont="1" applyFill="1" applyBorder="1" applyAlignment="1">
      <alignment horizontal="center" vertical="center" wrapText="1"/>
    </xf>
    <xf numFmtId="49" fontId="1" fillId="4" borderId="36" xfId="0" applyNumberFormat="1" applyFont="1" applyFill="1" applyBorder="1" applyAlignment="1">
      <alignment horizontal="center" vertical="center" wrapText="1"/>
    </xf>
    <xf numFmtId="164" fontId="1" fillId="4" borderId="37" xfId="0" applyNumberFormat="1" applyFont="1" applyFill="1" applyBorder="1" applyAlignment="1">
      <alignment horizontal="center" vertical="center"/>
    </xf>
    <xf numFmtId="164" fontId="2" fillId="4" borderId="50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34" xfId="0" applyFont="1" applyFill="1" applyBorder="1" applyAlignment="1">
      <alignment horizontal="right" vertical="center" wrapText="1"/>
    </xf>
    <xf numFmtId="0" fontId="1" fillId="4" borderId="26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1" fillId="4" borderId="0" xfId="0" applyFont="1" applyFill="1" applyAlignment="1">
      <alignment vertical="center"/>
    </xf>
    <xf numFmtId="0" fontId="2" fillId="4" borderId="67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/>
    </xf>
    <xf numFmtId="164" fontId="2" fillId="4" borderId="56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left" vertical="center" wrapText="1"/>
    </xf>
    <xf numFmtId="49" fontId="1" fillId="4" borderId="45" xfId="0" applyNumberFormat="1" applyFont="1" applyFill="1" applyBorder="1" applyAlignment="1">
      <alignment horizontal="center" vertical="center" wrapText="1"/>
    </xf>
    <xf numFmtId="2" fontId="1" fillId="4" borderId="9" xfId="0" applyNumberFormat="1" applyFont="1" applyFill="1" applyBorder="1" applyAlignment="1">
      <alignment horizontal="center" vertical="center" wrapText="1"/>
    </xf>
    <xf numFmtId="49" fontId="1" fillId="4" borderId="31" xfId="0" applyNumberFormat="1" applyFont="1" applyFill="1" applyBorder="1" applyAlignment="1">
      <alignment horizontal="center" vertical="center" wrapText="1"/>
    </xf>
    <xf numFmtId="164" fontId="1" fillId="4" borderId="31" xfId="0" applyNumberFormat="1" applyFont="1" applyFill="1" applyBorder="1" applyAlignment="1">
      <alignment horizontal="center" vertical="center" wrapText="1"/>
    </xf>
    <xf numFmtId="164" fontId="2" fillId="4" borderId="32" xfId="0" applyNumberFormat="1" applyFont="1" applyFill="1" applyBorder="1" applyAlignment="1">
      <alignment horizontal="center" vertical="center" wrapText="1"/>
    </xf>
    <xf numFmtId="164" fontId="1" fillId="4" borderId="9" xfId="0" applyNumberFormat="1" applyFont="1" applyFill="1" applyBorder="1" applyAlignment="1">
      <alignment horizontal="center" vertical="center" wrapText="1"/>
    </xf>
    <xf numFmtId="165" fontId="1" fillId="4" borderId="13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vertical="center" wrapText="1"/>
    </xf>
    <xf numFmtId="49" fontId="1" fillId="4" borderId="19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2" fontId="1" fillId="4" borderId="4" xfId="0" applyNumberFormat="1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165" fontId="1" fillId="4" borderId="4" xfId="0" applyNumberFormat="1" applyFont="1" applyFill="1" applyBorder="1" applyAlignment="1">
      <alignment horizontal="center" vertical="center" wrapText="1"/>
    </xf>
    <xf numFmtId="164" fontId="2" fillId="4" borderId="64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vertical="center" wrapText="1"/>
    </xf>
    <xf numFmtId="0" fontId="1" fillId="4" borderId="58" xfId="0" applyFont="1" applyFill="1" applyBorder="1" applyAlignment="1">
      <alignment horizontal="left" vertical="center" wrapText="1"/>
    </xf>
    <xf numFmtId="49" fontId="1" fillId="4" borderId="57" xfId="0" applyNumberFormat="1" applyFont="1" applyFill="1" applyBorder="1" applyAlignment="1">
      <alignment horizontal="center" vertical="center" wrapText="1"/>
    </xf>
    <xf numFmtId="164" fontId="1" fillId="4" borderId="6" xfId="0" applyNumberFormat="1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164" fontId="1" fillId="4" borderId="11" xfId="0" applyNumberFormat="1" applyFont="1" applyFill="1" applyBorder="1" applyAlignment="1">
      <alignment horizontal="center" vertical="center" wrapText="1"/>
    </xf>
    <xf numFmtId="164" fontId="1" fillId="4" borderId="60" xfId="0" applyNumberFormat="1" applyFont="1" applyFill="1" applyBorder="1" applyAlignment="1">
      <alignment horizontal="center" vertical="center" wrapText="1"/>
    </xf>
    <xf numFmtId="49" fontId="1" fillId="4" borderId="7" xfId="0" applyNumberFormat="1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/>
    </xf>
    <xf numFmtId="164" fontId="1" fillId="4" borderId="11" xfId="0" applyNumberFormat="1" applyFont="1" applyFill="1" applyBorder="1" applyAlignment="1">
      <alignment horizontal="center" vertical="center"/>
    </xf>
    <xf numFmtId="164" fontId="2" fillId="4" borderId="57" xfId="0" applyNumberFormat="1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61" xfId="0" applyFont="1" applyFill="1" applyBorder="1" applyAlignment="1">
      <alignment horizontal="left" vertical="center" wrapText="1"/>
    </xf>
    <xf numFmtId="49" fontId="1" fillId="4" borderId="16" xfId="0" applyNumberFormat="1" applyFont="1" applyFill="1" applyBorder="1" applyAlignment="1">
      <alignment horizontal="center" vertical="center" wrapText="1"/>
    </xf>
    <xf numFmtId="164" fontId="1" fillId="4" borderId="18" xfId="0" applyNumberFormat="1" applyFont="1" applyFill="1" applyBorder="1" applyAlignment="1">
      <alignment horizontal="center" vertical="center" wrapText="1"/>
    </xf>
    <xf numFmtId="164" fontId="1" fillId="4" borderId="13" xfId="0" applyNumberFormat="1" applyFont="1" applyFill="1" applyBorder="1" applyAlignment="1">
      <alignment horizontal="center" vertical="center" wrapText="1"/>
    </xf>
    <xf numFmtId="164" fontId="1" fillId="4" borderId="14" xfId="0" applyNumberFormat="1" applyFont="1" applyFill="1" applyBorder="1" applyAlignment="1">
      <alignment horizontal="center" vertical="center" wrapText="1"/>
    </xf>
    <xf numFmtId="164" fontId="1" fillId="4" borderId="52" xfId="0" applyNumberFormat="1" applyFont="1" applyFill="1" applyBorder="1" applyAlignment="1">
      <alignment horizontal="center" vertical="center" wrapText="1"/>
    </xf>
    <xf numFmtId="49" fontId="1" fillId="4" borderId="13" xfId="0" applyNumberFormat="1" applyFont="1" applyFill="1" applyBorder="1" applyAlignment="1">
      <alignment horizontal="center" vertical="center" wrapText="1"/>
    </xf>
    <xf numFmtId="164" fontId="1" fillId="4" borderId="13" xfId="0" applyNumberFormat="1" applyFont="1" applyFill="1" applyBorder="1" applyAlignment="1">
      <alignment horizontal="center" vertical="center"/>
    </xf>
    <xf numFmtId="164" fontId="1" fillId="4" borderId="14" xfId="0" applyNumberFormat="1" applyFont="1" applyFill="1" applyBorder="1" applyAlignment="1">
      <alignment horizontal="center" vertical="center"/>
    </xf>
    <xf numFmtId="164" fontId="2" fillId="4" borderId="45" xfId="0" applyNumberFormat="1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vertical="center" wrapText="1"/>
    </xf>
    <xf numFmtId="0" fontId="1" fillId="4" borderId="28" xfId="0" applyFont="1" applyFill="1" applyBorder="1" applyAlignment="1">
      <alignment horizontal="left" vertical="center" wrapText="1"/>
    </xf>
    <xf numFmtId="49" fontId="1" fillId="4" borderId="42" xfId="0" applyNumberFormat="1" applyFont="1" applyFill="1" applyBorder="1" applyAlignment="1">
      <alignment horizontal="center" vertical="center" wrapText="1"/>
    </xf>
    <xf numFmtId="164" fontId="1" fillId="4" borderId="56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left" vertical="center" wrapText="1"/>
    </xf>
    <xf numFmtId="164" fontId="1" fillId="4" borderId="17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49" fontId="1" fillId="4" borderId="0" xfId="0" applyNumberFormat="1" applyFont="1" applyFill="1" applyBorder="1" applyAlignment="1">
      <alignment horizontal="center" vertical="center" wrapText="1"/>
    </xf>
    <xf numFmtId="164" fontId="1" fillId="4" borderId="62" xfId="0" applyNumberFormat="1" applyFont="1" applyFill="1" applyBorder="1" applyAlignment="1">
      <alignment horizontal="center" vertical="center" wrapText="1"/>
    </xf>
    <xf numFmtId="164" fontId="1" fillId="4" borderId="63" xfId="0" applyNumberFormat="1" applyFont="1" applyFill="1" applyBorder="1" applyAlignment="1">
      <alignment horizontal="center" vertical="center" wrapText="1"/>
    </xf>
    <xf numFmtId="164" fontId="1" fillId="4" borderId="64" xfId="0" applyNumberFormat="1" applyFont="1" applyFill="1" applyBorder="1" applyAlignment="1">
      <alignment horizontal="center" vertical="center" wrapText="1"/>
    </xf>
    <xf numFmtId="164" fontId="1" fillId="4" borderId="62" xfId="0" applyNumberFormat="1" applyFont="1" applyFill="1" applyBorder="1" applyAlignment="1">
      <alignment vertical="center" wrapText="1"/>
    </xf>
    <xf numFmtId="49" fontId="1" fillId="4" borderId="63" xfId="0" applyNumberFormat="1" applyFont="1" applyFill="1" applyBorder="1" applyAlignment="1">
      <alignment vertical="center" wrapText="1"/>
    </xf>
    <xf numFmtId="164" fontId="1" fillId="4" borderId="63" xfId="0" applyNumberFormat="1" applyFont="1" applyFill="1" applyBorder="1" applyAlignment="1">
      <alignment vertical="center"/>
    </xf>
    <xf numFmtId="164" fontId="1" fillId="4" borderId="63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vertical="center" wrapText="1"/>
    </xf>
    <xf numFmtId="164" fontId="1" fillId="4" borderId="8" xfId="0" applyNumberFormat="1" applyFont="1" applyFill="1" applyBorder="1" applyAlignment="1">
      <alignment horizontal="center" vertical="center" wrapText="1"/>
    </xf>
    <xf numFmtId="164" fontId="1" fillId="4" borderId="12" xfId="0" applyNumberFormat="1" applyFont="1" applyFill="1" applyBorder="1" applyAlignment="1">
      <alignment horizontal="center" vertical="center" wrapText="1"/>
    </xf>
    <xf numFmtId="164" fontId="1" fillId="4" borderId="8" xfId="0" applyNumberFormat="1" applyFont="1" applyFill="1" applyBorder="1" applyAlignment="1">
      <alignment vertical="center" wrapText="1"/>
    </xf>
    <xf numFmtId="164" fontId="2" fillId="4" borderId="34" xfId="0" applyNumberFormat="1" applyFont="1" applyFill="1" applyBorder="1" applyAlignment="1">
      <alignment horizontal="center" vertical="center" wrapText="1"/>
    </xf>
    <xf numFmtId="49" fontId="2" fillId="4" borderId="23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49" fontId="2" fillId="4" borderId="5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19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49" fontId="1" fillId="4" borderId="31" xfId="0" applyNumberFormat="1" applyFont="1" applyFill="1" applyBorder="1" applyAlignment="1">
      <alignment horizontal="left" vertical="center" wrapText="1"/>
    </xf>
    <xf numFmtId="49" fontId="2" fillId="4" borderId="31" xfId="0" applyNumberFormat="1" applyFont="1" applyFill="1" applyBorder="1" applyAlignment="1">
      <alignment horizontal="center" vertical="center"/>
    </xf>
    <xf numFmtId="164" fontId="2" fillId="4" borderId="31" xfId="0" applyNumberFormat="1" applyFont="1" applyFill="1" applyBorder="1" applyAlignment="1">
      <alignment horizontal="center" vertical="center" wrapText="1"/>
    </xf>
    <xf numFmtId="49" fontId="2" fillId="4" borderId="30" xfId="0" applyNumberFormat="1" applyFont="1" applyFill="1" applyBorder="1" applyAlignment="1">
      <alignment horizontal="center" vertical="center"/>
    </xf>
    <xf numFmtId="164" fontId="2" fillId="4" borderId="33" xfId="0" applyNumberFormat="1" applyFont="1" applyFill="1" applyBorder="1" applyAlignment="1">
      <alignment horizontal="center" vertical="center" wrapText="1"/>
    </xf>
    <xf numFmtId="49" fontId="1" fillId="4" borderId="32" xfId="0" applyNumberFormat="1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left" vertical="center" wrapText="1"/>
    </xf>
    <xf numFmtId="49" fontId="1" fillId="4" borderId="39" xfId="0" applyNumberFormat="1" applyFont="1" applyFill="1" applyBorder="1" applyAlignment="1">
      <alignment horizontal="center" vertical="center" wrapText="1"/>
    </xf>
    <xf numFmtId="164" fontId="1" fillId="4" borderId="39" xfId="0" applyNumberFormat="1" applyFont="1" applyFill="1" applyBorder="1" applyAlignment="1">
      <alignment horizontal="center" vertical="center" wrapText="1"/>
    </xf>
    <xf numFmtId="164" fontId="2" fillId="4" borderId="39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1" fillId="0" borderId="71" xfId="0" applyNumberFormat="1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left" vertical="center" wrapText="1"/>
    </xf>
    <xf numFmtId="49" fontId="1" fillId="0" borderId="47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2" fillId="0" borderId="67" xfId="0" applyNumberFormat="1" applyFont="1" applyFill="1" applyBorder="1" applyAlignment="1">
      <alignment horizontal="center" vertical="center" wrapText="1"/>
    </xf>
    <xf numFmtId="164" fontId="2" fillId="0" borderId="64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49" fontId="1" fillId="0" borderId="73" xfId="0" applyNumberFormat="1" applyFont="1" applyFill="1" applyBorder="1" applyAlignment="1">
      <alignment horizontal="center" vertical="center" wrapText="1"/>
    </xf>
    <xf numFmtId="0" fontId="1" fillId="0" borderId="75" xfId="0" applyFont="1" applyFill="1" applyBorder="1" applyAlignment="1">
      <alignment horizontal="left" vertical="center" wrapText="1"/>
    </xf>
    <xf numFmtId="164" fontId="1" fillId="0" borderId="73" xfId="0" applyNumberFormat="1" applyFont="1" applyFill="1" applyBorder="1" applyAlignment="1">
      <alignment horizontal="center" vertical="center" wrapText="1"/>
    </xf>
    <xf numFmtId="164" fontId="1" fillId="0" borderId="69" xfId="0" applyNumberFormat="1" applyFont="1" applyFill="1" applyBorder="1" applyAlignment="1">
      <alignment horizontal="center" vertical="center" wrapText="1"/>
    </xf>
    <xf numFmtId="49" fontId="2" fillId="0" borderId="54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1" fillId="0" borderId="67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50" xfId="0" applyFont="1" applyFill="1" applyBorder="1" applyAlignment="1">
      <alignment horizontal="left" vertical="center" wrapText="1"/>
    </xf>
    <xf numFmtId="164" fontId="1" fillId="0" borderId="35" xfId="0" applyNumberFormat="1" applyFont="1" applyFill="1" applyBorder="1" applyAlignment="1">
      <alignment horizontal="center" vertical="center" wrapText="1"/>
    </xf>
    <xf numFmtId="164" fontId="1" fillId="0" borderId="36" xfId="0" applyNumberFormat="1" applyFont="1" applyFill="1" applyBorder="1" applyAlignment="1">
      <alignment horizontal="center" vertical="center" wrapText="1"/>
    </xf>
    <xf numFmtId="164" fontId="1" fillId="0" borderId="37" xfId="0" applyNumberFormat="1" applyFont="1" applyFill="1" applyBorder="1" applyAlignment="1">
      <alignment horizontal="center" vertical="center" wrapText="1"/>
    </xf>
    <xf numFmtId="164" fontId="1" fillId="0" borderId="68" xfId="0" applyNumberFormat="1" applyFont="1" applyFill="1" applyBorder="1" applyAlignment="1">
      <alignment horizontal="center" vertical="center" wrapText="1"/>
    </xf>
    <xf numFmtId="49" fontId="1" fillId="0" borderId="36" xfId="0" applyNumberFormat="1" applyFont="1" applyFill="1" applyBorder="1" applyAlignment="1">
      <alignment horizontal="center" vertical="center" wrapText="1"/>
    </xf>
    <xf numFmtId="164" fontId="2" fillId="0" borderId="37" xfId="0" applyNumberFormat="1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49" fontId="1" fillId="0" borderId="35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>
      <alignment horizontal="center" vertical="center" wrapText="1"/>
    </xf>
    <xf numFmtId="49" fontId="1" fillId="4" borderId="51" xfId="0" applyNumberFormat="1" applyFont="1" applyFill="1" applyBorder="1" applyAlignment="1">
      <alignment horizontal="center" vertical="center" wrapText="1"/>
    </xf>
    <xf numFmtId="49" fontId="1" fillId="4" borderId="47" xfId="0" applyNumberFormat="1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vertical="center" wrapText="1"/>
    </xf>
    <xf numFmtId="49" fontId="1" fillId="4" borderId="76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right" vertical="center" wrapText="1"/>
    </xf>
    <xf numFmtId="164" fontId="2" fillId="0" borderId="54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Fill="1" applyBorder="1" applyAlignment="1">
      <alignment horizontal="right" vertical="center" wrapText="1"/>
    </xf>
    <xf numFmtId="164" fontId="2" fillId="0" borderId="21" xfId="0" applyNumberFormat="1" applyFont="1" applyFill="1" applyBorder="1" applyAlignment="1">
      <alignment horizontal="right" vertical="center" wrapText="1"/>
    </xf>
    <xf numFmtId="0" fontId="1" fillId="0" borderId="36" xfId="0" applyFont="1" applyFill="1" applyBorder="1" applyAlignment="1">
      <alignment horizontal="center" vertical="center" wrapText="1"/>
    </xf>
    <xf numFmtId="49" fontId="1" fillId="0" borderId="74" xfId="0" applyNumberFormat="1" applyFont="1" applyFill="1" applyBorder="1" applyAlignment="1">
      <alignment horizontal="center" vertical="center" wrapText="1"/>
    </xf>
    <xf numFmtId="49" fontId="1" fillId="0" borderId="51" xfId="0" applyNumberFormat="1" applyFont="1" applyFill="1" applyBorder="1" applyAlignment="1">
      <alignment horizontal="center" vertical="center" wrapText="1"/>
    </xf>
    <xf numFmtId="49" fontId="1" fillId="0" borderId="76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67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164" fontId="2" fillId="0" borderId="36" xfId="0" applyNumberFormat="1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left" vertical="center" wrapText="1"/>
    </xf>
    <xf numFmtId="0" fontId="1" fillId="0" borderId="57" xfId="0" applyFont="1" applyFill="1" applyBorder="1" applyAlignment="1">
      <alignment horizontal="left" vertical="center" wrapText="1"/>
    </xf>
    <xf numFmtId="0" fontId="1" fillId="0" borderId="42" xfId="0" applyFont="1" applyFill="1" applyBorder="1" applyAlignment="1">
      <alignment horizontal="left" vertical="center" wrapText="1"/>
    </xf>
    <xf numFmtId="164" fontId="1" fillId="0" borderId="51" xfId="0" applyNumberFormat="1" applyFont="1" applyFill="1" applyBorder="1" applyAlignment="1">
      <alignment horizontal="center" vertical="center" wrapText="1"/>
    </xf>
    <xf numFmtId="49" fontId="2" fillId="0" borderId="54" xfId="0" applyNumberFormat="1" applyFont="1" applyBorder="1" applyAlignment="1">
      <alignment horizontal="center" vertical="center" wrapText="1"/>
    </xf>
    <xf numFmtId="49" fontId="1" fillId="0" borderId="6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1" fillId="0" borderId="76" xfId="0" applyNumberFormat="1" applyFont="1" applyFill="1" applyBorder="1" applyAlignment="1">
      <alignment horizontal="center" vertical="center" wrapText="1"/>
    </xf>
    <xf numFmtId="49" fontId="1" fillId="0" borderId="63" xfId="0" applyNumberFormat="1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5" borderId="19" xfId="0" applyNumberFormat="1" applyFont="1" applyFill="1" applyBorder="1" applyAlignment="1">
      <alignment horizontal="center" vertical="center"/>
    </xf>
    <xf numFmtId="49" fontId="2" fillId="5" borderId="16" xfId="0" applyNumberFormat="1" applyFont="1" applyFill="1" applyBorder="1" applyAlignment="1">
      <alignment horizontal="center" vertical="center"/>
    </xf>
    <xf numFmtId="49" fontId="2" fillId="5" borderId="0" xfId="0" applyNumberFormat="1" applyFont="1" applyFill="1" applyBorder="1" applyAlignment="1">
      <alignment horizontal="center" vertical="center"/>
    </xf>
    <xf numFmtId="49" fontId="2" fillId="5" borderId="5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0" borderId="70" xfId="0" applyNumberFormat="1" applyFont="1" applyFill="1" applyBorder="1" applyAlignment="1">
      <alignment horizontal="center" vertical="center" wrapText="1"/>
    </xf>
    <xf numFmtId="49" fontId="2" fillId="0" borderId="49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1" fillId="0" borderId="27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41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64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46" xfId="0" applyNumberFormat="1" applyFont="1" applyBorder="1" applyAlignment="1">
      <alignment horizontal="center" vertical="center" wrapText="1"/>
    </xf>
    <xf numFmtId="49" fontId="2" fillId="0" borderId="72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47" xfId="0" applyNumberFormat="1" applyFont="1" applyBorder="1" applyAlignment="1">
      <alignment horizontal="center" vertical="center" wrapText="1"/>
    </xf>
    <xf numFmtId="49" fontId="2" fillId="2" borderId="25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49" fontId="2" fillId="0" borderId="37" xfId="0" applyNumberFormat="1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49" fontId="2" fillId="0" borderId="46" xfId="0" applyNumberFormat="1" applyFont="1" applyFill="1" applyBorder="1" applyAlignment="1">
      <alignment horizontal="center" vertical="center" wrapText="1"/>
    </xf>
    <xf numFmtId="49" fontId="2" fillId="0" borderId="72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40" xfId="0" applyNumberFormat="1" applyFont="1" applyFill="1" applyBorder="1" applyAlignment="1">
      <alignment horizontal="center" vertical="center" wrapText="1"/>
    </xf>
    <xf numFmtId="49" fontId="2" fillId="5" borderId="10" xfId="0" applyNumberFormat="1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2" borderId="35" xfId="0" applyNumberFormat="1" applyFont="1" applyFill="1" applyBorder="1" applyAlignment="1">
      <alignment horizontal="center" vertical="center" wrapText="1"/>
    </xf>
    <xf numFmtId="49" fontId="2" fillId="2" borderId="36" xfId="0" applyNumberFormat="1" applyFont="1" applyFill="1" applyBorder="1" applyAlignment="1">
      <alignment horizontal="center" vertical="center" wrapText="1"/>
    </xf>
    <xf numFmtId="49" fontId="2" fillId="2" borderId="37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5" borderId="23" xfId="0" applyNumberFormat="1" applyFont="1" applyFill="1" applyBorder="1" applyAlignment="1">
      <alignment horizontal="center" vertical="center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49" fontId="2" fillId="0" borderId="44" xfId="0" applyNumberFormat="1" applyFont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left" vertical="center" wrapText="1"/>
    </xf>
    <xf numFmtId="164" fontId="1" fillId="0" borderId="24" xfId="0" applyNumberFormat="1" applyFont="1" applyFill="1" applyBorder="1" applyAlignment="1">
      <alignment horizontal="left" vertical="center" wrapText="1"/>
    </xf>
    <xf numFmtId="164" fontId="1" fillId="0" borderId="22" xfId="0" applyNumberFormat="1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49" fontId="2" fillId="5" borderId="22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FF99"/>
      <color rgb="FFCCFFFF"/>
      <color rgb="FF00FF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E35AA-C0D5-459C-A2EF-16369EA96A44}">
  <dimension ref="A1:AA41"/>
  <sheetViews>
    <sheetView tabSelected="1" view="pageBreakPreview" topLeftCell="A30" zoomScale="94" zoomScaleNormal="73" zoomScaleSheetLayoutView="94" workbookViewId="0">
      <selection activeCell="E46" sqref="E46"/>
    </sheetView>
  </sheetViews>
  <sheetFormatPr defaultColWidth="9.140625" defaultRowHeight="15" x14ac:dyDescent="0.25"/>
  <cols>
    <col min="1" max="1" width="4.140625" style="1" customWidth="1"/>
    <col min="2" max="2" width="52" style="2" customWidth="1"/>
    <col min="3" max="3" width="11" style="2" customWidth="1"/>
    <col min="4" max="5" width="9.42578125" style="2" customWidth="1"/>
    <col min="6" max="6" width="10.85546875" style="2" customWidth="1"/>
    <col min="7" max="8" width="10.28515625" style="2" customWidth="1"/>
    <col min="9" max="9" width="10.7109375" style="2" customWidth="1"/>
    <col min="10" max="10" width="11.7109375" style="2" customWidth="1"/>
    <col min="11" max="11" width="16.42578125" style="2" customWidth="1"/>
    <col min="12" max="12" width="20" style="2" customWidth="1"/>
    <col min="13" max="13" width="14.85546875" style="3" hidden="1" customWidth="1"/>
    <col min="14" max="22" width="9.140625" style="2" hidden="1" customWidth="1"/>
    <col min="23" max="23" width="9.42578125" style="2" hidden="1" customWidth="1"/>
    <col min="24" max="24" width="0.28515625" style="2" customWidth="1"/>
    <col min="25" max="25" width="9.42578125" style="2" hidden="1" customWidth="1"/>
    <col min="26" max="26" width="11.140625" style="2" bestFit="1" customWidth="1"/>
    <col min="27" max="16384" width="9.140625" style="2"/>
  </cols>
  <sheetData>
    <row r="1" spans="1:26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7"/>
    </row>
    <row r="2" spans="1:26" ht="21.6" customHeight="1" x14ac:dyDescent="0.25">
      <c r="A2" s="474" t="s">
        <v>5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6"/>
    </row>
    <row r="3" spans="1:26" ht="33.6" customHeight="1" thickBot="1" x14ac:dyDescent="0.3">
      <c r="A3" s="477" t="s">
        <v>107</v>
      </c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9"/>
    </row>
    <row r="4" spans="1:26" ht="16.5" customHeight="1" thickBot="1" x14ac:dyDescent="0.3">
      <c r="A4" s="445" t="s">
        <v>17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7"/>
    </row>
    <row r="5" spans="1:26" ht="16.5" customHeight="1" thickBot="1" x14ac:dyDescent="0.3">
      <c r="A5" s="480"/>
      <c r="B5" s="481"/>
      <c r="C5" s="484" t="s">
        <v>3</v>
      </c>
      <c r="D5" s="485"/>
      <c r="E5" s="485"/>
      <c r="F5" s="486"/>
      <c r="G5" s="484" t="s">
        <v>11</v>
      </c>
      <c r="H5" s="485"/>
      <c r="I5" s="485"/>
      <c r="J5" s="485"/>
      <c r="K5" s="470" t="s">
        <v>4</v>
      </c>
      <c r="L5" s="455" t="s">
        <v>11</v>
      </c>
    </row>
    <row r="6" spans="1:26" ht="16.5" customHeight="1" thickBot="1" x14ac:dyDescent="0.3">
      <c r="A6" s="482"/>
      <c r="B6" s="483"/>
      <c r="C6" s="392" t="s">
        <v>104</v>
      </c>
      <c r="D6" s="373" t="s">
        <v>105</v>
      </c>
      <c r="E6" s="373" t="s">
        <v>106</v>
      </c>
      <c r="F6" s="12" t="s">
        <v>0</v>
      </c>
      <c r="G6" s="392" t="s">
        <v>104</v>
      </c>
      <c r="H6" s="373" t="s">
        <v>105</v>
      </c>
      <c r="I6" s="373" t="s">
        <v>106</v>
      </c>
      <c r="J6" s="14" t="s">
        <v>0</v>
      </c>
      <c r="K6" s="487"/>
      <c r="L6" s="456"/>
    </row>
    <row r="7" spans="1:26" s="169" customFormat="1" ht="71.45" customHeight="1" thickBot="1" x14ac:dyDescent="0.3">
      <c r="A7" s="128">
        <v>1</v>
      </c>
      <c r="B7" s="134" t="s">
        <v>115</v>
      </c>
      <c r="C7" s="402">
        <v>295</v>
      </c>
      <c r="D7" s="400"/>
      <c r="E7" s="400"/>
      <c r="F7" s="403">
        <f>C7+D7+E7</f>
        <v>295</v>
      </c>
      <c r="G7" s="402">
        <v>295.89999999999998</v>
      </c>
      <c r="H7" s="400"/>
      <c r="I7" s="400"/>
      <c r="J7" s="401">
        <f>G7+H7+H7</f>
        <v>295.89999999999998</v>
      </c>
      <c r="K7" s="61" t="s">
        <v>81</v>
      </c>
      <c r="L7" s="128" t="s">
        <v>116</v>
      </c>
      <c r="M7" s="168"/>
    </row>
    <row r="8" spans="1:26" s="25" customFormat="1" ht="15" customHeight="1" thickBot="1" x14ac:dyDescent="0.3">
      <c r="A8" s="488" t="s">
        <v>22</v>
      </c>
      <c r="B8" s="489"/>
      <c r="C8" s="489"/>
      <c r="D8" s="489"/>
      <c r="E8" s="489"/>
      <c r="F8" s="489"/>
      <c r="G8" s="489"/>
      <c r="H8" s="489"/>
      <c r="I8" s="489"/>
      <c r="J8" s="489"/>
      <c r="K8" s="489"/>
      <c r="L8" s="490"/>
      <c r="M8" s="24"/>
    </row>
    <row r="9" spans="1:26" s="25" customFormat="1" ht="18" customHeight="1" thickBot="1" x14ac:dyDescent="0.3">
      <c r="A9" s="448" t="s">
        <v>108</v>
      </c>
      <c r="B9" s="449"/>
      <c r="C9" s="448" t="s">
        <v>3</v>
      </c>
      <c r="D9" s="449"/>
      <c r="E9" s="449"/>
      <c r="F9" s="491"/>
      <c r="G9" s="492" t="s">
        <v>11</v>
      </c>
      <c r="H9" s="493"/>
      <c r="I9" s="493"/>
      <c r="J9" s="494"/>
      <c r="K9" s="449" t="s">
        <v>4</v>
      </c>
      <c r="L9" s="495" t="s">
        <v>11</v>
      </c>
      <c r="M9" s="24"/>
    </row>
    <row r="10" spans="1:26" s="25" customFormat="1" ht="15.6" customHeight="1" thickBot="1" x14ac:dyDescent="0.3">
      <c r="A10" s="450"/>
      <c r="B10" s="451"/>
      <c r="C10" s="392" t="s">
        <v>104</v>
      </c>
      <c r="D10" s="373" t="s">
        <v>105</v>
      </c>
      <c r="E10" s="373" t="s">
        <v>106</v>
      </c>
      <c r="F10" s="393" t="s">
        <v>0</v>
      </c>
      <c r="G10" s="392" t="s">
        <v>104</v>
      </c>
      <c r="H10" s="378" t="s">
        <v>105</v>
      </c>
      <c r="I10" s="373" t="s">
        <v>106</v>
      </c>
      <c r="J10" s="379" t="s">
        <v>0</v>
      </c>
      <c r="K10" s="451"/>
      <c r="L10" s="496"/>
      <c r="M10" s="24"/>
    </row>
    <row r="11" spans="1:26" s="169" customFormat="1" ht="91.9" customHeight="1" x14ac:dyDescent="0.25">
      <c r="A11" s="374" t="s">
        <v>1</v>
      </c>
      <c r="B11" s="375" t="s">
        <v>122</v>
      </c>
      <c r="C11" s="376">
        <v>0</v>
      </c>
      <c r="D11" s="370"/>
      <c r="E11" s="370"/>
      <c r="F11" s="371">
        <f>C11+D11+E11</f>
        <v>0</v>
      </c>
      <c r="G11" s="376">
        <v>3098.317</v>
      </c>
      <c r="H11" s="370"/>
      <c r="I11" s="377"/>
      <c r="J11" s="371">
        <f>SUM(G11:I11)</f>
        <v>3098.317</v>
      </c>
      <c r="K11" s="410" t="s">
        <v>12</v>
      </c>
      <c r="L11" s="380" t="s">
        <v>123</v>
      </c>
      <c r="M11" s="168"/>
      <c r="Z11" s="168">
        <f>J11-F11</f>
        <v>3098.317</v>
      </c>
    </row>
    <row r="12" spans="1:26" s="169" customFormat="1" ht="72.599999999999994" customHeight="1" thickBot="1" x14ac:dyDescent="0.3">
      <c r="A12" s="367" t="s">
        <v>15</v>
      </c>
      <c r="B12" s="368" t="s">
        <v>132</v>
      </c>
      <c r="C12" s="105">
        <v>7897.2550000000001</v>
      </c>
      <c r="D12" s="104"/>
      <c r="E12" s="104"/>
      <c r="F12" s="115">
        <f>C12+D12+E12</f>
        <v>7897.2550000000001</v>
      </c>
      <c r="G12" s="105">
        <v>0</v>
      </c>
      <c r="H12" s="104"/>
      <c r="I12" s="104"/>
      <c r="J12" s="115">
        <f>SUM(G12:I12)</f>
        <v>0</v>
      </c>
      <c r="K12" s="406" t="s">
        <v>12</v>
      </c>
      <c r="L12" s="381" t="s">
        <v>90</v>
      </c>
      <c r="M12" s="168"/>
    </row>
    <row r="13" spans="1:26" s="169" customFormat="1" ht="12.6" hidden="1" customHeight="1" x14ac:dyDescent="0.25">
      <c r="A13" s="397" t="s">
        <v>16</v>
      </c>
      <c r="B13" s="327" t="s">
        <v>113</v>
      </c>
      <c r="C13" s="344"/>
      <c r="D13" s="292">
        <v>480</v>
      </c>
      <c r="E13" s="292"/>
      <c r="F13" s="395">
        <f>C13+D13+E13</f>
        <v>480</v>
      </c>
      <c r="G13" s="344"/>
      <c r="H13" s="292">
        <v>0</v>
      </c>
      <c r="I13" s="292"/>
      <c r="J13" s="395">
        <f>SUM(G13:I13)</f>
        <v>0</v>
      </c>
      <c r="K13" s="396" t="s">
        <v>12</v>
      </c>
      <c r="L13" s="398" t="s">
        <v>90</v>
      </c>
      <c r="M13" s="168"/>
    </row>
    <row r="14" spans="1:26" s="169" customFormat="1" ht="10.9" hidden="1" customHeight="1" thickBot="1" x14ac:dyDescent="0.3">
      <c r="A14" s="397" t="s">
        <v>30</v>
      </c>
      <c r="B14" s="327" t="s">
        <v>114</v>
      </c>
      <c r="C14" s="332"/>
      <c r="D14" s="333"/>
      <c r="E14" s="333"/>
      <c r="F14" s="299">
        <f>C14+D14+E14</f>
        <v>0</v>
      </c>
      <c r="G14" s="332">
        <v>493.90699999999998</v>
      </c>
      <c r="H14" s="333"/>
      <c r="I14" s="333"/>
      <c r="J14" s="299">
        <f>SUM(G14:I14)</f>
        <v>493.90699999999998</v>
      </c>
      <c r="K14" s="399" t="s">
        <v>12</v>
      </c>
      <c r="L14" s="398" t="s">
        <v>72</v>
      </c>
      <c r="M14" s="168"/>
    </row>
    <row r="15" spans="1:26" s="25" customFormat="1" ht="15.6" customHeight="1" thickBot="1" x14ac:dyDescent="0.3">
      <c r="A15" s="445" t="s">
        <v>21</v>
      </c>
      <c r="B15" s="446"/>
      <c r="C15" s="446"/>
      <c r="D15" s="446"/>
      <c r="E15" s="446"/>
      <c r="F15" s="446"/>
      <c r="G15" s="446"/>
      <c r="H15" s="446"/>
      <c r="I15" s="446"/>
      <c r="J15" s="446"/>
      <c r="K15" s="446"/>
      <c r="L15" s="447"/>
      <c r="M15" s="24"/>
    </row>
    <row r="16" spans="1:26" s="25" customFormat="1" ht="13.9" customHeight="1" thickBot="1" x14ac:dyDescent="0.3">
      <c r="A16" s="448" t="s">
        <v>108</v>
      </c>
      <c r="B16" s="449"/>
      <c r="C16" s="467" t="s">
        <v>3</v>
      </c>
      <c r="D16" s="468"/>
      <c r="E16" s="468"/>
      <c r="F16" s="469"/>
      <c r="G16" s="467" t="s">
        <v>11</v>
      </c>
      <c r="H16" s="468"/>
      <c r="I16" s="468"/>
      <c r="J16" s="468"/>
      <c r="K16" s="470" t="s">
        <v>4</v>
      </c>
      <c r="L16" s="472" t="s">
        <v>11</v>
      </c>
      <c r="M16" s="24"/>
    </row>
    <row r="17" spans="1:13" s="25" customFormat="1" ht="16.149999999999999" customHeight="1" thickBot="1" x14ac:dyDescent="0.3">
      <c r="A17" s="450"/>
      <c r="B17" s="451"/>
      <c r="C17" s="394" t="s">
        <v>104</v>
      </c>
      <c r="D17" s="373" t="s">
        <v>105</v>
      </c>
      <c r="E17" s="373" t="s">
        <v>106</v>
      </c>
      <c r="F17" s="248" t="s">
        <v>0</v>
      </c>
      <c r="G17" s="394" t="s">
        <v>104</v>
      </c>
      <c r="H17" s="373" t="s">
        <v>105</v>
      </c>
      <c r="I17" s="373" t="s">
        <v>106</v>
      </c>
      <c r="J17" s="430" t="s">
        <v>0</v>
      </c>
      <c r="K17" s="471"/>
      <c r="L17" s="473"/>
      <c r="M17" s="24"/>
    </row>
    <row r="18" spans="1:13" s="169" customFormat="1" ht="59.25" customHeight="1" x14ac:dyDescent="0.25">
      <c r="A18" s="408" t="s">
        <v>1</v>
      </c>
      <c r="B18" s="427" t="s">
        <v>117</v>
      </c>
      <c r="C18" s="67"/>
      <c r="D18" s="68"/>
      <c r="E18" s="68"/>
      <c r="F18" s="69"/>
      <c r="G18" s="116">
        <v>100</v>
      </c>
      <c r="H18" s="70"/>
      <c r="I18" s="70"/>
      <c r="J18" s="242">
        <f>SUM(G18:I18)</f>
        <v>100</v>
      </c>
      <c r="K18" s="410" t="s">
        <v>12</v>
      </c>
      <c r="L18" s="409" t="s">
        <v>14</v>
      </c>
      <c r="M18" s="168"/>
    </row>
    <row r="19" spans="1:13" s="169" customFormat="1" ht="53.25" customHeight="1" x14ac:dyDescent="0.25">
      <c r="A19" s="352" t="s">
        <v>15</v>
      </c>
      <c r="B19" s="428" t="s">
        <v>118</v>
      </c>
      <c r="C19" s="105">
        <v>145.904</v>
      </c>
      <c r="D19" s="104"/>
      <c r="E19" s="104"/>
      <c r="F19" s="164">
        <f>C19+D19+E19</f>
        <v>145.904</v>
      </c>
      <c r="G19" s="429"/>
      <c r="H19" s="412"/>
      <c r="I19" s="412"/>
      <c r="J19" s="244">
        <f t="shared" ref="J19:J22" si="0">SUM(G19:I19)</f>
        <v>0</v>
      </c>
      <c r="K19" s="411" t="s">
        <v>120</v>
      </c>
      <c r="L19" s="413" t="s">
        <v>119</v>
      </c>
      <c r="M19" s="168"/>
    </row>
    <row r="20" spans="1:13" s="169" customFormat="1" ht="51" customHeight="1" x14ac:dyDescent="0.25">
      <c r="A20" s="352" t="s">
        <v>16</v>
      </c>
      <c r="B20" s="428" t="s">
        <v>121</v>
      </c>
      <c r="C20" s="105"/>
      <c r="D20" s="104"/>
      <c r="E20" s="104"/>
      <c r="F20" s="164"/>
      <c r="G20" s="429">
        <v>639.02</v>
      </c>
      <c r="H20" s="412"/>
      <c r="I20" s="412"/>
      <c r="J20" s="244">
        <f t="shared" si="0"/>
        <v>639.02</v>
      </c>
      <c r="K20" s="411" t="s">
        <v>51</v>
      </c>
      <c r="L20" s="413" t="s">
        <v>14</v>
      </c>
      <c r="M20" s="168"/>
    </row>
    <row r="21" spans="1:13" s="169" customFormat="1" ht="70.150000000000006" customHeight="1" thickBot="1" x14ac:dyDescent="0.3">
      <c r="A21" s="391" t="s">
        <v>30</v>
      </c>
      <c r="B21" s="426" t="s">
        <v>129</v>
      </c>
      <c r="C21" s="384"/>
      <c r="D21" s="385"/>
      <c r="E21" s="385"/>
      <c r="F21" s="386"/>
      <c r="G21" s="387">
        <v>18.09</v>
      </c>
      <c r="H21" s="388"/>
      <c r="I21" s="388"/>
      <c r="J21" s="244">
        <f t="shared" si="0"/>
        <v>18.09</v>
      </c>
      <c r="K21" s="411" t="s">
        <v>92</v>
      </c>
      <c r="L21" s="413" t="s">
        <v>14</v>
      </c>
      <c r="M21" s="168"/>
    </row>
    <row r="22" spans="1:13" s="169" customFormat="1" ht="83.45" customHeight="1" thickBot="1" x14ac:dyDescent="0.3">
      <c r="A22" s="431" t="s">
        <v>31</v>
      </c>
      <c r="B22" s="432" t="s">
        <v>130</v>
      </c>
      <c r="C22" s="135"/>
      <c r="D22" s="136"/>
      <c r="E22" s="136"/>
      <c r="F22" s="138"/>
      <c r="G22" s="433">
        <v>57.75</v>
      </c>
      <c r="H22" s="434"/>
      <c r="I22" s="434"/>
      <c r="J22" s="435">
        <f t="shared" si="0"/>
        <v>57.75</v>
      </c>
      <c r="K22" s="436" t="s">
        <v>92</v>
      </c>
      <c r="L22" s="437" t="s">
        <v>14</v>
      </c>
      <c r="M22" s="168"/>
    </row>
    <row r="23" spans="1:13" s="25" customFormat="1" ht="16.5" customHeight="1" thickBot="1" x14ac:dyDescent="0.3">
      <c r="A23" s="445" t="s">
        <v>10</v>
      </c>
      <c r="B23" s="446"/>
      <c r="C23" s="446"/>
      <c r="D23" s="446"/>
      <c r="E23" s="446"/>
      <c r="F23" s="446"/>
      <c r="G23" s="446"/>
      <c r="H23" s="446"/>
      <c r="I23" s="446"/>
      <c r="J23" s="446"/>
      <c r="K23" s="446"/>
      <c r="L23" s="447"/>
      <c r="M23" s="24"/>
    </row>
    <row r="24" spans="1:13" s="25" customFormat="1" ht="16.5" customHeight="1" thickBot="1" x14ac:dyDescent="0.3">
      <c r="A24" s="448" t="s">
        <v>108</v>
      </c>
      <c r="B24" s="449"/>
      <c r="C24" s="452" t="s">
        <v>3</v>
      </c>
      <c r="D24" s="453"/>
      <c r="E24" s="453"/>
      <c r="F24" s="454"/>
      <c r="G24" s="452" t="s">
        <v>11</v>
      </c>
      <c r="H24" s="453"/>
      <c r="I24" s="453"/>
      <c r="J24" s="454"/>
      <c r="K24" s="455" t="s">
        <v>4</v>
      </c>
      <c r="L24" s="455" t="s">
        <v>11</v>
      </c>
      <c r="M24" s="24"/>
    </row>
    <row r="25" spans="1:13" s="25" customFormat="1" ht="16.5" customHeight="1" thickBot="1" x14ac:dyDescent="0.3">
      <c r="A25" s="450"/>
      <c r="B25" s="451"/>
      <c r="C25" s="415" t="s">
        <v>104</v>
      </c>
      <c r="D25" s="373" t="s">
        <v>105</v>
      </c>
      <c r="E25" s="373" t="s">
        <v>106</v>
      </c>
      <c r="F25" s="248" t="s">
        <v>0</v>
      </c>
      <c r="G25" s="415" t="s">
        <v>104</v>
      </c>
      <c r="H25" s="373" t="s">
        <v>105</v>
      </c>
      <c r="I25" s="373" t="s">
        <v>106</v>
      </c>
      <c r="J25" s="248" t="s">
        <v>0</v>
      </c>
      <c r="K25" s="456"/>
      <c r="L25" s="456"/>
      <c r="M25" s="24"/>
    </row>
    <row r="26" spans="1:13" s="169" customFormat="1" ht="55.9" customHeight="1" x14ac:dyDescent="0.25">
      <c r="A26" s="457" t="s">
        <v>1</v>
      </c>
      <c r="B26" s="416" t="s">
        <v>67</v>
      </c>
      <c r="C26" s="109"/>
      <c r="D26" s="68"/>
      <c r="E26" s="68"/>
      <c r="F26" s="69">
        <f>C26+D26+E26</f>
        <v>0</v>
      </c>
      <c r="G26" s="422">
        <f>SUM(G27:G30)</f>
        <v>37565.411</v>
      </c>
      <c r="H26" s="86"/>
      <c r="I26" s="86"/>
      <c r="J26" s="420">
        <f>G26</f>
        <v>37565.411</v>
      </c>
      <c r="K26" s="460" t="s">
        <v>12</v>
      </c>
      <c r="L26" s="463" t="s">
        <v>128</v>
      </c>
      <c r="M26" s="168"/>
    </row>
    <row r="27" spans="1:13" s="169" customFormat="1" ht="52.9" customHeight="1" x14ac:dyDescent="0.25">
      <c r="A27" s="458"/>
      <c r="B27" s="417" t="s">
        <v>124</v>
      </c>
      <c r="C27" s="418"/>
      <c r="D27" s="104"/>
      <c r="E27" s="104"/>
      <c r="F27" s="164">
        <f t="shared" ref="F27:F30" si="1">C27+D27+E27</f>
        <v>0</v>
      </c>
      <c r="G27" s="423">
        <v>2799.5079999999998</v>
      </c>
      <c r="H27" s="107"/>
      <c r="I27" s="107"/>
      <c r="J27" s="421">
        <f t="shared" ref="J27:J30" si="2">G27</f>
        <v>2799.5079999999998</v>
      </c>
      <c r="K27" s="461"/>
      <c r="L27" s="464"/>
      <c r="M27" s="168"/>
    </row>
    <row r="28" spans="1:13" s="169" customFormat="1" ht="51.6" customHeight="1" x14ac:dyDescent="0.25">
      <c r="A28" s="458"/>
      <c r="B28" s="416" t="s">
        <v>125</v>
      </c>
      <c r="C28" s="418"/>
      <c r="D28" s="104"/>
      <c r="E28" s="104"/>
      <c r="F28" s="164">
        <f t="shared" si="1"/>
        <v>0</v>
      </c>
      <c r="G28" s="423">
        <v>8992.5139999999992</v>
      </c>
      <c r="H28" s="107"/>
      <c r="I28" s="107"/>
      <c r="J28" s="421">
        <f t="shared" si="2"/>
        <v>8992.5139999999992</v>
      </c>
      <c r="K28" s="461"/>
      <c r="L28" s="464"/>
      <c r="M28" s="168"/>
    </row>
    <row r="29" spans="1:13" s="169" customFormat="1" ht="52.5" customHeight="1" x14ac:dyDescent="0.25">
      <c r="A29" s="458"/>
      <c r="B29" s="416" t="s">
        <v>126</v>
      </c>
      <c r="C29" s="418"/>
      <c r="D29" s="104"/>
      <c r="E29" s="104"/>
      <c r="F29" s="164">
        <f t="shared" si="1"/>
        <v>0</v>
      </c>
      <c r="G29" s="423">
        <v>4375.7150000000001</v>
      </c>
      <c r="H29" s="107"/>
      <c r="I29" s="107"/>
      <c r="J29" s="421">
        <f t="shared" si="2"/>
        <v>4375.7150000000001</v>
      </c>
      <c r="K29" s="461"/>
      <c r="L29" s="464"/>
      <c r="M29" s="168"/>
    </row>
    <row r="30" spans="1:13" s="169" customFormat="1" ht="57.6" customHeight="1" thickBot="1" x14ac:dyDescent="0.3">
      <c r="A30" s="459"/>
      <c r="B30" s="416" t="s">
        <v>127</v>
      </c>
      <c r="C30" s="418"/>
      <c r="D30" s="104"/>
      <c r="E30" s="104"/>
      <c r="F30" s="419">
        <f t="shared" si="1"/>
        <v>0</v>
      </c>
      <c r="G30" s="424">
        <v>21397.673999999999</v>
      </c>
      <c r="H30" s="187"/>
      <c r="I30" s="187"/>
      <c r="J30" s="425">
        <f t="shared" si="2"/>
        <v>21397.673999999999</v>
      </c>
      <c r="K30" s="462"/>
      <c r="L30" s="465"/>
      <c r="M30" s="168"/>
    </row>
    <row r="31" spans="1:13" ht="15.6" customHeight="1" thickBot="1" x14ac:dyDescent="0.3">
      <c r="A31" s="440" t="s">
        <v>64</v>
      </c>
      <c r="B31" s="441"/>
      <c r="C31" s="441"/>
      <c r="D31" s="441"/>
      <c r="E31" s="441"/>
      <c r="F31" s="441"/>
      <c r="G31" s="442"/>
      <c r="H31" s="442"/>
      <c r="I31" s="442"/>
      <c r="J31" s="442"/>
      <c r="K31" s="442"/>
      <c r="L31" s="443"/>
    </row>
    <row r="32" spans="1:13" ht="15.6" customHeight="1" thickBot="1" x14ac:dyDescent="0.3">
      <c r="A32" s="448" t="s">
        <v>108</v>
      </c>
      <c r="B32" s="449"/>
      <c r="C32" s="452" t="s">
        <v>3</v>
      </c>
      <c r="D32" s="453"/>
      <c r="E32" s="453"/>
      <c r="F32" s="454"/>
      <c r="G32" s="452" t="s">
        <v>11</v>
      </c>
      <c r="H32" s="453"/>
      <c r="I32" s="453"/>
      <c r="J32" s="454"/>
      <c r="K32" s="455" t="s">
        <v>4</v>
      </c>
      <c r="L32" s="455" t="s">
        <v>11</v>
      </c>
    </row>
    <row r="33" spans="1:27" ht="15.6" customHeight="1" x14ac:dyDescent="0.25">
      <c r="A33" s="466"/>
      <c r="B33" s="444"/>
      <c r="C33" s="414" t="s">
        <v>104</v>
      </c>
      <c r="D33" s="251" t="s">
        <v>105</v>
      </c>
      <c r="E33" s="251" t="s">
        <v>106</v>
      </c>
      <c r="F33" s="12" t="s">
        <v>0</v>
      </c>
      <c r="G33" s="414" t="s">
        <v>104</v>
      </c>
      <c r="H33" s="251" t="s">
        <v>105</v>
      </c>
      <c r="I33" s="251" t="s">
        <v>106</v>
      </c>
      <c r="J33" s="12" t="s">
        <v>0</v>
      </c>
      <c r="K33" s="456"/>
      <c r="L33" s="456"/>
    </row>
    <row r="34" spans="1:27" s="169" customFormat="1" ht="49.15" customHeight="1" x14ac:dyDescent="0.25">
      <c r="A34" s="198" t="s">
        <v>1</v>
      </c>
      <c r="B34" s="438" t="s">
        <v>131</v>
      </c>
      <c r="C34" s="439"/>
      <c r="D34" s="439"/>
      <c r="E34" s="439"/>
      <c r="F34" s="421">
        <v>0</v>
      </c>
      <c r="G34" s="109">
        <v>498.46300000000002</v>
      </c>
      <c r="H34" s="439"/>
      <c r="I34" s="439"/>
      <c r="J34" s="421">
        <f>G34</f>
        <v>498.46300000000002</v>
      </c>
      <c r="K34" s="267" t="s">
        <v>101</v>
      </c>
      <c r="L34" s="243" t="s">
        <v>72</v>
      </c>
      <c r="M34" s="168"/>
    </row>
    <row r="35" spans="1:27" ht="29.25" customHeight="1" x14ac:dyDescent="0.25">
      <c r="A35" s="444" t="s">
        <v>69</v>
      </c>
      <c r="B35" s="444"/>
      <c r="C35" s="444"/>
      <c r="D35" s="444"/>
      <c r="E35" s="444"/>
      <c r="F35" s="444"/>
      <c r="G35" s="444"/>
      <c r="H35" s="444"/>
      <c r="I35" s="444"/>
      <c r="J35" s="444"/>
      <c r="K35" s="444"/>
      <c r="L35" s="444"/>
      <c r="AA35" s="3"/>
    </row>
    <row r="36" spans="1:27" ht="45" customHeight="1" x14ac:dyDescent="0.25">
      <c r="A36" s="198" t="s">
        <v>1</v>
      </c>
      <c r="B36" s="438" t="s">
        <v>131</v>
      </c>
      <c r="C36" s="439" t="s">
        <v>133</v>
      </c>
      <c r="D36" s="439"/>
      <c r="E36" s="439"/>
      <c r="F36" s="421">
        <v>0</v>
      </c>
      <c r="G36" s="109">
        <v>500</v>
      </c>
      <c r="H36" s="439"/>
      <c r="I36" s="439"/>
      <c r="J36" s="421">
        <f>G36</f>
        <v>500</v>
      </c>
      <c r="K36" s="267" t="s">
        <v>101</v>
      </c>
      <c r="L36" s="243" t="s">
        <v>76</v>
      </c>
    </row>
    <row r="37" spans="1:27" ht="45" hidden="1" customHeight="1" x14ac:dyDescent="0.25">
      <c r="A37" s="224" t="s">
        <v>15</v>
      </c>
      <c r="B37" s="225" t="s">
        <v>73</v>
      </c>
      <c r="C37" s="227"/>
      <c r="D37" s="228"/>
      <c r="E37" s="228"/>
      <c r="F37" s="229" t="e">
        <f>C37+D37+E37+#REF!+#REF!</f>
        <v>#REF!</v>
      </c>
      <c r="G37" s="227"/>
      <c r="H37" s="228"/>
      <c r="I37" s="228"/>
      <c r="J37" s="230" t="e">
        <f>#REF!</f>
        <v>#REF!</v>
      </c>
      <c r="K37" s="214" t="s">
        <v>51</v>
      </c>
      <c r="L37" s="231" t="s">
        <v>76</v>
      </c>
    </row>
    <row r="38" spans="1:27" s="3" customFormat="1" ht="79.5" hidden="1" customHeight="1" thickBot="1" x14ac:dyDescent="0.3">
      <c r="A38" s="232" t="s">
        <v>16</v>
      </c>
      <c r="B38" s="233" t="s">
        <v>67</v>
      </c>
      <c r="C38" s="235"/>
      <c r="D38" s="236">
        <v>1580.9570000000001</v>
      </c>
      <c r="E38" s="236"/>
      <c r="F38" s="237" t="e">
        <f>C38+D38+E38+#REF!+#REF!</f>
        <v>#REF!</v>
      </c>
      <c r="G38" s="235"/>
      <c r="H38" s="238">
        <v>2275.0148100000001</v>
      </c>
      <c r="I38" s="236"/>
      <c r="J38" s="239" t="e">
        <f>H38+#REF!+#REF!</f>
        <v>#REF!</v>
      </c>
      <c r="K38" s="256" t="s">
        <v>12</v>
      </c>
      <c r="L38" s="241" t="s">
        <v>68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40" spans="1:27" s="3" customFormat="1" ht="3.75" customHeight="1" x14ac:dyDescent="0.2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s="3" customFormat="1" x14ac:dyDescent="0.25">
      <c r="A41" s="1"/>
      <c r="B41" s="2" t="s">
        <v>93</v>
      </c>
      <c r="C41" s="2"/>
      <c r="D41" s="2"/>
      <c r="E41" s="2"/>
      <c r="F41" s="2"/>
      <c r="G41" s="2" t="s">
        <v>94</v>
      </c>
      <c r="H41" s="2"/>
      <c r="I41" s="2"/>
      <c r="J41" s="2"/>
      <c r="K41" s="2"/>
      <c r="L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</sheetData>
  <mergeCells count="36">
    <mergeCell ref="A15:L15"/>
    <mergeCell ref="A8:L8"/>
    <mergeCell ref="A9:B10"/>
    <mergeCell ref="C9:F9"/>
    <mergeCell ref="G9:J9"/>
    <mergeCell ref="K9:K10"/>
    <mergeCell ref="L9:L10"/>
    <mergeCell ref="A2:L2"/>
    <mergeCell ref="A3:L3"/>
    <mergeCell ref="A4:L4"/>
    <mergeCell ref="A5:B6"/>
    <mergeCell ref="C5:F5"/>
    <mergeCell ref="G5:J5"/>
    <mergeCell ref="K5:K6"/>
    <mergeCell ref="L5:L6"/>
    <mergeCell ref="A16:B17"/>
    <mergeCell ref="C16:F16"/>
    <mergeCell ref="G16:J16"/>
    <mergeCell ref="K16:K17"/>
    <mergeCell ref="L16:L17"/>
    <mergeCell ref="A31:L31"/>
    <mergeCell ref="A35:L35"/>
    <mergeCell ref="A23:L23"/>
    <mergeCell ref="A24:B25"/>
    <mergeCell ref="C24:F24"/>
    <mergeCell ref="G24:J24"/>
    <mergeCell ref="K24:K25"/>
    <mergeCell ref="L24:L25"/>
    <mergeCell ref="A26:A30"/>
    <mergeCell ref="K26:K30"/>
    <mergeCell ref="L26:L30"/>
    <mergeCell ref="C32:F32"/>
    <mergeCell ref="G32:J32"/>
    <mergeCell ref="K32:K33"/>
    <mergeCell ref="L32:L33"/>
    <mergeCell ref="A32:B33"/>
  </mergeCells>
  <printOptions horizontalCentered="1"/>
  <pageMargins left="0.19685039370078741" right="0.19685039370078741" top="0.78740157480314965" bottom="0" header="0.15748031496062992" footer="0.15748031496062992"/>
  <pageSetup paperSize="9" scale="80" orientation="landscape" r:id="rId1"/>
  <headerFooter alignWithMargins="0"/>
  <colBreaks count="1" manualBreakCount="1">
    <brk id="12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57B7C-073C-4CE0-9BCC-B5A33B24B35E}">
  <dimension ref="A1:AA36"/>
  <sheetViews>
    <sheetView view="pageBreakPreview" topLeftCell="A15" zoomScale="94" zoomScaleNormal="73" zoomScaleSheetLayoutView="94" workbookViewId="0">
      <selection activeCell="C5" sqref="A5:XFD6"/>
    </sheetView>
  </sheetViews>
  <sheetFormatPr defaultColWidth="9.140625" defaultRowHeight="15" x14ac:dyDescent="0.25"/>
  <cols>
    <col min="1" max="1" width="4.140625" style="1" customWidth="1"/>
    <col min="2" max="2" width="46.85546875" style="2" customWidth="1"/>
    <col min="3" max="5" width="9.42578125" style="2" customWidth="1"/>
    <col min="6" max="6" width="10.85546875" style="2" customWidth="1"/>
    <col min="7" max="7" width="11" style="2" customWidth="1"/>
    <col min="8" max="8" width="10.28515625" style="2" customWidth="1"/>
    <col min="9" max="9" width="10.7109375" style="2" customWidth="1"/>
    <col min="10" max="10" width="11.7109375" style="2" customWidth="1"/>
    <col min="11" max="12" width="14.28515625" style="2" customWidth="1"/>
    <col min="13" max="13" width="14.85546875" style="3" hidden="1" customWidth="1"/>
    <col min="14" max="22" width="9.140625" style="2" hidden="1" customWidth="1"/>
    <col min="23" max="23" width="9.42578125" style="2" hidden="1" customWidth="1"/>
    <col min="24" max="24" width="0.28515625" style="2" customWidth="1"/>
    <col min="25" max="25" width="9.42578125" style="2" hidden="1" customWidth="1"/>
    <col min="26" max="26" width="11.140625" style="2" bestFit="1" customWidth="1"/>
    <col min="27" max="16384" width="9.140625" style="2"/>
  </cols>
  <sheetData>
    <row r="1" spans="1:26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7"/>
    </row>
    <row r="2" spans="1:26" ht="21.6" customHeight="1" x14ac:dyDescent="0.25">
      <c r="A2" s="474" t="s">
        <v>5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6"/>
    </row>
    <row r="3" spans="1:26" ht="33.6" customHeight="1" thickBot="1" x14ac:dyDescent="0.3">
      <c r="A3" s="477" t="s">
        <v>107</v>
      </c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9"/>
    </row>
    <row r="4" spans="1:26" ht="16.5" hidden="1" customHeight="1" thickBot="1" x14ac:dyDescent="0.3">
      <c r="A4" s="445" t="s">
        <v>17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7"/>
    </row>
    <row r="5" spans="1:26" ht="16.5" hidden="1" customHeight="1" thickBot="1" x14ac:dyDescent="0.3">
      <c r="A5" s="480"/>
      <c r="B5" s="481"/>
      <c r="C5" s="484" t="s">
        <v>3</v>
      </c>
      <c r="D5" s="485"/>
      <c r="E5" s="485"/>
      <c r="F5" s="486"/>
      <c r="G5" s="484" t="s">
        <v>11</v>
      </c>
      <c r="H5" s="485"/>
      <c r="I5" s="485"/>
      <c r="J5" s="486"/>
      <c r="K5" s="470" t="s">
        <v>4</v>
      </c>
      <c r="L5" s="455" t="s">
        <v>11</v>
      </c>
    </row>
    <row r="6" spans="1:26" ht="16.5" hidden="1" customHeight="1" thickBot="1" x14ac:dyDescent="0.3">
      <c r="A6" s="482"/>
      <c r="B6" s="483"/>
      <c r="C6" s="392" t="s">
        <v>104</v>
      </c>
      <c r="D6" s="373" t="s">
        <v>105</v>
      </c>
      <c r="E6" s="373" t="s">
        <v>106</v>
      </c>
      <c r="F6" s="12" t="s">
        <v>0</v>
      </c>
      <c r="G6" s="392" t="s">
        <v>104</v>
      </c>
      <c r="H6" s="373" t="s">
        <v>105</v>
      </c>
      <c r="I6" s="373" t="s">
        <v>106</v>
      </c>
      <c r="J6" s="12" t="s">
        <v>0</v>
      </c>
      <c r="K6" s="487"/>
      <c r="L6" s="456"/>
    </row>
    <row r="7" spans="1:26" s="169" customFormat="1" ht="90" hidden="1" customHeight="1" thickBot="1" x14ac:dyDescent="0.3">
      <c r="A7" s="128">
        <v>1</v>
      </c>
      <c r="B7" s="134" t="s">
        <v>115</v>
      </c>
      <c r="C7" s="402">
        <v>295</v>
      </c>
      <c r="D7" s="400"/>
      <c r="E7" s="400"/>
      <c r="F7" s="403">
        <f>C7+D7+E7</f>
        <v>295</v>
      </c>
      <c r="G7" s="402">
        <v>295.89999999999998</v>
      </c>
      <c r="H7" s="400"/>
      <c r="I7" s="400"/>
      <c r="J7" s="401">
        <f>G7+H7+H7</f>
        <v>295.89999999999998</v>
      </c>
      <c r="K7" s="62" t="s">
        <v>81</v>
      </c>
      <c r="L7" s="128" t="s">
        <v>116</v>
      </c>
      <c r="M7" s="168"/>
    </row>
    <row r="8" spans="1:26" s="25" customFormat="1" ht="15" customHeight="1" thickBot="1" x14ac:dyDescent="0.3">
      <c r="A8" s="488" t="s">
        <v>22</v>
      </c>
      <c r="B8" s="489"/>
      <c r="C8" s="489"/>
      <c r="D8" s="489"/>
      <c r="E8" s="489"/>
      <c r="F8" s="489"/>
      <c r="G8" s="489"/>
      <c r="H8" s="489"/>
      <c r="I8" s="489"/>
      <c r="J8" s="489"/>
      <c r="K8" s="489"/>
      <c r="L8" s="490"/>
      <c r="M8" s="24"/>
    </row>
    <row r="9" spans="1:26" s="25" customFormat="1" ht="18" customHeight="1" thickBot="1" x14ac:dyDescent="0.3">
      <c r="A9" s="448" t="s">
        <v>108</v>
      </c>
      <c r="B9" s="449"/>
      <c r="C9" s="448" t="s">
        <v>3</v>
      </c>
      <c r="D9" s="449"/>
      <c r="E9" s="449"/>
      <c r="F9" s="491"/>
      <c r="G9" s="492" t="s">
        <v>11</v>
      </c>
      <c r="H9" s="493"/>
      <c r="I9" s="493"/>
      <c r="J9" s="494"/>
      <c r="K9" s="449" t="s">
        <v>4</v>
      </c>
      <c r="L9" s="495" t="s">
        <v>11</v>
      </c>
      <c r="M9" s="24"/>
    </row>
    <row r="10" spans="1:26" s="25" customFormat="1" ht="15.6" customHeight="1" thickBot="1" x14ac:dyDescent="0.3">
      <c r="A10" s="450"/>
      <c r="B10" s="451"/>
      <c r="C10" s="365" t="s">
        <v>104</v>
      </c>
      <c r="D10" s="373" t="s">
        <v>105</v>
      </c>
      <c r="E10" s="373" t="s">
        <v>106</v>
      </c>
      <c r="F10" s="366" t="s">
        <v>0</v>
      </c>
      <c r="G10" s="365" t="s">
        <v>104</v>
      </c>
      <c r="H10" s="378" t="s">
        <v>105</v>
      </c>
      <c r="I10" s="373" t="s">
        <v>106</v>
      </c>
      <c r="J10" s="379" t="s">
        <v>0</v>
      </c>
      <c r="K10" s="451"/>
      <c r="L10" s="496"/>
      <c r="M10" s="24"/>
    </row>
    <row r="11" spans="1:26" s="169" customFormat="1" ht="119.45" customHeight="1" x14ac:dyDescent="0.25">
      <c r="A11" s="374" t="s">
        <v>1</v>
      </c>
      <c r="B11" s="375" t="s">
        <v>102</v>
      </c>
      <c r="C11" s="376">
        <v>264.81700000000001</v>
      </c>
      <c r="D11" s="370">
        <v>264.81700000000001</v>
      </c>
      <c r="E11" s="370">
        <v>264.81700000000001</v>
      </c>
      <c r="F11" s="371">
        <f>C11+D11+E11</f>
        <v>794.45100000000002</v>
      </c>
      <c r="G11" s="376">
        <v>35175.43</v>
      </c>
      <c r="H11" s="370">
        <v>35175.43</v>
      </c>
      <c r="I11" s="377">
        <v>35175.43</v>
      </c>
      <c r="J11" s="371">
        <f>SUM(G11:I11)</f>
        <v>105526.29000000001</v>
      </c>
      <c r="K11" s="405" t="s">
        <v>103</v>
      </c>
      <c r="L11" s="380" t="s">
        <v>110</v>
      </c>
      <c r="M11" s="168"/>
      <c r="Z11" s="168">
        <f>J11-F11</f>
        <v>104731.83900000001</v>
      </c>
    </row>
    <row r="12" spans="1:26" s="169" customFormat="1" ht="76.150000000000006" customHeight="1" x14ac:dyDescent="0.25">
      <c r="A12" s="367" t="s">
        <v>15</v>
      </c>
      <c r="B12" s="368" t="s">
        <v>112</v>
      </c>
      <c r="C12" s="105">
        <v>465</v>
      </c>
      <c r="D12" s="104"/>
      <c r="E12" s="104"/>
      <c r="F12" s="115">
        <f>C12+D12+E12</f>
        <v>465</v>
      </c>
      <c r="G12" s="105">
        <v>0</v>
      </c>
      <c r="H12" s="104"/>
      <c r="I12" s="104"/>
      <c r="J12" s="115">
        <f>SUM(G12:I12)</f>
        <v>0</v>
      </c>
      <c r="K12" s="406" t="s">
        <v>12</v>
      </c>
      <c r="L12" s="381" t="s">
        <v>90</v>
      </c>
      <c r="M12" s="168"/>
    </row>
    <row r="13" spans="1:26" s="169" customFormat="1" ht="85.9" customHeight="1" x14ac:dyDescent="0.25">
      <c r="A13" s="369" t="s">
        <v>16</v>
      </c>
      <c r="B13" s="118" t="s">
        <v>113</v>
      </c>
      <c r="C13" s="105"/>
      <c r="D13" s="104">
        <v>480</v>
      </c>
      <c r="E13" s="104"/>
      <c r="F13" s="115">
        <f>C13+D13+E13</f>
        <v>480</v>
      </c>
      <c r="G13" s="105"/>
      <c r="H13" s="104">
        <v>0</v>
      </c>
      <c r="I13" s="104"/>
      <c r="J13" s="115">
        <f>SUM(G13:I13)</f>
        <v>0</v>
      </c>
      <c r="K13" s="406" t="s">
        <v>12</v>
      </c>
      <c r="L13" s="382" t="s">
        <v>90</v>
      </c>
      <c r="M13" s="168"/>
    </row>
    <row r="14" spans="1:26" s="169" customFormat="1" ht="77.45" customHeight="1" thickBot="1" x14ac:dyDescent="0.3">
      <c r="A14" s="369" t="s">
        <v>30</v>
      </c>
      <c r="B14" s="118" t="s">
        <v>114</v>
      </c>
      <c r="C14" s="135"/>
      <c r="D14" s="136"/>
      <c r="E14" s="136"/>
      <c r="F14" s="372">
        <f>C14+D14+E14</f>
        <v>0</v>
      </c>
      <c r="G14" s="135">
        <v>493.90699999999998</v>
      </c>
      <c r="H14" s="136"/>
      <c r="I14" s="136"/>
      <c r="J14" s="372">
        <f>SUM(G14:I14)</f>
        <v>493.90699999999998</v>
      </c>
      <c r="K14" s="407" t="s">
        <v>12</v>
      </c>
      <c r="L14" s="382" t="s">
        <v>72</v>
      </c>
      <c r="M14" s="168"/>
    </row>
    <row r="15" spans="1:26" s="169" customFormat="1" ht="15.6" customHeight="1" thickBot="1" x14ac:dyDescent="0.3">
      <c r="A15" s="497" t="s">
        <v>21</v>
      </c>
      <c r="B15" s="498"/>
      <c r="C15" s="498"/>
      <c r="D15" s="498"/>
      <c r="E15" s="498"/>
      <c r="F15" s="498"/>
      <c r="G15" s="498"/>
      <c r="H15" s="498"/>
      <c r="I15" s="498"/>
      <c r="J15" s="498"/>
      <c r="K15" s="498"/>
      <c r="L15" s="499"/>
      <c r="M15" s="168"/>
    </row>
    <row r="16" spans="1:26" s="169" customFormat="1" ht="13.9" customHeight="1" thickBot="1" x14ac:dyDescent="0.3">
      <c r="A16" s="448" t="s">
        <v>108</v>
      </c>
      <c r="B16" s="449"/>
      <c r="C16" s="448" t="s">
        <v>3</v>
      </c>
      <c r="D16" s="449"/>
      <c r="E16" s="449"/>
      <c r="F16" s="491"/>
      <c r="G16" s="448" t="s">
        <v>11</v>
      </c>
      <c r="H16" s="449"/>
      <c r="I16" s="449"/>
      <c r="J16" s="491"/>
      <c r="K16" s="500" t="s">
        <v>4</v>
      </c>
      <c r="L16" s="502" t="s">
        <v>11</v>
      </c>
      <c r="M16" s="168"/>
    </row>
    <row r="17" spans="1:27" s="169" customFormat="1" ht="16.149999999999999" customHeight="1" thickBot="1" x14ac:dyDescent="0.3">
      <c r="A17" s="450"/>
      <c r="B17" s="451"/>
      <c r="C17" s="392" t="s">
        <v>104</v>
      </c>
      <c r="D17" s="373" t="s">
        <v>105</v>
      </c>
      <c r="E17" s="373" t="s">
        <v>106</v>
      </c>
      <c r="F17" s="379" t="s">
        <v>0</v>
      </c>
      <c r="G17" s="392" t="s">
        <v>104</v>
      </c>
      <c r="H17" s="373" t="s">
        <v>105</v>
      </c>
      <c r="I17" s="373" t="s">
        <v>106</v>
      </c>
      <c r="J17" s="379" t="s">
        <v>0</v>
      </c>
      <c r="K17" s="501"/>
      <c r="L17" s="503"/>
      <c r="M17" s="168"/>
    </row>
    <row r="18" spans="1:27" s="169" customFormat="1" ht="47.45" customHeight="1" thickBot="1" x14ac:dyDescent="0.3">
      <c r="A18" s="391" t="s">
        <v>1</v>
      </c>
      <c r="B18" s="383" t="s">
        <v>111</v>
      </c>
      <c r="C18" s="384"/>
      <c r="D18" s="385"/>
      <c r="E18" s="385"/>
      <c r="F18" s="386"/>
      <c r="G18" s="387">
        <v>254.86799999999999</v>
      </c>
      <c r="H18" s="388"/>
      <c r="I18" s="388"/>
      <c r="J18" s="389">
        <f>SUM(G18:I18)</f>
        <v>254.86799999999999</v>
      </c>
      <c r="K18" s="404" t="s">
        <v>109</v>
      </c>
      <c r="L18" s="390" t="s">
        <v>14</v>
      </c>
      <c r="M18" s="168"/>
    </row>
    <row r="19" spans="1:27" s="25" customFormat="1" ht="16.5" hidden="1" customHeight="1" x14ac:dyDescent="0.25">
      <c r="A19" s="505" t="s">
        <v>10</v>
      </c>
      <c r="B19" s="506"/>
      <c r="C19" s="506"/>
      <c r="D19" s="506"/>
      <c r="E19" s="506"/>
      <c r="F19" s="506"/>
      <c r="G19" s="506"/>
      <c r="H19" s="506"/>
      <c r="I19" s="506"/>
      <c r="J19" s="506"/>
      <c r="K19" s="506"/>
      <c r="L19" s="507"/>
      <c r="M19" s="24"/>
    </row>
    <row r="20" spans="1:27" s="25" customFormat="1" ht="16.5" hidden="1" customHeight="1" x14ac:dyDescent="0.25">
      <c r="A20" s="480"/>
      <c r="B20" s="481"/>
      <c r="C20" s="508" t="s">
        <v>3</v>
      </c>
      <c r="D20" s="509"/>
      <c r="E20" s="509"/>
      <c r="F20" s="472"/>
      <c r="G20" s="508" t="s">
        <v>11</v>
      </c>
      <c r="H20" s="509"/>
      <c r="I20" s="509"/>
      <c r="J20" s="472"/>
      <c r="K20" s="455" t="s">
        <v>4</v>
      </c>
      <c r="L20" s="455" t="s">
        <v>11</v>
      </c>
      <c r="M20" s="24"/>
    </row>
    <row r="21" spans="1:27" s="25" customFormat="1" ht="16.5" hidden="1" customHeight="1" x14ac:dyDescent="0.25">
      <c r="A21" s="482"/>
      <c r="B21" s="483"/>
      <c r="C21" s="98" t="s">
        <v>13</v>
      </c>
      <c r="D21" s="99" t="s">
        <v>2</v>
      </c>
      <c r="E21" s="99" t="s">
        <v>6</v>
      </c>
      <c r="F21" s="100" t="s">
        <v>0</v>
      </c>
      <c r="G21" s="265" t="s">
        <v>13</v>
      </c>
      <c r="H21" s="266" t="s">
        <v>2</v>
      </c>
      <c r="I21" s="266" t="s">
        <v>6</v>
      </c>
      <c r="J21" s="111" t="s">
        <v>0</v>
      </c>
      <c r="K21" s="456"/>
      <c r="L21" s="456"/>
      <c r="M21" s="24"/>
    </row>
    <row r="22" spans="1:27" s="169" customFormat="1" ht="86.45" hidden="1" customHeight="1" x14ac:dyDescent="0.25">
      <c r="A22" s="103" t="s">
        <v>1</v>
      </c>
      <c r="B22" s="84" t="s">
        <v>77</v>
      </c>
      <c r="C22" s="67"/>
      <c r="D22" s="68"/>
      <c r="E22" s="68"/>
      <c r="F22" s="69"/>
      <c r="G22" s="85"/>
      <c r="H22" s="86"/>
      <c r="I22" s="86"/>
      <c r="J22" s="242" t="e">
        <f>G22+H22+I22+#REF!+#REF!</f>
        <v>#REF!</v>
      </c>
      <c r="K22" s="267" t="s">
        <v>12</v>
      </c>
      <c r="L22" s="243" t="s">
        <v>72</v>
      </c>
      <c r="M22" s="168"/>
    </row>
    <row r="23" spans="1:27" s="169" customFormat="1" ht="42.6" hidden="1" customHeight="1" x14ac:dyDescent="0.25">
      <c r="A23" s="112" t="s">
        <v>1</v>
      </c>
      <c r="B23" s="113" t="s">
        <v>95</v>
      </c>
      <c r="C23" s="105"/>
      <c r="D23" s="104"/>
      <c r="E23" s="104"/>
      <c r="F23" s="164"/>
      <c r="G23" s="110"/>
      <c r="H23" s="107"/>
      <c r="I23" s="107"/>
      <c r="J23" s="244" t="e">
        <f>G23+H23+I23+#REF!+#REF!</f>
        <v>#REF!</v>
      </c>
      <c r="K23" s="267" t="s">
        <v>34</v>
      </c>
      <c r="L23" s="243" t="s">
        <v>72</v>
      </c>
      <c r="M23" s="168"/>
    </row>
    <row r="24" spans="1:27" s="169" customFormat="1" ht="52.5" hidden="1" customHeight="1" x14ac:dyDescent="0.25">
      <c r="A24" s="214" t="s">
        <v>15</v>
      </c>
      <c r="B24" s="343" t="s">
        <v>78</v>
      </c>
      <c r="C24" s="344"/>
      <c r="D24" s="292"/>
      <c r="E24" s="292"/>
      <c r="F24" s="345"/>
      <c r="G24" s="346"/>
      <c r="H24" s="300"/>
      <c r="I24" s="300"/>
      <c r="J24" s="347" t="e">
        <f>G24+H24+I24+#REF!+#REF!</f>
        <v>#REF!</v>
      </c>
      <c r="K24" s="342" t="s">
        <v>34</v>
      </c>
      <c r="L24" s="290" t="s">
        <v>72</v>
      </c>
      <c r="M24" s="168"/>
    </row>
    <row r="25" spans="1:27" s="169" customFormat="1" ht="57.6" hidden="1" customHeight="1" x14ac:dyDescent="0.25">
      <c r="A25" s="214" t="s">
        <v>16</v>
      </c>
      <c r="B25" s="343" t="s">
        <v>79</v>
      </c>
      <c r="C25" s="344"/>
      <c r="D25" s="292"/>
      <c r="E25" s="292"/>
      <c r="F25" s="345"/>
      <c r="G25" s="346"/>
      <c r="H25" s="300"/>
      <c r="I25" s="300"/>
      <c r="J25" s="347" t="e">
        <f>G25+H25+I25+#REF!+#REF!</f>
        <v>#REF!</v>
      </c>
      <c r="K25" s="342" t="s">
        <v>34</v>
      </c>
      <c r="L25" s="290" t="s">
        <v>72</v>
      </c>
      <c r="M25" s="168"/>
    </row>
    <row r="26" spans="1:27" ht="15.6" hidden="1" customHeight="1" x14ac:dyDescent="0.25">
      <c r="A26" s="440" t="s">
        <v>64</v>
      </c>
      <c r="B26" s="441"/>
      <c r="C26" s="441"/>
      <c r="D26" s="441"/>
      <c r="E26" s="441"/>
      <c r="F26" s="441"/>
      <c r="G26" s="441"/>
      <c r="H26" s="441"/>
      <c r="I26" s="441"/>
      <c r="J26" s="441"/>
      <c r="K26" s="441"/>
      <c r="L26" s="504"/>
    </row>
    <row r="27" spans="1:27" ht="49.15" hidden="1" customHeight="1" x14ac:dyDescent="0.25">
      <c r="A27" s="353" t="s">
        <v>1</v>
      </c>
      <c r="B27" s="355" t="s">
        <v>96</v>
      </c>
      <c r="C27" s="356"/>
      <c r="D27" s="356"/>
      <c r="E27" s="356"/>
      <c r="F27" s="357" t="e">
        <f>#REF!</f>
        <v>#REF!</v>
      </c>
      <c r="G27" s="358"/>
      <c r="H27" s="356"/>
      <c r="I27" s="356"/>
      <c r="J27" s="359" t="e">
        <f>G27+H27+I27+#REF!+#REF!</f>
        <v>#REF!</v>
      </c>
      <c r="K27" s="283" t="s">
        <v>97</v>
      </c>
      <c r="L27" s="360" t="s">
        <v>98</v>
      </c>
    </row>
    <row r="28" spans="1:27" s="169" customFormat="1" ht="69" hidden="1" customHeight="1" x14ac:dyDescent="0.25">
      <c r="A28" s="352" t="s">
        <v>15</v>
      </c>
      <c r="B28" s="269" t="s">
        <v>99</v>
      </c>
      <c r="C28" s="292"/>
      <c r="D28" s="292"/>
      <c r="E28" s="292"/>
      <c r="F28" s="292" t="e">
        <f>#REF!</f>
        <v>#REF!</v>
      </c>
      <c r="G28" s="292"/>
      <c r="H28" s="278"/>
      <c r="I28" s="278"/>
      <c r="J28" s="350" t="e">
        <f>H28+#REF!+#REF!</f>
        <v>#REF!</v>
      </c>
      <c r="K28" s="354" t="s">
        <v>101</v>
      </c>
      <c r="L28" s="290" t="s">
        <v>72</v>
      </c>
      <c r="M28" s="168"/>
    </row>
    <row r="29" spans="1:27" s="169" customFormat="1" ht="58.9" hidden="1" customHeight="1" x14ac:dyDescent="0.25">
      <c r="A29" s="33" t="s">
        <v>16</v>
      </c>
      <c r="B29" s="361" t="s">
        <v>100</v>
      </c>
      <c r="C29" s="363"/>
      <c r="D29" s="363"/>
      <c r="E29" s="363"/>
      <c r="F29" s="363" t="e">
        <f>#REF!</f>
        <v>#REF!</v>
      </c>
      <c r="G29" s="363"/>
      <c r="H29" s="362"/>
      <c r="I29" s="362"/>
      <c r="J29" s="364" t="e">
        <f>H29+#REF!+#REF!</f>
        <v>#REF!</v>
      </c>
      <c r="K29" s="354" t="s">
        <v>101</v>
      </c>
      <c r="L29" s="290" t="s">
        <v>72</v>
      </c>
      <c r="M29" s="168"/>
      <c r="AA29" s="168" t="e">
        <f>F29-J29</f>
        <v>#REF!</v>
      </c>
    </row>
    <row r="30" spans="1:27" ht="29.25" hidden="1" customHeight="1" x14ac:dyDescent="0.25">
      <c r="A30" s="444" t="s">
        <v>69</v>
      </c>
      <c r="B30" s="444"/>
      <c r="C30" s="444"/>
      <c r="D30" s="444"/>
      <c r="E30" s="444"/>
      <c r="F30" s="444"/>
      <c r="G30" s="444"/>
      <c r="H30" s="444"/>
      <c r="I30" s="444"/>
      <c r="J30" s="444"/>
      <c r="K30" s="444"/>
      <c r="L30" s="444"/>
      <c r="AA30" s="3"/>
    </row>
    <row r="31" spans="1:27" ht="45" hidden="1" customHeight="1" x14ac:dyDescent="0.25">
      <c r="A31" s="216" t="s">
        <v>1</v>
      </c>
      <c r="B31" s="217" t="s">
        <v>70</v>
      </c>
      <c r="C31" s="219"/>
      <c r="D31" s="220"/>
      <c r="E31" s="220"/>
      <c r="F31" s="221" t="e">
        <f>C31+D31+E31+#REF!+#REF!</f>
        <v>#REF!</v>
      </c>
      <c r="G31" s="219"/>
      <c r="H31" s="220"/>
      <c r="I31" s="220"/>
      <c r="J31" s="222" t="e">
        <f>#REF!</f>
        <v>#REF!</v>
      </c>
      <c r="K31" s="223" t="s">
        <v>51</v>
      </c>
      <c r="L31" s="216" t="s">
        <v>72</v>
      </c>
    </row>
    <row r="32" spans="1:27" ht="45" hidden="1" customHeight="1" x14ac:dyDescent="0.25">
      <c r="A32" s="224" t="s">
        <v>15</v>
      </c>
      <c r="B32" s="225" t="s">
        <v>73</v>
      </c>
      <c r="C32" s="227"/>
      <c r="D32" s="228"/>
      <c r="E32" s="228"/>
      <c r="F32" s="229" t="e">
        <f>C32+D32+E32+#REF!+#REF!</f>
        <v>#REF!</v>
      </c>
      <c r="G32" s="227"/>
      <c r="H32" s="228"/>
      <c r="I32" s="228"/>
      <c r="J32" s="230" t="e">
        <f>#REF!</f>
        <v>#REF!</v>
      </c>
      <c r="K32" s="214" t="s">
        <v>51</v>
      </c>
      <c r="L32" s="231" t="s">
        <v>76</v>
      </c>
    </row>
    <row r="33" spans="1:12" ht="79.5" hidden="1" customHeight="1" x14ac:dyDescent="0.25">
      <c r="A33" s="232" t="s">
        <v>16</v>
      </c>
      <c r="B33" s="233" t="s">
        <v>67</v>
      </c>
      <c r="C33" s="235"/>
      <c r="D33" s="236">
        <v>1580.9570000000001</v>
      </c>
      <c r="E33" s="236"/>
      <c r="F33" s="237" t="e">
        <f>C33+D33+E33+#REF!+#REF!</f>
        <v>#REF!</v>
      </c>
      <c r="G33" s="235"/>
      <c r="H33" s="238">
        <v>2275.0148100000001</v>
      </c>
      <c r="I33" s="236"/>
      <c r="J33" s="239" t="e">
        <f>H33+#REF!+#REF!</f>
        <v>#REF!</v>
      </c>
      <c r="K33" s="256" t="s">
        <v>12</v>
      </c>
      <c r="L33" s="241" t="s">
        <v>68</v>
      </c>
    </row>
    <row r="35" spans="1:12" ht="3.75" customHeight="1" x14ac:dyDescent="0.25"/>
    <row r="36" spans="1:12" x14ac:dyDescent="0.25">
      <c r="B36" s="2" t="s">
        <v>93</v>
      </c>
      <c r="G36" s="2" t="s">
        <v>94</v>
      </c>
    </row>
  </sheetData>
  <mergeCells count="28">
    <mergeCell ref="A26:L26"/>
    <mergeCell ref="A30:L30"/>
    <mergeCell ref="A19:L19"/>
    <mergeCell ref="A20:B21"/>
    <mergeCell ref="C20:F20"/>
    <mergeCell ref="G20:J20"/>
    <mergeCell ref="K20:K21"/>
    <mergeCell ref="L20:L21"/>
    <mergeCell ref="A15:L15"/>
    <mergeCell ref="A16:B17"/>
    <mergeCell ref="C16:F16"/>
    <mergeCell ref="G16:J16"/>
    <mergeCell ref="K16:K17"/>
    <mergeCell ref="L16:L17"/>
    <mergeCell ref="A8:L8"/>
    <mergeCell ref="A9:B10"/>
    <mergeCell ref="C9:F9"/>
    <mergeCell ref="G9:J9"/>
    <mergeCell ref="K9:K10"/>
    <mergeCell ref="L9:L10"/>
    <mergeCell ref="A2:L2"/>
    <mergeCell ref="A3:L3"/>
    <mergeCell ref="A4:L4"/>
    <mergeCell ref="A5:B6"/>
    <mergeCell ref="C5:F5"/>
    <mergeCell ref="G5:J5"/>
    <mergeCell ref="K5:K6"/>
    <mergeCell ref="L5:L6"/>
  </mergeCells>
  <printOptions horizontalCentered="1"/>
  <pageMargins left="0.19685039370078741" right="0.19685039370078741" top="0.78740157480314965" bottom="0" header="0.15748031496062992" footer="0.1574803149606299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C64B0-943F-42EA-8214-E7C473124EBB}">
  <dimension ref="A1:AF44"/>
  <sheetViews>
    <sheetView view="pageBreakPreview" topLeftCell="A21" zoomScale="94" zoomScaleNormal="73" zoomScaleSheetLayoutView="94" workbookViewId="0">
      <selection activeCell="Q36" sqref="Q36"/>
    </sheetView>
  </sheetViews>
  <sheetFormatPr defaultColWidth="9.140625" defaultRowHeight="15" x14ac:dyDescent="0.25"/>
  <cols>
    <col min="1" max="1" width="4.140625" style="1" customWidth="1"/>
    <col min="2" max="2" width="45.28515625" style="2" customWidth="1"/>
    <col min="3" max="3" width="2.140625" style="2" hidden="1" customWidth="1"/>
    <col min="4" max="4" width="7.42578125" style="2" customWidth="1"/>
    <col min="5" max="6" width="9.42578125" style="2" customWidth="1"/>
    <col min="7" max="7" width="11.5703125" style="2" customWidth="1"/>
    <col min="8" max="8" width="10.28515625" style="2" customWidth="1"/>
    <col min="9" max="9" width="12.7109375" style="2" customWidth="1"/>
    <col min="10" max="10" width="7.42578125" style="2" customWidth="1"/>
    <col min="11" max="11" width="10" style="2" customWidth="1"/>
    <col min="12" max="12" width="10.28515625" style="2" customWidth="1"/>
    <col min="13" max="14" width="11.42578125" style="2" customWidth="1"/>
    <col min="15" max="15" width="11.28515625" style="2" customWidth="1"/>
    <col min="16" max="16" width="16.7109375" style="2" customWidth="1"/>
    <col min="17" max="17" width="21.28515625" style="2" customWidth="1"/>
    <col min="18" max="18" width="14.85546875" style="3" hidden="1" customWidth="1"/>
    <col min="19" max="27" width="9.140625" style="2" hidden="1" customWidth="1"/>
    <col min="28" max="28" width="9.42578125" style="2" hidden="1" customWidth="1"/>
    <col min="29" max="29" width="0.28515625" style="2" customWidth="1"/>
    <col min="30" max="30" width="9.42578125" style="2" hidden="1" customWidth="1"/>
    <col min="31" max="16384" width="9.140625" style="2"/>
  </cols>
  <sheetData>
    <row r="1" spans="1:30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30" ht="17.25" customHeight="1" x14ac:dyDescent="0.25">
      <c r="A2" s="474" t="s">
        <v>5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6"/>
    </row>
    <row r="3" spans="1:30" ht="18.75" customHeight="1" thickBot="1" x14ac:dyDescent="0.3">
      <c r="A3" s="477" t="s">
        <v>9</v>
      </c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9"/>
    </row>
    <row r="4" spans="1:30" ht="16.5" customHeight="1" thickBot="1" x14ac:dyDescent="0.3">
      <c r="A4" s="445" t="s">
        <v>17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7"/>
    </row>
    <row r="5" spans="1:30" ht="16.5" customHeight="1" thickBot="1" x14ac:dyDescent="0.3">
      <c r="A5" s="480"/>
      <c r="B5" s="481"/>
      <c r="C5" s="510"/>
      <c r="D5" s="484" t="s">
        <v>3</v>
      </c>
      <c r="E5" s="485"/>
      <c r="F5" s="485"/>
      <c r="G5" s="485"/>
      <c r="H5" s="485"/>
      <c r="I5" s="486"/>
      <c r="J5" s="484" t="s">
        <v>11</v>
      </c>
      <c r="K5" s="485"/>
      <c r="L5" s="485"/>
      <c r="M5" s="485"/>
      <c r="N5" s="485"/>
      <c r="O5" s="486"/>
      <c r="P5" s="470" t="s">
        <v>4</v>
      </c>
      <c r="Q5" s="455" t="s">
        <v>11</v>
      </c>
    </row>
    <row r="6" spans="1:30" ht="16.5" customHeight="1" thickBot="1" x14ac:dyDescent="0.3">
      <c r="A6" s="482"/>
      <c r="B6" s="483"/>
      <c r="C6" s="511"/>
      <c r="D6" s="246" t="s">
        <v>13</v>
      </c>
      <c r="E6" s="247" t="s">
        <v>2</v>
      </c>
      <c r="F6" s="247" t="s">
        <v>6</v>
      </c>
      <c r="G6" s="247" t="s">
        <v>7</v>
      </c>
      <c r="H6" s="247" t="s">
        <v>8</v>
      </c>
      <c r="I6" s="248" t="s">
        <v>0</v>
      </c>
      <c r="J6" s="246" t="s">
        <v>13</v>
      </c>
      <c r="K6" s="247" t="s">
        <v>2</v>
      </c>
      <c r="L6" s="247" t="s">
        <v>6</v>
      </c>
      <c r="M6" s="247" t="s">
        <v>7</v>
      </c>
      <c r="N6" s="247" t="s">
        <v>8</v>
      </c>
      <c r="O6" s="248" t="s">
        <v>0</v>
      </c>
      <c r="P6" s="487"/>
      <c r="Q6" s="456"/>
    </row>
    <row r="7" spans="1:30" ht="69.599999999999994" customHeight="1" x14ac:dyDescent="0.25">
      <c r="A7" s="268">
        <v>1</v>
      </c>
      <c r="B7" s="269" t="s">
        <v>80</v>
      </c>
      <c r="C7" s="270"/>
      <c r="D7" s="271"/>
      <c r="E7" s="272"/>
      <c r="F7" s="272"/>
      <c r="G7" s="272"/>
      <c r="H7" s="273"/>
      <c r="I7" s="274">
        <f>H7</f>
        <v>0</v>
      </c>
      <c r="J7" s="271"/>
      <c r="K7" s="272"/>
      <c r="L7" s="272"/>
      <c r="M7" s="275"/>
      <c r="N7" s="276"/>
      <c r="O7" s="277">
        <f>J7+K7+L7+M7+N7</f>
        <v>0</v>
      </c>
      <c r="P7" s="278" t="s">
        <v>81</v>
      </c>
      <c r="Q7" s="268" t="s">
        <v>82</v>
      </c>
    </row>
    <row r="8" spans="1:30" ht="43.5" hidden="1" customHeight="1" x14ac:dyDescent="0.25">
      <c r="A8" s="29">
        <v>2</v>
      </c>
      <c r="B8" s="30"/>
      <c r="C8" s="27"/>
      <c r="D8" s="18"/>
      <c r="E8" s="9"/>
      <c r="F8" s="9"/>
      <c r="G8" s="9"/>
      <c r="H8" s="9"/>
      <c r="I8" s="19"/>
      <c r="J8" s="18"/>
      <c r="K8" s="9"/>
      <c r="L8" s="9"/>
      <c r="M8" s="8"/>
      <c r="N8" s="4"/>
      <c r="O8" s="20"/>
      <c r="P8" s="29"/>
      <c r="Q8" s="29"/>
    </row>
    <row r="9" spans="1:30" ht="45" hidden="1" customHeight="1" thickBot="1" x14ac:dyDescent="0.3">
      <c r="A9" s="39">
        <v>3</v>
      </c>
      <c r="B9" s="40"/>
      <c r="C9" s="27"/>
      <c r="D9" s="36"/>
      <c r="E9" s="37"/>
      <c r="F9" s="37"/>
      <c r="G9" s="37"/>
      <c r="H9" s="37"/>
      <c r="I9" s="38"/>
      <c r="J9" s="36"/>
      <c r="K9" s="37"/>
      <c r="L9" s="37"/>
      <c r="M9" s="41"/>
      <c r="N9" s="42"/>
      <c r="O9" s="43"/>
      <c r="P9" s="39"/>
      <c r="Q9" s="39"/>
    </row>
    <row r="10" spans="1:30" ht="62.25" hidden="1" customHeight="1" thickBot="1" x14ac:dyDescent="0.3">
      <c r="A10" s="48">
        <v>1</v>
      </c>
      <c r="B10" s="50"/>
      <c r="C10" s="49"/>
      <c r="D10" s="44"/>
      <c r="E10" s="45"/>
      <c r="F10" s="45"/>
      <c r="G10" s="51"/>
      <c r="H10" s="51"/>
      <c r="I10" s="52"/>
      <c r="J10" s="44"/>
      <c r="K10" s="45"/>
      <c r="L10" s="45"/>
      <c r="M10" s="45"/>
      <c r="N10" s="47"/>
      <c r="O10" s="46">
        <f>N10</f>
        <v>0</v>
      </c>
      <c r="P10" s="48"/>
      <c r="Q10" s="48"/>
      <c r="AD10" s="2">
        <f>O10-I10</f>
        <v>0</v>
      </c>
    </row>
    <row r="11" spans="1:30" ht="62.25" hidden="1" customHeight="1" thickBot="1" x14ac:dyDescent="0.3">
      <c r="A11" s="58">
        <v>2</v>
      </c>
      <c r="B11" s="65"/>
      <c r="C11" s="56"/>
      <c r="D11" s="57"/>
      <c r="E11" s="53"/>
      <c r="F11" s="53"/>
      <c r="G11" s="54"/>
      <c r="H11" s="54"/>
      <c r="I11" s="55"/>
      <c r="J11" s="57"/>
      <c r="K11" s="53"/>
      <c r="L11" s="53"/>
      <c r="M11" s="53"/>
      <c r="N11" s="59"/>
      <c r="O11" s="60">
        <f>N11</f>
        <v>0</v>
      </c>
      <c r="P11" s="58"/>
      <c r="Q11" s="58"/>
    </row>
    <row r="12" spans="1:30" s="25" customFormat="1" ht="19.5" customHeight="1" thickBot="1" x14ac:dyDescent="0.3">
      <c r="A12" s="512" t="s">
        <v>22</v>
      </c>
      <c r="B12" s="513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4"/>
      <c r="R12" s="24"/>
    </row>
    <row r="13" spans="1:30" s="25" customFormat="1" ht="33" customHeight="1" thickBot="1" x14ac:dyDescent="0.3">
      <c r="A13" s="448"/>
      <c r="B13" s="449"/>
      <c r="C13" s="491"/>
      <c r="D13" s="448" t="s">
        <v>3</v>
      </c>
      <c r="E13" s="449"/>
      <c r="F13" s="449"/>
      <c r="G13" s="449"/>
      <c r="H13" s="449"/>
      <c r="I13" s="491"/>
      <c r="J13" s="492" t="s">
        <v>11</v>
      </c>
      <c r="K13" s="493"/>
      <c r="L13" s="493"/>
      <c r="M13" s="493"/>
      <c r="N13" s="493"/>
      <c r="O13" s="494"/>
      <c r="P13" s="516" t="s">
        <v>4</v>
      </c>
      <c r="Q13" s="516" t="s">
        <v>11</v>
      </c>
      <c r="R13" s="24"/>
    </row>
    <row r="14" spans="1:30" s="25" customFormat="1" ht="30" customHeight="1" thickBot="1" x14ac:dyDescent="0.3">
      <c r="A14" s="466"/>
      <c r="B14" s="444"/>
      <c r="C14" s="515"/>
      <c r="D14" s="249" t="s">
        <v>13</v>
      </c>
      <c r="E14" s="250" t="s">
        <v>2</v>
      </c>
      <c r="F14" s="251" t="s">
        <v>6</v>
      </c>
      <c r="G14" s="251" t="s">
        <v>7</v>
      </c>
      <c r="H14" s="252" t="s">
        <v>8</v>
      </c>
      <c r="I14" s="253" t="s">
        <v>0</v>
      </c>
      <c r="J14" s="254" t="s">
        <v>13</v>
      </c>
      <c r="K14" s="249" t="s">
        <v>2</v>
      </c>
      <c r="L14" s="251" t="s">
        <v>6</v>
      </c>
      <c r="M14" s="255" t="s">
        <v>7</v>
      </c>
      <c r="N14" s="255" t="s">
        <v>8</v>
      </c>
      <c r="O14" s="252" t="s">
        <v>0</v>
      </c>
      <c r="P14" s="517"/>
      <c r="Q14" s="517"/>
      <c r="R14" s="24"/>
    </row>
    <row r="15" spans="1:30" s="169" customFormat="1" ht="72.599999999999994" customHeight="1" thickBot="1" x14ac:dyDescent="0.3">
      <c r="A15" s="223" t="s">
        <v>1</v>
      </c>
      <c r="B15" s="279" t="s">
        <v>87</v>
      </c>
      <c r="C15" s="280"/>
      <c r="D15" s="281"/>
      <c r="E15" s="282"/>
      <c r="F15" s="283"/>
      <c r="G15" s="282"/>
      <c r="H15" s="282"/>
      <c r="I15" s="284">
        <f>H15</f>
        <v>0</v>
      </c>
      <c r="J15" s="285"/>
      <c r="K15" s="282"/>
      <c r="L15" s="282"/>
      <c r="M15" s="283"/>
      <c r="N15" s="286"/>
      <c r="O15" s="284">
        <f t="shared" ref="O15:O18" si="0">M15+N15+J15+K15+L15</f>
        <v>0</v>
      </c>
      <c r="P15" s="287" t="s">
        <v>85</v>
      </c>
      <c r="Q15" s="288" t="s">
        <v>88</v>
      </c>
      <c r="R15" s="168"/>
    </row>
    <row r="16" spans="1:30" s="169" customFormat="1" ht="25.9" customHeight="1" thickBot="1" x14ac:dyDescent="0.3">
      <c r="A16" s="289"/>
      <c r="B16" s="290" t="s">
        <v>45</v>
      </c>
      <c r="C16" s="278"/>
      <c r="D16" s="291"/>
      <c r="E16" s="278"/>
      <c r="F16" s="292"/>
      <c r="G16" s="278"/>
      <c r="H16" s="278"/>
      <c r="I16" s="284">
        <f t="shared" ref="I16:I18" si="1">H16</f>
        <v>0</v>
      </c>
      <c r="J16" s="292"/>
      <c r="K16" s="278"/>
      <c r="L16" s="278"/>
      <c r="M16" s="292"/>
      <c r="N16" s="293"/>
      <c r="O16" s="326">
        <f t="shared" si="0"/>
        <v>0</v>
      </c>
      <c r="P16" s="287" t="s">
        <v>85</v>
      </c>
      <c r="Q16" s="290"/>
      <c r="R16" s="168"/>
    </row>
    <row r="17" spans="1:18" s="169" customFormat="1" ht="49.9" customHeight="1" thickBot="1" x14ac:dyDescent="0.3">
      <c r="A17" s="289" t="s">
        <v>15</v>
      </c>
      <c r="B17" s="294" t="s">
        <v>39</v>
      </c>
      <c r="C17" s="295"/>
      <c r="D17" s="296"/>
      <c r="E17" s="295"/>
      <c r="F17" s="297"/>
      <c r="G17" s="295"/>
      <c r="H17" s="295"/>
      <c r="I17" s="284">
        <f t="shared" si="1"/>
        <v>0</v>
      </c>
      <c r="J17" s="297"/>
      <c r="K17" s="295"/>
      <c r="L17" s="295"/>
      <c r="M17" s="297"/>
      <c r="N17" s="298"/>
      <c r="O17" s="299">
        <f t="shared" si="0"/>
        <v>0</v>
      </c>
      <c r="P17" s="287" t="s">
        <v>85</v>
      </c>
      <c r="Q17" s="288" t="s">
        <v>88</v>
      </c>
      <c r="R17" s="168"/>
    </row>
    <row r="18" spans="1:18" s="169" customFormat="1" ht="23.45" customHeight="1" thickBot="1" x14ac:dyDescent="0.3">
      <c r="A18" s="289"/>
      <c r="B18" s="290" t="s">
        <v>45</v>
      </c>
      <c r="C18" s="278"/>
      <c r="D18" s="291"/>
      <c r="E18" s="278"/>
      <c r="F18" s="292"/>
      <c r="G18" s="278"/>
      <c r="H18" s="278"/>
      <c r="I18" s="284">
        <f t="shared" si="1"/>
        <v>0</v>
      </c>
      <c r="J18" s="292"/>
      <c r="K18" s="278"/>
      <c r="L18" s="278"/>
      <c r="M18" s="292"/>
      <c r="N18" s="293"/>
      <c r="O18" s="284">
        <f t="shared" si="0"/>
        <v>0</v>
      </c>
      <c r="P18" s="287" t="s">
        <v>85</v>
      </c>
      <c r="Q18" s="290"/>
      <c r="R18" s="168"/>
    </row>
    <row r="19" spans="1:18" s="25" customFormat="1" ht="18" customHeight="1" thickBot="1" x14ac:dyDescent="0.3">
      <c r="A19" s="445" t="s">
        <v>21</v>
      </c>
      <c r="B19" s="506"/>
      <c r="C19" s="506"/>
      <c r="D19" s="506"/>
      <c r="E19" s="506"/>
      <c r="F19" s="506"/>
      <c r="G19" s="506"/>
      <c r="H19" s="506"/>
      <c r="I19" s="506"/>
      <c r="J19" s="506"/>
      <c r="K19" s="506"/>
      <c r="L19" s="506"/>
      <c r="M19" s="506"/>
      <c r="N19" s="506"/>
      <c r="O19" s="506"/>
      <c r="P19" s="506"/>
      <c r="Q19" s="521"/>
      <c r="R19" s="24"/>
    </row>
    <row r="20" spans="1:18" s="25" customFormat="1" ht="21.75" customHeight="1" thickBot="1" x14ac:dyDescent="0.3">
      <c r="A20" s="508"/>
      <c r="B20" s="509"/>
      <c r="C20" s="522"/>
      <c r="D20" s="467" t="s">
        <v>3</v>
      </c>
      <c r="E20" s="468"/>
      <c r="F20" s="468"/>
      <c r="G20" s="468"/>
      <c r="H20" s="468"/>
      <c r="I20" s="469"/>
      <c r="J20" s="467" t="s">
        <v>11</v>
      </c>
      <c r="K20" s="468"/>
      <c r="L20" s="468"/>
      <c r="M20" s="468"/>
      <c r="N20" s="468"/>
      <c r="O20" s="469"/>
      <c r="P20" s="470" t="s">
        <v>4</v>
      </c>
      <c r="Q20" s="523" t="s">
        <v>11</v>
      </c>
      <c r="R20" s="24"/>
    </row>
    <row r="21" spans="1:18" s="25" customFormat="1" ht="24" customHeight="1" thickBot="1" x14ac:dyDescent="0.3">
      <c r="A21" s="482"/>
      <c r="B21" s="483"/>
      <c r="C21" s="511"/>
      <c r="D21" s="13" t="s">
        <v>13</v>
      </c>
      <c r="E21" s="11" t="s">
        <v>2</v>
      </c>
      <c r="F21" s="11" t="s">
        <v>6</v>
      </c>
      <c r="G21" s="11" t="s">
        <v>7</v>
      </c>
      <c r="H21" s="11" t="s">
        <v>8</v>
      </c>
      <c r="I21" s="12" t="s">
        <v>0</v>
      </c>
      <c r="J21" s="13" t="s">
        <v>13</v>
      </c>
      <c r="K21" s="11" t="s">
        <v>2</v>
      </c>
      <c r="L21" s="11" t="s">
        <v>6</v>
      </c>
      <c r="M21" s="11" t="s">
        <v>7</v>
      </c>
      <c r="N21" s="11" t="s">
        <v>8</v>
      </c>
      <c r="O21" s="12" t="s">
        <v>0</v>
      </c>
      <c r="P21" s="487"/>
      <c r="Q21" s="523"/>
      <c r="R21" s="24"/>
    </row>
    <row r="22" spans="1:18" s="25" customFormat="1" ht="74.25" customHeight="1" thickBot="1" x14ac:dyDescent="0.3">
      <c r="A22" s="300" t="s">
        <v>1</v>
      </c>
      <c r="B22" s="301" t="s">
        <v>83</v>
      </c>
      <c r="C22" s="302"/>
      <c r="D22" s="303"/>
      <c r="E22" s="304"/>
      <c r="F22" s="304"/>
      <c r="G22" s="304"/>
      <c r="H22" s="304"/>
      <c r="I22" s="305"/>
      <c r="J22" s="306"/>
      <c r="K22" s="307"/>
      <c r="L22" s="307"/>
      <c r="M22" s="308"/>
      <c r="N22" s="309"/>
      <c r="O22" s="310">
        <f>K22+M22+N22</f>
        <v>0</v>
      </c>
      <c r="P22" s="311" t="s">
        <v>85</v>
      </c>
      <c r="Q22" s="520" t="s">
        <v>72</v>
      </c>
      <c r="R22" s="24"/>
    </row>
    <row r="23" spans="1:18" s="25" customFormat="1" ht="19.5" hidden="1" customHeight="1" thickBot="1" x14ac:dyDescent="0.3">
      <c r="A23" s="300"/>
      <c r="B23" s="312"/>
      <c r="C23" s="313"/>
      <c r="D23" s="314"/>
      <c r="E23" s="315"/>
      <c r="F23" s="315"/>
      <c r="G23" s="315"/>
      <c r="H23" s="315"/>
      <c r="I23" s="316">
        <f>H23</f>
        <v>0</v>
      </c>
      <c r="J23" s="317"/>
      <c r="K23" s="318"/>
      <c r="L23" s="318"/>
      <c r="M23" s="319"/>
      <c r="N23" s="320"/>
      <c r="O23" s="321">
        <f>N23</f>
        <v>0</v>
      </c>
      <c r="P23" s="322"/>
      <c r="Q23" s="520"/>
      <c r="R23" s="24"/>
    </row>
    <row r="24" spans="1:18" s="25" customFormat="1" ht="64.900000000000006" customHeight="1" thickBot="1" x14ac:dyDescent="0.3">
      <c r="A24" s="518" t="s">
        <v>15</v>
      </c>
      <c r="B24" s="323" t="s">
        <v>84</v>
      </c>
      <c r="C24" s="324"/>
      <c r="D24" s="303"/>
      <c r="E24" s="304"/>
      <c r="F24" s="304"/>
      <c r="G24" s="304"/>
      <c r="H24" s="304"/>
      <c r="I24" s="325"/>
      <c r="J24" s="303"/>
      <c r="K24" s="307"/>
      <c r="L24" s="307"/>
      <c r="M24" s="308"/>
      <c r="N24" s="308"/>
      <c r="O24" s="326">
        <f>N24</f>
        <v>0</v>
      </c>
      <c r="P24" s="519" t="s">
        <v>86</v>
      </c>
      <c r="Q24" s="520" t="s">
        <v>72</v>
      </c>
      <c r="R24" s="24"/>
    </row>
    <row r="25" spans="1:18" s="25" customFormat="1" ht="20.25" hidden="1" customHeight="1" x14ac:dyDescent="0.25">
      <c r="A25" s="518"/>
      <c r="B25" s="327"/>
      <c r="C25" s="280"/>
      <c r="D25" s="314"/>
      <c r="E25" s="315"/>
      <c r="F25" s="315"/>
      <c r="G25" s="315"/>
      <c r="H25" s="315"/>
      <c r="I25" s="328"/>
      <c r="J25" s="314"/>
      <c r="K25" s="318"/>
      <c r="L25" s="318"/>
      <c r="M25" s="319"/>
      <c r="N25" s="319"/>
      <c r="O25" s="326">
        <f t="shared" ref="O25:O27" si="2">N25</f>
        <v>0</v>
      </c>
      <c r="P25" s="519"/>
      <c r="Q25" s="520"/>
      <c r="R25" s="24"/>
    </row>
    <row r="26" spans="1:18" s="25" customFormat="1" ht="16.5" hidden="1" customHeight="1" x14ac:dyDescent="0.25">
      <c r="A26" s="329"/>
      <c r="B26" s="330"/>
      <c r="C26" s="331"/>
      <c r="D26" s="332"/>
      <c r="E26" s="333"/>
      <c r="F26" s="333"/>
      <c r="G26" s="333"/>
      <c r="H26" s="333"/>
      <c r="I26" s="334"/>
      <c r="J26" s="335"/>
      <c r="K26" s="336"/>
      <c r="L26" s="336"/>
      <c r="M26" s="337"/>
      <c r="N26" s="338"/>
      <c r="O26" s="326">
        <f t="shared" si="2"/>
        <v>0</v>
      </c>
      <c r="P26" s="330"/>
      <c r="Q26" s="330"/>
      <c r="R26" s="24"/>
    </row>
    <row r="27" spans="1:18" s="25" customFormat="1" ht="72" customHeight="1" x14ac:dyDescent="0.25">
      <c r="A27" s="300" t="s">
        <v>16</v>
      </c>
      <c r="B27" s="290" t="s">
        <v>91</v>
      </c>
      <c r="C27" s="278"/>
      <c r="D27" s="292"/>
      <c r="E27" s="292"/>
      <c r="F27" s="292"/>
      <c r="G27" s="292"/>
      <c r="H27" s="292"/>
      <c r="I27" s="292"/>
      <c r="J27" s="339"/>
      <c r="K27" s="300"/>
      <c r="L27" s="300"/>
      <c r="M27" s="340"/>
      <c r="N27" s="341"/>
      <c r="O27" s="326">
        <f t="shared" si="2"/>
        <v>0</v>
      </c>
      <c r="P27" s="342" t="s">
        <v>92</v>
      </c>
      <c r="Q27" s="290" t="s">
        <v>72</v>
      </c>
      <c r="R27" s="24"/>
    </row>
    <row r="28" spans="1:18" s="25" customFormat="1" ht="16.5" customHeight="1" thickBot="1" x14ac:dyDescent="0.3">
      <c r="A28" s="505" t="s">
        <v>10</v>
      </c>
      <c r="B28" s="506"/>
      <c r="C28" s="506"/>
      <c r="D28" s="506"/>
      <c r="E28" s="506"/>
      <c r="F28" s="506"/>
      <c r="G28" s="506"/>
      <c r="H28" s="506"/>
      <c r="I28" s="506"/>
      <c r="J28" s="506"/>
      <c r="K28" s="506"/>
      <c r="L28" s="506"/>
      <c r="M28" s="506"/>
      <c r="N28" s="506"/>
      <c r="O28" s="506"/>
      <c r="P28" s="506"/>
      <c r="Q28" s="507"/>
      <c r="R28" s="24"/>
    </row>
    <row r="29" spans="1:18" s="25" customFormat="1" ht="16.5" customHeight="1" x14ac:dyDescent="0.25">
      <c r="A29" s="480"/>
      <c r="B29" s="481"/>
      <c r="C29" s="510"/>
      <c r="D29" s="508" t="s">
        <v>3</v>
      </c>
      <c r="E29" s="509"/>
      <c r="F29" s="509"/>
      <c r="G29" s="509"/>
      <c r="H29" s="509"/>
      <c r="I29" s="472"/>
      <c r="J29" s="508" t="s">
        <v>11</v>
      </c>
      <c r="K29" s="509"/>
      <c r="L29" s="509"/>
      <c r="M29" s="509"/>
      <c r="N29" s="509"/>
      <c r="O29" s="472"/>
      <c r="P29" s="455" t="s">
        <v>4</v>
      </c>
      <c r="Q29" s="455" t="s">
        <v>11</v>
      </c>
      <c r="R29" s="24"/>
    </row>
    <row r="30" spans="1:18" s="25" customFormat="1" ht="16.5" customHeight="1" thickBot="1" x14ac:dyDescent="0.3">
      <c r="A30" s="482"/>
      <c r="B30" s="483"/>
      <c r="C30" s="525"/>
      <c r="D30" s="98" t="s">
        <v>13</v>
      </c>
      <c r="E30" s="99" t="s">
        <v>2</v>
      </c>
      <c r="F30" s="99" t="s">
        <v>6</v>
      </c>
      <c r="G30" s="99" t="s">
        <v>7</v>
      </c>
      <c r="H30" s="99" t="s">
        <v>8</v>
      </c>
      <c r="I30" s="100" t="s">
        <v>0</v>
      </c>
      <c r="J30" s="181" t="s">
        <v>13</v>
      </c>
      <c r="K30" s="182" t="s">
        <v>2</v>
      </c>
      <c r="L30" s="182" t="s">
        <v>6</v>
      </c>
      <c r="M30" s="182" t="s">
        <v>7</v>
      </c>
      <c r="N30" s="182" t="s">
        <v>8</v>
      </c>
      <c r="O30" s="111" t="s">
        <v>0</v>
      </c>
      <c r="P30" s="456"/>
      <c r="Q30" s="456"/>
      <c r="R30" s="24"/>
    </row>
    <row r="31" spans="1:18" s="169" customFormat="1" ht="86.45" hidden="1" customHeight="1" thickBot="1" x14ac:dyDescent="0.3">
      <c r="A31" s="103" t="s">
        <v>1</v>
      </c>
      <c r="B31" s="84" t="s">
        <v>77</v>
      </c>
      <c r="C31" s="97"/>
      <c r="D31" s="67"/>
      <c r="E31" s="68"/>
      <c r="F31" s="68"/>
      <c r="G31" s="68"/>
      <c r="H31" s="68"/>
      <c r="I31" s="69"/>
      <c r="J31" s="85"/>
      <c r="K31" s="86"/>
      <c r="L31" s="86"/>
      <c r="M31" s="87"/>
      <c r="N31" s="71"/>
      <c r="O31" s="242">
        <f>J31+K31+L31+M31+N31</f>
        <v>0</v>
      </c>
      <c r="P31" s="245" t="s">
        <v>12</v>
      </c>
      <c r="Q31" s="243" t="s">
        <v>72</v>
      </c>
      <c r="R31" s="168"/>
    </row>
    <row r="32" spans="1:18" s="169" customFormat="1" ht="42.6" customHeight="1" thickBot="1" x14ac:dyDescent="0.3">
      <c r="A32" s="112" t="s">
        <v>1</v>
      </c>
      <c r="B32" s="113" t="s">
        <v>95</v>
      </c>
      <c r="C32" s="78"/>
      <c r="D32" s="105"/>
      <c r="E32" s="104"/>
      <c r="F32" s="104"/>
      <c r="G32" s="104"/>
      <c r="H32" s="104"/>
      <c r="I32" s="164"/>
      <c r="J32" s="110"/>
      <c r="K32" s="107"/>
      <c r="L32" s="107"/>
      <c r="M32" s="108"/>
      <c r="N32" s="109">
        <v>5400</v>
      </c>
      <c r="O32" s="244">
        <f t="shared" ref="O32:O34" si="3">J32+K32+L32+M32+N32</f>
        <v>5400</v>
      </c>
      <c r="P32" s="267" t="s">
        <v>34</v>
      </c>
      <c r="Q32" s="243" t="s">
        <v>72</v>
      </c>
      <c r="R32" s="168"/>
    </row>
    <row r="33" spans="1:32" s="169" customFormat="1" ht="52.5" customHeight="1" thickBot="1" x14ac:dyDescent="0.3">
      <c r="A33" s="214" t="s">
        <v>15</v>
      </c>
      <c r="B33" s="343" t="s">
        <v>78</v>
      </c>
      <c r="C33" s="215"/>
      <c r="D33" s="344"/>
      <c r="E33" s="292"/>
      <c r="F33" s="292"/>
      <c r="G33" s="292"/>
      <c r="H33" s="292"/>
      <c r="I33" s="345"/>
      <c r="J33" s="346"/>
      <c r="K33" s="300"/>
      <c r="L33" s="300"/>
      <c r="M33" s="340"/>
      <c r="N33" s="341"/>
      <c r="O33" s="347">
        <f t="shared" si="3"/>
        <v>0</v>
      </c>
      <c r="P33" s="342" t="s">
        <v>34</v>
      </c>
      <c r="Q33" s="290" t="s">
        <v>72</v>
      </c>
      <c r="R33" s="168"/>
    </row>
    <row r="34" spans="1:32" s="169" customFormat="1" ht="57.6" customHeight="1" thickBot="1" x14ac:dyDescent="0.3">
      <c r="A34" s="214" t="s">
        <v>16</v>
      </c>
      <c r="B34" s="343" t="s">
        <v>79</v>
      </c>
      <c r="C34" s="215"/>
      <c r="D34" s="344"/>
      <c r="E34" s="292"/>
      <c r="F34" s="292"/>
      <c r="G34" s="292"/>
      <c r="H34" s="292"/>
      <c r="I34" s="345"/>
      <c r="J34" s="346"/>
      <c r="K34" s="300"/>
      <c r="L34" s="300"/>
      <c r="M34" s="340"/>
      <c r="N34" s="341"/>
      <c r="O34" s="347">
        <f t="shared" si="3"/>
        <v>0</v>
      </c>
      <c r="P34" s="342" t="s">
        <v>34</v>
      </c>
      <c r="Q34" s="290" t="s">
        <v>72</v>
      </c>
      <c r="R34" s="168"/>
    </row>
    <row r="35" spans="1:32" ht="21.75" customHeight="1" thickBot="1" x14ac:dyDescent="0.3">
      <c r="A35" s="524" t="s">
        <v>64</v>
      </c>
      <c r="B35" s="441"/>
      <c r="C35" s="441"/>
      <c r="D35" s="441"/>
      <c r="E35" s="441"/>
      <c r="F35" s="441"/>
      <c r="G35" s="441"/>
      <c r="H35" s="441"/>
      <c r="I35" s="441"/>
      <c r="J35" s="441"/>
      <c r="K35" s="441"/>
      <c r="L35" s="441"/>
      <c r="M35" s="441"/>
      <c r="N35" s="441"/>
      <c r="O35" s="441"/>
      <c r="P35" s="441"/>
      <c r="Q35" s="504"/>
    </row>
    <row r="36" spans="1:32" ht="78.599999999999994" customHeight="1" thickBot="1" x14ac:dyDescent="0.3">
      <c r="A36" s="348" t="s">
        <v>1</v>
      </c>
      <c r="B36" s="278" t="s">
        <v>89</v>
      </c>
      <c r="C36" s="349"/>
      <c r="D36" s="349"/>
      <c r="E36" s="349"/>
      <c r="F36" s="349"/>
      <c r="G36" s="349"/>
      <c r="H36" s="228"/>
      <c r="I36" s="350">
        <f t="shared" ref="I36" si="4">H36</f>
        <v>0</v>
      </c>
      <c r="J36" s="351"/>
      <c r="K36" s="349"/>
      <c r="L36" s="349"/>
      <c r="M36" s="349"/>
      <c r="N36" s="228"/>
      <c r="O36" s="347">
        <f t="shared" ref="O36" si="5">J36+K36+L36+M36+N36</f>
        <v>0</v>
      </c>
      <c r="P36" s="228" t="s">
        <v>12</v>
      </c>
      <c r="Q36" s="228" t="s">
        <v>90</v>
      </c>
    </row>
    <row r="37" spans="1:32" ht="75.75" hidden="1" thickBot="1" x14ac:dyDescent="0.3">
      <c r="A37" s="213" t="s">
        <v>1</v>
      </c>
      <c r="B37" s="257" t="s">
        <v>65</v>
      </c>
      <c r="C37" s="215"/>
      <c r="D37" s="258"/>
      <c r="E37" s="259"/>
      <c r="F37" s="259"/>
      <c r="G37" s="259"/>
      <c r="H37" s="259">
        <v>2016.1120000000001</v>
      </c>
      <c r="I37" s="260">
        <f>H37</f>
        <v>2016.1120000000001</v>
      </c>
      <c r="J37" s="261"/>
      <c r="K37" s="262"/>
      <c r="L37" s="262"/>
      <c r="M37" s="238"/>
      <c r="N37" s="263">
        <v>1793.008</v>
      </c>
      <c r="O37" s="264">
        <f>K37+M37+N37</f>
        <v>1793.008</v>
      </c>
      <c r="P37" s="256" t="s">
        <v>12</v>
      </c>
      <c r="Q37" s="256" t="s">
        <v>38</v>
      </c>
      <c r="AF37" s="3">
        <f>I37-O37</f>
        <v>223.10400000000004</v>
      </c>
    </row>
    <row r="38" spans="1:32" ht="29.25" hidden="1" customHeight="1" thickBot="1" x14ac:dyDescent="0.3">
      <c r="A38" s="449" t="s">
        <v>69</v>
      </c>
      <c r="B38" s="449"/>
      <c r="C38" s="449"/>
      <c r="D38" s="449"/>
      <c r="E38" s="449"/>
      <c r="F38" s="449"/>
      <c r="G38" s="449"/>
      <c r="H38" s="449"/>
      <c r="I38" s="449"/>
      <c r="J38" s="449"/>
      <c r="K38" s="449"/>
      <c r="L38" s="449"/>
      <c r="M38" s="449"/>
      <c r="N38" s="449"/>
      <c r="O38" s="449"/>
      <c r="P38" s="449"/>
      <c r="Q38" s="449"/>
      <c r="AF38" s="3"/>
    </row>
    <row r="39" spans="1:32" ht="45" hidden="1" customHeight="1" x14ac:dyDescent="0.25">
      <c r="A39" s="216" t="s">
        <v>1</v>
      </c>
      <c r="B39" s="217" t="s">
        <v>70</v>
      </c>
      <c r="C39" s="218"/>
      <c r="D39" s="219"/>
      <c r="E39" s="220"/>
      <c r="F39" s="220"/>
      <c r="G39" s="220"/>
      <c r="H39" s="220"/>
      <c r="I39" s="221">
        <f t="shared" ref="I39:I40" si="6">D39+E39+F39+G39+H39</f>
        <v>0</v>
      </c>
      <c r="J39" s="219"/>
      <c r="K39" s="220"/>
      <c r="L39" s="220"/>
      <c r="M39" s="220"/>
      <c r="N39" s="220" t="s">
        <v>71</v>
      </c>
      <c r="O39" s="222" t="str">
        <f>N39</f>
        <v>370,242</v>
      </c>
      <c r="P39" s="223" t="s">
        <v>51</v>
      </c>
      <c r="Q39" s="216" t="s">
        <v>72</v>
      </c>
    </row>
    <row r="40" spans="1:32" ht="45" hidden="1" customHeight="1" x14ac:dyDescent="0.25">
      <c r="A40" s="224" t="s">
        <v>15</v>
      </c>
      <c r="B40" s="225" t="s">
        <v>73</v>
      </c>
      <c r="C40" s="226"/>
      <c r="D40" s="227"/>
      <c r="E40" s="228"/>
      <c r="F40" s="228"/>
      <c r="G40" s="228"/>
      <c r="H40" s="228" t="s">
        <v>74</v>
      </c>
      <c r="I40" s="229">
        <f t="shared" si="6"/>
        <v>563.38900000000001</v>
      </c>
      <c r="J40" s="227"/>
      <c r="K40" s="228"/>
      <c r="L40" s="228"/>
      <c r="M40" s="228"/>
      <c r="N40" s="228" t="s">
        <v>75</v>
      </c>
      <c r="O40" s="230" t="str">
        <f>N40</f>
        <v>322,174</v>
      </c>
      <c r="P40" s="214" t="s">
        <v>51</v>
      </c>
      <c r="Q40" s="231" t="s">
        <v>76</v>
      </c>
    </row>
    <row r="41" spans="1:32" ht="79.5" hidden="1" customHeight="1" thickBot="1" x14ac:dyDescent="0.3">
      <c r="A41" s="232" t="s">
        <v>16</v>
      </c>
      <c r="B41" s="233" t="s">
        <v>67</v>
      </c>
      <c r="C41" s="234"/>
      <c r="D41" s="235"/>
      <c r="E41" s="236">
        <v>1580.9570000000001</v>
      </c>
      <c r="F41" s="236"/>
      <c r="G41" s="236"/>
      <c r="H41" s="236">
        <v>23094.871999999999</v>
      </c>
      <c r="I41" s="237">
        <f>D41+E41+F41+G41+H41</f>
        <v>24675.828999999998</v>
      </c>
      <c r="J41" s="235"/>
      <c r="K41" s="238">
        <v>2275.0148100000001</v>
      </c>
      <c r="L41" s="236"/>
      <c r="M41" s="238">
        <v>309.02796000000001</v>
      </c>
      <c r="N41" s="238">
        <v>36799.928099999997</v>
      </c>
      <c r="O41" s="239">
        <f>K41+M41+N41</f>
        <v>39383.970869999997</v>
      </c>
      <c r="P41" s="240" t="s">
        <v>12</v>
      </c>
      <c r="Q41" s="241" t="s">
        <v>68</v>
      </c>
    </row>
    <row r="44" spans="1:32" x14ac:dyDescent="0.25">
      <c r="B44" s="2" t="s">
        <v>93</v>
      </c>
      <c r="H44" s="2" t="s">
        <v>94</v>
      </c>
    </row>
  </sheetData>
  <mergeCells count="32">
    <mergeCell ref="A28:Q28"/>
    <mergeCell ref="A38:Q38"/>
    <mergeCell ref="A35:Q35"/>
    <mergeCell ref="A29:C30"/>
    <mergeCell ref="D29:I29"/>
    <mergeCell ref="J29:O29"/>
    <mergeCell ref="P29:P30"/>
    <mergeCell ref="Q29:Q30"/>
    <mergeCell ref="A24:A25"/>
    <mergeCell ref="P24:P25"/>
    <mergeCell ref="Q24:Q25"/>
    <mergeCell ref="A19:Q19"/>
    <mergeCell ref="A20:C21"/>
    <mergeCell ref="D20:I20"/>
    <mergeCell ref="J20:O20"/>
    <mergeCell ref="P20:P21"/>
    <mergeCell ref="Q20:Q21"/>
    <mergeCell ref="Q22:Q23"/>
    <mergeCell ref="A12:Q12"/>
    <mergeCell ref="A13:C14"/>
    <mergeCell ref="D13:I13"/>
    <mergeCell ref="J13:O13"/>
    <mergeCell ref="P13:P14"/>
    <mergeCell ref="Q13:Q14"/>
    <mergeCell ref="A2:Q2"/>
    <mergeCell ref="A3:Q3"/>
    <mergeCell ref="A4:Q4"/>
    <mergeCell ref="A5:C6"/>
    <mergeCell ref="D5:I5"/>
    <mergeCell ref="J5:O5"/>
    <mergeCell ref="P5:P6"/>
    <mergeCell ref="Q5:Q6"/>
  </mergeCells>
  <printOptions horizontalCentered="1"/>
  <pageMargins left="0.19685039370078741" right="0.19685039370078741" top="0.78740157480314965" bottom="0" header="0.15748031496062992" footer="0.15748031496062992"/>
  <pageSetup paperSize="9" scale="70" orientation="landscape" r:id="rId1"/>
  <headerFooter alignWithMargins="0"/>
  <colBreaks count="1" manualBreakCount="1">
    <brk id="17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5"/>
  <sheetViews>
    <sheetView view="pageBreakPreview" topLeftCell="A48" zoomScale="80" zoomScaleNormal="73" zoomScaleSheetLayoutView="80" workbookViewId="0">
      <selection activeCell="Q53" sqref="Q53"/>
    </sheetView>
  </sheetViews>
  <sheetFormatPr defaultColWidth="9.140625" defaultRowHeight="15" x14ac:dyDescent="0.25"/>
  <cols>
    <col min="1" max="1" width="4.140625" style="1" customWidth="1"/>
    <col min="2" max="2" width="45.28515625" style="2" customWidth="1"/>
    <col min="3" max="3" width="2.140625" style="2" hidden="1" customWidth="1"/>
    <col min="4" max="4" width="7.42578125" style="2" customWidth="1"/>
    <col min="5" max="6" width="9.42578125" style="2" customWidth="1"/>
    <col min="7" max="7" width="11.5703125" style="2" customWidth="1"/>
    <col min="8" max="8" width="10.28515625" style="2" customWidth="1"/>
    <col min="9" max="9" width="12.7109375" style="2" customWidth="1"/>
    <col min="10" max="10" width="7.42578125" style="2" customWidth="1"/>
    <col min="11" max="11" width="10" style="2" customWidth="1"/>
    <col min="12" max="12" width="10.28515625" style="2" customWidth="1"/>
    <col min="13" max="14" width="11.42578125" style="2" customWidth="1"/>
    <col min="15" max="15" width="11.28515625" style="2" customWidth="1"/>
    <col min="16" max="16" width="16.7109375" style="2" customWidth="1"/>
    <col min="17" max="17" width="21.28515625" style="2" customWidth="1"/>
    <col min="18" max="18" width="14.85546875" style="3" hidden="1" customWidth="1"/>
    <col min="19" max="27" width="9.140625" style="2" hidden="1" customWidth="1"/>
    <col min="28" max="28" width="9.42578125" style="2" hidden="1" customWidth="1"/>
    <col min="29" max="29" width="0.28515625" style="2" customWidth="1"/>
    <col min="30" max="30" width="9.42578125" style="2" hidden="1" customWidth="1"/>
    <col min="31" max="16384" width="9.140625" style="2"/>
  </cols>
  <sheetData>
    <row r="1" spans="1:30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30" ht="17.25" customHeight="1" x14ac:dyDescent="0.25">
      <c r="A2" s="474" t="s">
        <v>5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6"/>
    </row>
    <row r="3" spans="1:30" ht="18.75" customHeight="1" x14ac:dyDescent="0.25">
      <c r="A3" s="477" t="s">
        <v>9</v>
      </c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9"/>
    </row>
    <row r="4" spans="1:30" ht="16.5" hidden="1" customHeight="1" thickBot="1" x14ac:dyDescent="0.3">
      <c r="A4" s="445" t="s">
        <v>17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7"/>
    </row>
    <row r="5" spans="1:30" ht="16.5" hidden="1" customHeight="1" thickBot="1" x14ac:dyDescent="0.3">
      <c r="A5" s="480"/>
      <c r="B5" s="481"/>
      <c r="C5" s="510"/>
      <c r="D5" s="484" t="s">
        <v>3</v>
      </c>
      <c r="E5" s="485"/>
      <c r="F5" s="485"/>
      <c r="G5" s="485"/>
      <c r="H5" s="485"/>
      <c r="I5" s="486"/>
      <c r="J5" s="484" t="s">
        <v>11</v>
      </c>
      <c r="K5" s="485"/>
      <c r="L5" s="485"/>
      <c r="M5" s="485"/>
      <c r="N5" s="485"/>
      <c r="O5" s="486"/>
      <c r="P5" s="470" t="s">
        <v>4</v>
      </c>
      <c r="Q5" s="455" t="s">
        <v>11</v>
      </c>
    </row>
    <row r="6" spans="1:30" ht="16.5" hidden="1" customHeight="1" thickBot="1" x14ac:dyDescent="0.3">
      <c r="A6" s="482"/>
      <c r="B6" s="483"/>
      <c r="C6" s="511"/>
      <c r="D6" s="13" t="s">
        <v>13</v>
      </c>
      <c r="E6" s="11" t="s">
        <v>2</v>
      </c>
      <c r="F6" s="11" t="s">
        <v>6</v>
      </c>
      <c r="G6" s="11" t="s">
        <v>7</v>
      </c>
      <c r="H6" s="11" t="s">
        <v>8</v>
      </c>
      <c r="I6" s="12" t="s">
        <v>0</v>
      </c>
      <c r="J6" s="13" t="s">
        <v>13</v>
      </c>
      <c r="K6" s="11" t="s">
        <v>2</v>
      </c>
      <c r="L6" s="11" t="s">
        <v>6</v>
      </c>
      <c r="M6" s="11" t="s">
        <v>7</v>
      </c>
      <c r="N6" s="11" t="s">
        <v>8</v>
      </c>
      <c r="O6" s="12" t="s">
        <v>0</v>
      </c>
      <c r="P6" s="487"/>
      <c r="Q6" s="456"/>
    </row>
    <row r="7" spans="1:30" ht="48" hidden="1" customHeight="1" x14ac:dyDescent="0.25">
      <c r="A7" s="23">
        <v>1</v>
      </c>
      <c r="B7" s="30" t="s">
        <v>18</v>
      </c>
      <c r="C7" s="27"/>
      <c r="D7" s="26"/>
      <c r="E7" s="15"/>
      <c r="F7" s="15"/>
      <c r="G7" s="15"/>
      <c r="H7" s="15"/>
      <c r="I7" s="31"/>
      <c r="J7" s="26"/>
      <c r="K7" s="15"/>
      <c r="L7" s="15"/>
      <c r="M7" s="16">
        <v>497.62200000000001</v>
      </c>
      <c r="N7" s="6"/>
      <c r="O7" s="28">
        <f>M7</f>
        <v>497.62200000000001</v>
      </c>
      <c r="P7" s="23" t="s">
        <v>12</v>
      </c>
      <c r="Q7" s="23" t="s">
        <v>14</v>
      </c>
    </row>
    <row r="8" spans="1:30" ht="43.5" hidden="1" customHeight="1" x14ac:dyDescent="0.25">
      <c r="A8" s="29">
        <v>2</v>
      </c>
      <c r="B8" s="30" t="s">
        <v>19</v>
      </c>
      <c r="C8" s="27"/>
      <c r="D8" s="18"/>
      <c r="E8" s="9"/>
      <c r="F8" s="9"/>
      <c r="G8" s="9"/>
      <c r="H8" s="9"/>
      <c r="I8" s="19"/>
      <c r="J8" s="18"/>
      <c r="K8" s="9"/>
      <c r="L8" s="9"/>
      <c r="M8" s="8">
        <v>253.65199999999999</v>
      </c>
      <c r="N8" s="4"/>
      <c r="O8" s="20">
        <f t="shared" ref="O8:O9" si="0">M8</f>
        <v>253.65199999999999</v>
      </c>
      <c r="P8" s="29" t="s">
        <v>12</v>
      </c>
      <c r="Q8" s="29" t="s">
        <v>14</v>
      </c>
    </row>
    <row r="9" spans="1:30" ht="45" hidden="1" customHeight="1" x14ac:dyDescent="0.25">
      <c r="A9" s="39">
        <v>3</v>
      </c>
      <c r="B9" s="40" t="s">
        <v>20</v>
      </c>
      <c r="C9" s="27"/>
      <c r="D9" s="36"/>
      <c r="E9" s="37"/>
      <c r="F9" s="37"/>
      <c r="G9" s="37"/>
      <c r="H9" s="37"/>
      <c r="I9" s="38"/>
      <c r="J9" s="36"/>
      <c r="K9" s="37"/>
      <c r="L9" s="37"/>
      <c r="M9" s="41">
        <v>259.84399999999999</v>
      </c>
      <c r="N9" s="42"/>
      <c r="O9" s="43">
        <f t="shared" si="0"/>
        <v>259.84399999999999</v>
      </c>
      <c r="P9" s="39" t="s">
        <v>12</v>
      </c>
      <c r="Q9" s="39" t="s">
        <v>14</v>
      </c>
    </row>
    <row r="10" spans="1:30" ht="62.25" hidden="1" customHeight="1" thickBot="1" x14ac:dyDescent="0.3">
      <c r="A10" s="48">
        <v>1</v>
      </c>
      <c r="B10" s="50"/>
      <c r="C10" s="49"/>
      <c r="D10" s="44"/>
      <c r="E10" s="45"/>
      <c r="F10" s="45"/>
      <c r="G10" s="51"/>
      <c r="H10" s="51"/>
      <c r="I10" s="52"/>
      <c r="J10" s="44"/>
      <c r="K10" s="45"/>
      <c r="L10" s="45"/>
      <c r="M10" s="45"/>
      <c r="N10" s="47"/>
      <c r="O10" s="46">
        <f>N10</f>
        <v>0</v>
      </c>
      <c r="P10" s="48"/>
      <c r="Q10" s="48"/>
      <c r="AD10" s="2">
        <f>O10-I10</f>
        <v>0</v>
      </c>
    </row>
    <row r="11" spans="1:30" ht="62.25" hidden="1" customHeight="1" thickBot="1" x14ac:dyDescent="0.3">
      <c r="A11" s="58">
        <v>2</v>
      </c>
      <c r="B11" s="65"/>
      <c r="C11" s="56"/>
      <c r="D11" s="57"/>
      <c r="E11" s="53"/>
      <c r="F11" s="53"/>
      <c r="G11" s="54"/>
      <c r="H11" s="54"/>
      <c r="I11" s="55"/>
      <c r="J11" s="57"/>
      <c r="K11" s="53"/>
      <c r="L11" s="53"/>
      <c r="M11" s="53"/>
      <c r="N11" s="59"/>
      <c r="O11" s="60">
        <f>N11</f>
        <v>0</v>
      </c>
      <c r="P11" s="58"/>
      <c r="Q11" s="58"/>
    </row>
    <row r="12" spans="1:30" s="25" customFormat="1" ht="19.5" customHeight="1" thickBot="1" x14ac:dyDescent="0.3">
      <c r="A12" s="512" t="s">
        <v>22</v>
      </c>
      <c r="B12" s="513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4"/>
      <c r="R12" s="24"/>
    </row>
    <row r="13" spans="1:30" s="25" customFormat="1" ht="33" customHeight="1" thickBot="1" x14ac:dyDescent="0.3">
      <c r="A13" s="467"/>
      <c r="B13" s="468"/>
      <c r="C13" s="469"/>
      <c r="D13" s="467" t="s">
        <v>3</v>
      </c>
      <c r="E13" s="468"/>
      <c r="F13" s="468"/>
      <c r="G13" s="468"/>
      <c r="H13" s="468"/>
      <c r="I13" s="469"/>
      <c r="J13" s="526" t="s">
        <v>11</v>
      </c>
      <c r="K13" s="527"/>
      <c r="L13" s="527"/>
      <c r="M13" s="527"/>
      <c r="N13" s="527"/>
      <c r="O13" s="528"/>
      <c r="P13" s="529" t="s">
        <v>4</v>
      </c>
      <c r="Q13" s="529" t="s">
        <v>11</v>
      </c>
      <c r="R13" s="24"/>
    </row>
    <row r="14" spans="1:30" s="25" customFormat="1" ht="30" customHeight="1" thickBot="1" x14ac:dyDescent="0.3">
      <c r="A14" s="484"/>
      <c r="B14" s="485"/>
      <c r="C14" s="486"/>
      <c r="D14" s="13" t="s">
        <v>13</v>
      </c>
      <c r="E14" s="10" t="s">
        <v>2</v>
      </c>
      <c r="F14" s="11" t="s">
        <v>6</v>
      </c>
      <c r="G14" s="11" t="s">
        <v>7</v>
      </c>
      <c r="H14" s="12" t="s">
        <v>8</v>
      </c>
      <c r="I14" s="74" t="s">
        <v>0</v>
      </c>
      <c r="J14" s="73" t="s">
        <v>13</v>
      </c>
      <c r="K14" s="13" t="s">
        <v>2</v>
      </c>
      <c r="L14" s="11" t="s">
        <v>6</v>
      </c>
      <c r="M14" s="14" t="s">
        <v>7</v>
      </c>
      <c r="N14" s="14" t="s">
        <v>8</v>
      </c>
      <c r="O14" s="12" t="s">
        <v>0</v>
      </c>
      <c r="P14" s="530"/>
      <c r="Q14" s="530"/>
      <c r="R14" s="24"/>
    </row>
    <row r="15" spans="1:30" s="25" customFormat="1" ht="62.25" customHeight="1" x14ac:dyDescent="0.25">
      <c r="A15" s="457" t="s">
        <v>1</v>
      </c>
      <c r="B15" s="82" t="s">
        <v>39</v>
      </c>
      <c r="C15" s="32"/>
      <c r="D15" s="81"/>
      <c r="E15" s="70"/>
      <c r="F15" s="68"/>
      <c r="G15" s="70"/>
      <c r="H15" s="70"/>
      <c r="I15" s="17"/>
      <c r="J15" s="67"/>
      <c r="K15" s="70"/>
      <c r="L15" s="70"/>
      <c r="M15" s="68"/>
      <c r="N15" s="70" t="s">
        <v>44</v>
      </c>
      <c r="O15" s="162">
        <f t="shared" ref="O15" si="1">M15+N15+J15+K15+L15</f>
        <v>2894.056</v>
      </c>
      <c r="P15" s="531" t="s">
        <v>12</v>
      </c>
      <c r="Q15" s="531" t="s">
        <v>14</v>
      </c>
      <c r="R15" s="24"/>
    </row>
    <row r="16" spans="1:30" s="25" customFormat="1" ht="22.5" customHeight="1" thickBot="1" x14ac:dyDescent="0.3">
      <c r="A16" s="459"/>
      <c r="B16" s="83" t="s">
        <v>45</v>
      </c>
      <c r="C16" s="32"/>
      <c r="D16" s="33"/>
      <c r="E16" s="34"/>
      <c r="F16" s="22"/>
      <c r="G16" s="34"/>
      <c r="H16" s="34"/>
      <c r="I16" s="21"/>
      <c r="J16" s="35"/>
      <c r="K16" s="34"/>
      <c r="L16" s="34"/>
      <c r="M16" s="22"/>
      <c r="N16" s="34" t="s">
        <v>46</v>
      </c>
      <c r="O16" s="163" t="str">
        <f>N16</f>
        <v>49,8</v>
      </c>
      <c r="P16" s="533"/>
      <c r="Q16" s="533"/>
      <c r="R16" s="24"/>
    </row>
    <row r="17" spans="1:30" s="25" customFormat="1" ht="75.75" hidden="1" customHeight="1" thickBot="1" x14ac:dyDescent="0.3">
      <c r="A17" s="76" t="s">
        <v>15</v>
      </c>
      <c r="B17" s="77"/>
      <c r="C17" s="78"/>
      <c r="D17" s="61"/>
      <c r="E17" s="62"/>
      <c r="F17" s="63"/>
      <c r="G17" s="62"/>
      <c r="H17" s="62"/>
      <c r="I17" s="60">
        <f t="shared" ref="I17" si="2">D17+E17+F17+G17+H17</f>
        <v>0</v>
      </c>
      <c r="J17" s="64"/>
      <c r="K17" s="62"/>
      <c r="L17" s="62"/>
      <c r="M17" s="63"/>
      <c r="N17" s="62"/>
      <c r="O17" s="60">
        <f>M17+N17+J17+K17+L17</f>
        <v>0</v>
      </c>
      <c r="P17" s="80"/>
      <c r="Q17" s="79"/>
      <c r="R17" s="24"/>
      <c r="AD17" s="24">
        <f>O17-I17</f>
        <v>0</v>
      </c>
    </row>
    <row r="18" spans="1:30" s="25" customFormat="1" ht="18" customHeight="1" thickBot="1" x14ac:dyDescent="0.3">
      <c r="A18" s="445" t="s">
        <v>21</v>
      </c>
      <c r="B18" s="446"/>
      <c r="C18" s="446"/>
      <c r="D18" s="446"/>
      <c r="E18" s="446"/>
      <c r="F18" s="446"/>
      <c r="G18" s="446"/>
      <c r="H18" s="446"/>
      <c r="I18" s="446"/>
      <c r="J18" s="506"/>
      <c r="K18" s="506"/>
      <c r="L18" s="506"/>
      <c r="M18" s="506"/>
      <c r="N18" s="506"/>
      <c r="O18" s="506"/>
      <c r="P18" s="446"/>
      <c r="Q18" s="447"/>
      <c r="R18" s="24"/>
    </row>
    <row r="19" spans="1:30" s="25" customFormat="1" ht="21.75" customHeight="1" thickBot="1" x14ac:dyDescent="0.3">
      <c r="A19" s="508"/>
      <c r="B19" s="509"/>
      <c r="C19" s="522"/>
      <c r="D19" s="467" t="s">
        <v>3</v>
      </c>
      <c r="E19" s="468"/>
      <c r="F19" s="468"/>
      <c r="G19" s="468"/>
      <c r="H19" s="468"/>
      <c r="I19" s="469"/>
      <c r="J19" s="467" t="s">
        <v>11</v>
      </c>
      <c r="K19" s="468"/>
      <c r="L19" s="468"/>
      <c r="M19" s="468"/>
      <c r="N19" s="468"/>
      <c r="O19" s="469"/>
      <c r="P19" s="470" t="s">
        <v>4</v>
      </c>
      <c r="Q19" s="455" t="s">
        <v>11</v>
      </c>
      <c r="R19" s="24"/>
    </row>
    <row r="20" spans="1:30" s="25" customFormat="1" ht="24" customHeight="1" thickBot="1" x14ac:dyDescent="0.3">
      <c r="A20" s="482"/>
      <c r="B20" s="483"/>
      <c r="C20" s="511"/>
      <c r="D20" s="13" t="s">
        <v>13</v>
      </c>
      <c r="E20" s="11" t="s">
        <v>2</v>
      </c>
      <c r="F20" s="11" t="s">
        <v>6</v>
      </c>
      <c r="G20" s="11" t="s">
        <v>7</v>
      </c>
      <c r="H20" s="11" t="s">
        <v>8</v>
      </c>
      <c r="I20" s="12" t="s">
        <v>0</v>
      </c>
      <c r="J20" s="13" t="s">
        <v>13</v>
      </c>
      <c r="K20" s="11" t="s">
        <v>2</v>
      </c>
      <c r="L20" s="11" t="s">
        <v>6</v>
      </c>
      <c r="M20" s="11" t="s">
        <v>7</v>
      </c>
      <c r="N20" s="11" t="s">
        <v>8</v>
      </c>
      <c r="O20" s="12" t="s">
        <v>0</v>
      </c>
      <c r="P20" s="487"/>
      <c r="Q20" s="456"/>
      <c r="R20" s="24"/>
    </row>
    <row r="21" spans="1:30" s="25" customFormat="1" ht="74.25" customHeight="1" thickBot="1" x14ac:dyDescent="0.3">
      <c r="A21" s="457" t="s">
        <v>1</v>
      </c>
      <c r="B21" s="66" t="s">
        <v>36</v>
      </c>
      <c r="C21" s="72"/>
      <c r="D21" s="67"/>
      <c r="E21" s="68"/>
      <c r="F21" s="68"/>
      <c r="G21" s="68"/>
      <c r="H21" s="68">
        <v>4144.1890000000003</v>
      </c>
      <c r="I21" s="69">
        <f>H21</f>
        <v>4144.1890000000003</v>
      </c>
      <c r="J21" s="116"/>
      <c r="K21" s="70"/>
      <c r="L21" s="70"/>
      <c r="M21" s="71"/>
      <c r="N21" s="117">
        <v>3910.0039999999999</v>
      </c>
      <c r="O21" s="160">
        <f>K21+M21+N21</f>
        <v>3910.0039999999999</v>
      </c>
      <c r="P21" s="531" t="s">
        <v>12</v>
      </c>
      <c r="Q21" s="531" t="s">
        <v>38</v>
      </c>
      <c r="R21" s="24"/>
    </row>
    <row r="22" spans="1:30" s="25" customFormat="1" ht="19.5" customHeight="1" thickBot="1" x14ac:dyDescent="0.3">
      <c r="A22" s="459"/>
      <c r="B22" s="118" t="s">
        <v>37</v>
      </c>
      <c r="C22" s="75"/>
      <c r="D22" s="90"/>
      <c r="E22" s="91"/>
      <c r="F22" s="91"/>
      <c r="G22" s="91"/>
      <c r="H22" s="91">
        <v>155.69499999999999</v>
      </c>
      <c r="I22" s="92">
        <f>H22</f>
        <v>155.69499999999999</v>
      </c>
      <c r="J22" s="119"/>
      <c r="K22" s="120"/>
      <c r="L22" s="120"/>
      <c r="M22" s="96"/>
      <c r="N22" s="121">
        <v>174.54300000000001</v>
      </c>
      <c r="O22" s="161">
        <f>N22</f>
        <v>174.54300000000001</v>
      </c>
      <c r="P22" s="532"/>
      <c r="Q22" s="532"/>
      <c r="R22" s="24"/>
    </row>
    <row r="23" spans="1:30" s="25" customFormat="1" ht="65.25" customHeight="1" x14ac:dyDescent="0.25">
      <c r="A23" s="457" t="s">
        <v>15</v>
      </c>
      <c r="B23" s="66" t="s">
        <v>39</v>
      </c>
      <c r="C23" s="32"/>
      <c r="D23" s="67"/>
      <c r="E23" s="68"/>
      <c r="F23" s="68"/>
      <c r="G23" s="68"/>
      <c r="H23" s="68"/>
      <c r="I23" s="106">
        <f>H23</f>
        <v>0</v>
      </c>
      <c r="J23" s="67"/>
      <c r="K23" s="70"/>
      <c r="L23" s="70"/>
      <c r="M23" s="71"/>
      <c r="N23" s="71">
        <v>2894.056</v>
      </c>
      <c r="O23" s="114">
        <f>N23</f>
        <v>2894.056</v>
      </c>
      <c r="P23" s="543" t="s">
        <v>12</v>
      </c>
      <c r="Q23" s="531" t="s">
        <v>14</v>
      </c>
      <c r="R23" s="24"/>
    </row>
    <row r="24" spans="1:30" s="25" customFormat="1" ht="20.25" customHeight="1" thickBot="1" x14ac:dyDescent="0.3">
      <c r="A24" s="458"/>
      <c r="B24" s="118" t="s">
        <v>37</v>
      </c>
      <c r="C24" s="89"/>
      <c r="D24" s="90"/>
      <c r="E24" s="91"/>
      <c r="F24" s="91"/>
      <c r="G24" s="91"/>
      <c r="H24" s="91"/>
      <c r="I24" s="123"/>
      <c r="J24" s="90"/>
      <c r="K24" s="120"/>
      <c r="L24" s="120"/>
      <c r="M24" s="96"/>
      <c r="N24" s="96">
        <v>49.8</v>
      </c>
      <c r="O24" s="133">
        <f>N24</f>
        <v>49.8</v>
      </c>
      <c r="P24" s="544"/>
      <c r="Q24" s="532"/>
      <c r="R24" s="24"/>
    </row>
    <row r="25" spans="1:30" s="169" customFormat="1" ht="48" customHeight="1" thickBot="1" x14ac:dyDescent="0.3">
      <c r="A25" s="124" t="s">
        <v>16</v>
      </c>
      <c r="B25" s="129" t="s">
        <v>50</v>
      </c>
      <c r="C25" s="97"/>
      <c r="D25" s="64"/>
      <c r="E25" s="63"/>
      <c r="F25" s="63"/>
      <c r="G25" s="63"/>
      <c r="H25" s="63"/>
      <c r="I25" s="125"/>
      <c r="J25" s="64"/>
      <c r="K25" s="62"/>
      <c r="L25" s="62"/>
      <c r="M25" s="126"/>
      <c r="N25" s="126">
        <v>45.564</v>
      </c>
      <c r="O25" s="130">
        <f t="shared" ref="O25:O32" si="3">N25</f>
        <v>45.564</v>
      </c>
      <c r="P25" s="127" t="s">
        <v>51</v>
      </c>
      <c r="Q25" s="128" t="s">
        <v>62</v>
      </c>
      <c r="R25" s="168"/>
    </row>
    <row r="26" spans="1:30" s="140" customFormat="1" ht="66.75" customHeight="1" thickBot="1" x14ac:dyDescent="0.3">
      <c r="A26" s="124" t="s">
        <v>30</v>
      </c>
      <c r="B26" s="148" t="s">
        <v>52</v>
      </c>
      <c r="C26" s="75"/>
      <c r="D26" s="141"/>
      <c r="E26" s="142"/>
      <c r="F26" s="142"/>
      <c r="G26" s="142"/>
      <c r="H26" s="142"/>
      <c r="I26" s="143"/>
      <c r="J26" s="141"/>
      <c r="K26" s="144"/>
      <c r="L26" s="144"/>
      <c r="M26" s="145"/>
      <c r="N26" s="145">
        <v>26.059000000000001</v>
      </c>
      <c r="O26" s="146">
        <f t="shared" ref="O26:O28" si="4">N26</f>
        <v>26.059000000000001</v>
      </c>
      <c r="P26" s="532" t="s">
        <v>51</v>
      </c>
      <c r="Q26" s="532" t="s">
        <v>62</v>
      </c>
      <c r="R26" s="139"/>
    </row>
    <row r="27" spans="1:30" s="140" customFormat="1" ht="65.25" customHeight="1" thickBot="1" x14ac:dyDescent="0.3">
      <c r="A27" s="124" t="s">
        <v>31</v>
      </c>
      <c r="B27" s="147" t="s">
        <v>57</v>
      </c>
      <c r="C27" s="97"/>
      <c r="D27" s="64"/>
      <c r="E27" s="63"/>
      <c r="F27" s="63"/>
      <c r="G27" s="63"/>
      <c r="H27" s="63"/>
      <c r="I27" s="125"/>
      <c r="J27" s="64"/>
      <c r="K27" s="62"/>
      <c r="L27" s="62"/>
      <c r="M27" s="126"/>
      <c r="N27" s="126">
        <v>29.094000000000001</v>
      </c>
      <c r="O27" s="130">
        <f t="shared" si="4"/>
        <v>29.094000000000001</v>
      </c>
      <c r="P27" s="532"/>
      <c r="Q27" s="532"/>
      <c r="R27" s="139"/>
    </row>
    <row r="28" spans="1:30" s="140" customFormat="1" ht="78" customHeight="1" thickBot="1" x14ac:dyDescent="0.3">
      <c r="A28" s="124" t="s">
        <v>32</v>
      </c>
      <c r="B28" s="134" t="s">
        <v>53</v>
      </c>
      <c r="C28" s="97"/>
      <c r="D28" s="64"/>
      <c r="E28" s="63"/>
      <c r="F28" s="63"/>
      <c r="G28" s="63"/>
      <c r="H28" s="63"/>
      <c r="I28" s="125"/>
      <c r="J28" s="64"/>
      <c r="K28" s="62"/>
      <c r="L28" s="62"/>
      <c r="M28" s="126"/>
      <c r="N28" s="126">
        <v>232.18299999999999</v>
      </c>
      <c r="O28" s="130">
        <f t="shared" si="4"/>
        <v>232.18299999999999</v>
      </c>
      <c r="P28" s="532"/>
      <c r="Q28" s="532"/>
      <c r="R28" s="139"/>
    </row>
    <row r="29" spans="1:30" s="140" customFormat="1" ht="69" customHeight="1" thickBot="1" x14ac:dyDescent="0.3">
      <c r="A29" s="124" t="s">
        <v>33</v>
      </c>
      <c r="B29" s="134" t="s">
        <v>54</v>
      </c>
      <c r="C29" s="97"/>
      <c r="D29" s="64"/>
      <c r="E29" s="63"/>
      <c r="F29" s="63"/>
      <c r="G29" s="63"/>
      <c r="H29" s="63"/>
      <c r="I29" s="125"/>
      <c r="J29" s="64"/>
      <c r="K29" s="62"/>
      <c r="L29" s="62"/>
      <c r="M29" s="126"/>
      <c r="N29" s="126">
        <v>17.635999999999999</v>
      </c>
      <c r="O29" s="130">
        <f t="shared" si="3"/>
        <v>17.635999999999999</v>
      </c>
      <c r="P29" s="532"/>
      <c r="Q29" s="532"/>
      <c r="R29" s="139"/>
    </row>
    <row r="30" spans="1:30" s="140" customFormat="1" ht="60.75" customHeight="1" thickBot="1" x14ac:dyDescent="0.3">
      <c r="A30" s="124" t="s">
        <v>40</v>
      </c>
      <c r="B30" s="134" t="s">
        <v>55</v>
      </c>
      <c r="C30" s="97"/>
      <c r="D30" s="64"/>
      <c r="E30" s="63"/>
      <c r="F30" s="63"/>
      <c r="G30" s="63"/>
      <c r="H30" s="63"/>
      <c r="I30" s="125"/>
      <c r="J30" s="64"/>
      <c r="K30" s="62"/>
      <c r="L30" s="62"/>
      <c r="M30" s="126"/>
      <c r="N30" s="126">
        <v>26.15</v>
      </c>
      <c r="O30" s="130">
        <f t="shared" si="3"/>
        <v>26.15</v>
      </c>
      <c r="P30" s="532"/>
      <c r="Q30" s="532"/>
      <c r="R30" s="139"/>
    </row>
    <row r="31" spans="1:30" s="140" customFormat="1" ht="64.5" customHeight="1" thickBot="1" x14ac:dyDescent="0.3">
      <c r="A31" s="124" t="s">
        <v>41</v>
      </c>
      <c r="B31" s="134" t="s">
        <v>56</v>
      </c>
      <c r="C31" s="97"/>
      <c r="D31" s="64"/>
      <c r="E31" s="63"/>
      <c r="F31" s="63"/>
      <c r="G31" s="63"/>
      <c r="H31" s="63"/>
      <c r="I31" s="125"/>
      <c r="J31" s="64"/>
      <c r="K31" s="62"/>
      <c r="L31" s="62"/>
      <c r="M31" s="126"/>
      <c r="N31" s="126">
        <v>41.533000000000001</v>
      </c>
      <c r="O31" s="130">
        <f t="shared" si="3"/>
        <v>41.533000000000001</v>
      </c>
      <c r="P31" s="532"/>
      <c r="Q31" s="532"/>
      <c r="R31" s="139"/>
    </row>
    <row r="32" spans="1:30" s="140" customFormat="1" ht="60.75" customHeight="1" thickBot="1" x14ac:dyDescent="0.3">
      <c r="A32" s="124" t="s">
        <v>42</v>
      </c>
      <c r="B32" s="134" t="s">
        <v>60</v>
      </c>
      <c r="C32" s="97"/>
      <c r="D32" s="64"/>
      <c r="E32" s="63"/>
      <c r="F32" s="63"/>
      <c r="G32" s="63"/>
      <c r="H32" s="63"/>
      <c r="I32" s="125"/>
      <c r="J32" s="64"/>
      <c r="K32" s="62"/>
      <c r="L32" s="62"/>
      <c r="M32" s="126"/>
      <c r="N32" s="126">
        <v>106.08</v>
      </c>
      <c r="O32" s="130">
        <f t="shared" si="3"/>
        <v>106.08</v>
      </c>
      <c r="P32" s="533"/>
      <c r="Q32" s="533"/>
      <c r="R32" s="139"/>
    </row>
    <row r="33" spans="1:18" s="25" customFormat="1" ht="52.5" customHeight="1" thickBot="1" x14ac:dyDescent="0.3">
      <c r="A33" s="124" t="s">
        <v>43</v>
      </c>
      <c r="B33" s="538" t="s">
        <v>58</v>
      </c>
      <c r="C33" s="539"/>
      <c r="D33" s="539"/>
      <c r="E33" s="539"/>
      <c r="F33" s="539"/>
      <c r="G33" s="539"/>
      <c r="H33" s="539"/>
      <c r="I33" s="540"/>
      <c r="J33" s="535" t="s">
        <v>61</v>
      </c>
      <c r="K33" s="536"/>
      <c r="L33" s="536"/>
      <c r="M33" s="536"/>
      <c r="N33" s="536"/>
      <c r="O33" s="537"/>
      <c r="P33" s="127" t="s">
        <v>59</v>
      </c>
      <c r="Q33" s="128" t="s">
        <v>66</v>
      </c>
      <c r="R33" s="24"/>
    </row>
    <row r="34" spans="1:18" s="25" customFormat="1" ht="78" hidden="1" customHeight="1" thickBot="1" x14ac:dyDescent="0.3">
      <c r="A34" s="154"/>
      <c r="B34" s="129"/>
      <c r="C34" s="97"/>
      <c r="D34" s="64"/>
      <c r="E34" s="63"/>
      <c r="F34" s="63"/>
      <c r="G34" s="63"/>
      <c r="H34" s="63"/>
      <c r="I34" s="149">
        <f>G34</f>
        <v>0</v>
      </c>
      <c r="J34" s="155"/>
      <c r="K34" s="156"/>
      <c r="L34" s="156"/>
      <c r="M34" s="157"/>
      <c r="N34" s="126"/>
      <c r="O34" s="149">
        <f>N34</f>
        <v>0</v>
      </c>
      <c r="P34" s="158" t="s">
        <v>59</v>
      </c>
      <c r="Q34" s="159"/>
      <c r="R34" s="24"/>
    </row>
    <row r="35" spans="1:18" s="25" customFormat="1" ht="16.5" hidden="1" customHeight="1" thickBot="1" x14ac:dyDescent="0.3">
      <c r="A35" s="150"/>
      <c r="B35" s="122"/>
      <c r="C35" s="132"/>
      <c r="D35" s="135"/>
      <c r="E35" s="136"/>
      <c r="F35" s="136"/>
      <c r="G35" s="136"/>
      <c r="H35" s="136"/>
      <c r="I35" s="138"/>
      <c r="J35" s="151"/>
      <c r="K35" s="152"/>
      <c r="L35" s="152"/>
      <c r="M35" s="153"/>
      <c r="N35" s="137"/>
      <c r="O35" s="138">
        <f>N35</f>
        <v>0</v>
      </c>
      <c r="P35" s="122"/>
      <c r="Q35" s="122"/>
      <c r="R35" s="24"/>
    </row>
    <row r="36" spans="1:18" s="25" customFormat="1" ht="16.5" customHeight="1" thickBot="1" x14ac:dyDescent="0.3">
      <c r="A36" s="445" t="s">
        <v>10</v>
      </c>
      <c r="B36" s="446"/>
      <c r="C36" s="446"/>
      <c r="D36" s="446"/>
      <c r="E36" s="446"/>
      <c r="F36" s="446"/>
      <c r="G36" s="446"/>
      <c r="H36" s="446"/>
      <c r="I36" s="446"/>
      <c r="J36" s="446"/>
      <c r="K36" s="446"/>
      <c r="L36" s="446"/>
      <c r="M36" s="446"/>
      <c r="N36" s="446"/>
      <c r="O36" s="446"/>
      <c r="P36" s="446"/>
      <c r="Q36" s="447"/>
      <c r="R36" s="24"/>
    </row>
    <row r="37" spans="1:18" s="25" customFormat="1" ht="16.5" customHeight="1" x14ac:dyDescent="0.25">
      <c r="A37" s="480"/>
      <c r="B37" s="481"/>
      <c r="C37" s="510"/>
      <c r="D37" s="508" t="s">
        <v>3</v>
      </c>
      <c r="E37" s="509"/>
      <c r="F37" s="509"/>
      <c r="G37" s="509"/>
      <c r="H37" s="509"/>
      <c r="I37" s="472"/>
      <c r="J37" s="508" t="s">
        <v>11</v>
      </c>
      <c r="K37" s="509"/>
      <c r="L37" s="509"/>
      <c r="M37" s="509"/>
      <c r="N37" s="509"/>
      <c r="O37" s="472"/>
      <c r="P37" s="455" t="s">
        <v>4</v>
      </c>
      <c r="Q37" s="455" t="s">
        <v>11</v>
      </c>
      <c r="R37" s="24"/>
    </row>
    <row r="38" spans="1:18" s="25" customFormat="1" ht="16.5" customHeight="1" thickBot="1" x14ac:dyDescent="0.3">
      <c r="A38" s="482"/>
      <c r="B38" s="483"/>
      <c r="C38" s="525"/>
      <c r="D38" s="98" t="s">
        <v>13</v>
      </c>
      <c r="E38" s="99" t="s">
        <v>2</v>
      </c>
      <c r="F38" s="99" t="s">
        <v>6</v>
      </c>
      <c r="G38" s="99" t="s">
        <v>7</v>
      </c>
      <c r="H38" s="99" t="s">
        <v>8</v>
      </c>
      <c r="I38" s="100" t="s">
        <v>0</v>
      </c>
      <c r="J38" s="101" t="s">
        <v>13</v>
      </c>
      <c r="K38" s="102" t="s">
        <v>2</v>
      </c>
      <c r="L38" s="102" t="s">
        <v>6</v>
      </c>
      <c r="M38" s="102" t="s">
        <v>7</v>
      </c>
      <c r="N38" s="102" t="s">
        <v>8</v>
      </c>
      <c r="O38" s="111" t="s">
        <v>0</v>
      </c>
      <c r="P38" s="534"/>
      <c r="Q38" s="534"/>
      <c r="R38" s="24"/>
    </row>
    <row r="39" spans="1:18" s="25" customFormat="1" ht="33.75" customHeight="1" thickBot="1" x14ac:dyDescent="0.3">
      <c r="A39" s="103" t="s">
        <v>1</v>
      </c>
      <c r="B39" s="84" t="s">
        <v>23</v>
      </c>
      <c r="C39" s="97"/>
      <c r="D39" s="67"/>
      <c r="E39" s="68"/>
      <c r="F39" s="68"/>
      <c r="G39" s="68"/>
      <c r="H39" s="68"/>
      <c r="I39" s="69"/>
      <c r="J39" s="85"/>
      <c r="K39" s="86"/>
      <c r="L39" s="86"/>
      <c r="M39" s="87"/>
      <c r="N39" s="71">
        <v>199.24600000000001</v>
      </c>
      <c r="O39" s="114">
        <f>J39+K39+L39+M39+N39</f>
        <v>199.24600000000001</v>
      </c>
      <c r="P39" s="531" t="s">
        <v>34</v>
      </c>
      <c r="Q39" s="531" t="s">
        <v>35</v>
      </c>
      <c r="R39" s="24"/>
    </row>
    <row r="40" spans="1:18" s="25" customFormat="1" ht="36" customHeight="1" thickBot="1" x14ac:dyDescent="0.3">
      <c r="A40" s="112" t="s">
        <v>15</v>
      </c>
      <c r="B40" s="113" t="s">
        <v>24</v>
      </c>
      <c r="C40" s="78"/>
      <c r="D40" s="105"/>
      <c r="E40" s="104"/>
      <c r="F40" s="104"/>
      <c r="G40" s="104"/>
      <c r="H40" s="104"/>
      <c r="I40" s="164"/>
      <c r="J40" s="110"/>
      <c r="K40" s="107"/>
      <c r="L40" s="107"/>
      <c r="M40" s="108"/>
      <c r="N40" s="109">
        <v>2.59</v>
      </c>
      <c r="O40" s="115">
        <f t="shared" ref="O40:O45" si="5">J40+K40+L40+M40+N40</f>
        <v>2.59</v>
      </c>
      <c r="P40" s="532"/>
      <c r="Q40" s="532"/>
      <c r="R40" s="24"/>
    </row>
    <row r="41" spans="1:18" s="25" customFormat="1" ht="52.5" customHeight="1" thickBot="1" x14ac:dyDescent="0.3">
      <c r="A41" s="112" t="s">
        <v>16</v>
      </c>
      <c r="B41" s="113" t="s">
        <v>25</v>
      </c>
      <c r="C41" s="78"/>
      <c r="D41" s="105"/>
      <c r="E41" s="104"/>
      <c r="F41" s="104"/>
      <c r="G41" s="104"/>
      <c r="H41" s="104"/>
      <c r="I41" s="164"/>
      <c r="J41" s="110"/>
      <c r="K41" s="107"/>
      <c r="L41" s="107"/>
      <c r="M41" s="108"/>
      <c r="N41" s="109">
        <v>116.51900000000001</v>
      </c>
      <c r="O41" s="115">
        <f t="shared" si="5"/>
        <v>116.51900000000001</v>
      </c>
      <c r="P41" s="532"/>
      <c r="Q41" s="532"/>
      <c r="R41" s="24"/>
    </row>
    <row r="42" spans="1:18" s="25" customFormat="1" ht="36.75" customHeight="1" thickBot="1" x14ac:dyDescent="0.3">
      <c r="A42" s="112" t="s">
        <v>30</v>
      </c>
      <c r="B42" s="113" t="s">
        <v>26</v>
      </c>
      <c r="C42" s="78"/>
      <c r="D42" s="105"/>
      <c r="E42" s="104"/>
      <c r="F42" s="104"/>
      <c r="G42" s="104"/>
      <c r="H42" s="104"/>
      <c r="I42" s="164"/>
      <c r="J42" s="110"/>
      <c r="K42" s="107"/>
      <c r="L42" s="107"/>
      <c r="M42" s="108"/>
      <c r="N42" s="109">
        <v>12.946999999999999</v>
      </c>
      <c r="O42" s="115">
        <f t="shared" si="5"/>
        <v>12.946999999999999</v>
      </c>
      <c r="P42" s="532"/>
      <c r="Q42" s="532"/>
      <c r="R42" s="24"/>
    </row>
    <row r="43" spans="1:18" s="25" customFormat="1" ht="39" customHeight="1" thickBot="1" x14ac:dyDescent="0.3">
      <c r="A43" s="112" t="s">
        <v>31</v>
      </c>
      <c r="B43" s="113" t="s">
        <v>27</v>
      </c>
      <c r="C43" s="78"/>
      <c r="D43" s="105"/>
      <c r="E43" s="104"/>
      <c r="F43" s="104"/>
      <c r="G43" s="104"/>
      <c r="H43" s="104"/>
      <c r="I43" s="164"/>
      <c r="J43" s="110"/>
      <c r="K43" s="107"/>
      <c r="L43" s="107"/>
      <c r="M43" s="108"/>
      <c r="N43" s="109">
        <v>6.7060000000000004</v>
      </c>
      <c r="O43" s="115">
        <f t="shared" si="5"/>
        <v>6.7060000000000004</v>
      </c>
      <c r="P43" s="532"/>
      <c r="Q43" s="532"/>
      <c r="R43" s="24"/>
    </row>
    <row r="44" spans="1:18" s="25" customFormat="1" ht="34.5" customHeight="1" thickBot="1" x14ac:dyDescent="0.3">
      <c r="A44" s="112" t="s">
        <v>32</v>
      </c>
      <c r="B44" s="113" t="s">
        <v>28</v>
      </c>
      <c r="C44" s="78"/>
      <c r="D44" s="105"/>
      <c r="E44" s="104"/>
      <c r="F44" s="104"/>
      <c r="G44" s="104"/>
      <c r="H44" s="104"/>
      <c r="I44" s="164"/>
      <c r="J44" s="110"/>
      <c r="K44" s="107"/>
      <c r="L44" s="107"/>
      <c r="M44" s="108"/>
      <c r="N44" s="109">
        <v>6.601</v>
      </c>
      <c r="O44" s="115">
        <f t="shared" si="5"/>
        <v>6.601</v>
      </c>
      <c r="P44" s="532"/>
      <c r="Q44" s="532"/>
      <c r="R44" s="24"/>
    </row>
    <row r="45" spans="1:18" s="25" customFormat="1" ht="39.75" customHeight="1" thickBot="1" x14ac:dyDescent="0.3">
      <c r="A45" s="131" t="s">
        <v>33</v>
      </c>
      <c r="B45" s="88" t="s">
        <v>29</v>
      </c>
      <c r="C45" s="132"/>
      <c r="D45" s="90"/>
      <c r="E45" s="91"/>
      <c r="F45" s="91"/>
      <c r="G45" s="91"/>
      <c r="H45" s="91"/>
      <c r="I45" s="92"/>
      <c r="J45" s="93"/>
      <c r="K45" s="94"/>
      <c r="L45" s="94"/>
      <c r="M45" s="95"/>
      <c r="N45" s="96">
        <v>3.2360000000000002</v>
      </c>
      <c r="O45" s="133">
        <f t="shared" si="5"/>
        <v>3.2360000000000002</v>
      </c>
      <c r="P45" s="532"/>
      <c r="Q45" s="532"/>
      <c r="R45" s="24"/>
    </row>
    <row r="46" spans="1:18" s="25" customFormat="1" ht="81.75" customHeight="1" x14ac:dyDescent="0.25">
      <c r="A46" s="457" t="s">
        <v>40</v>
      </c>
      <c r="B46" s="84" t="s">
        <v>47</v>
      </c>
      <c r="C46" s="72"/>
      <c r="D46" s="67"/>
      <c r="E46" s="68"/>
      <c r="F46" s="68"/>
      <c r="G46" s="68">
        <v>10751.85</v>
      </c>
      <c r="H46" s="68">
        <v>52926.911</v>
      </c>
      <c r="I46" s="114">
        <f>G46+H46</f>
        <v>63678.760999999999</v>
      </c>
      <c r="J46" s="85"/>
      <c r="K46" s="86"/>
      <c r="L46" s="86"/>
      <c r="M46" s="71">
        <v>747.61500000000001</v>
      </c>
      <c r="N46" s="71">
        <v>59060.71</v>
      </c>
      <c r="O46" s="114">
        <f>M46+N46</f>
        <v>59808.324999999997</v>
      </c>
      <c r="P46" s="531" t="s">
        <v>12</v>
      </c>
      <c r="Q46" s="531" t="s">
        <v>48</v>
      </c>
      <c r="R46" s="24"/>
    </row>
    <row r="47" spans="1:18" s="25" customFormat="1" ht="20.25" customHeight="1" thickBot="1" x14ac:dyDescent="0.3">
      <c r="A47" s="459"/>
      <c r="B47" s="183" t="s">
        <v>49</v>
      </c>
      <c r="C47" s="184"/>
      <c r="D47" s="35"/>
      <c r="E47" s="22"/>
      <c r="F47" s="22"/>
      <c r="G47" s="22">
        <v>751.85</v>
      </c>
      <c r="H47" s="22"/>
      <c r="I47" s="185">
        <f>G47</f>
        <v>751.85</v>
      </c>
      <c r="J47" s="186"/>
      <c r="K47" s="187"/>
      <c r="L47" s="187"/>
      <c r="M47" s="188">
        <f>M46</f>
        <v>747.61500000000001</v>
      </c>
      <c r="N47" s="188"/>
      <c r="O47" s="185">
        <f>M47</f>
        <v>747.61500000000001</v>
      </c>
      <c r="P47" s="533"/>
      <c r="Q47" s="533"/>
      <c r="R47" s="24"/>
    </row>
    <row r="48" spans="1:18" ht="48.75" customHeight="1" thickBot="1" x14ac:dyDescent="0.3">
      <c r="A48" s="204" t="s">
        <v>41</v>
      </c>
      <c r="B48" s="205" t="s">
        <v>63</v>
      </c>
      <c r="C48" s="206"/>
      <c r="D48" s="207"/>
      <c r="E48" s="208"/>
      <c r="F48" s="208"/>
      <c r="G48" s="208"/>
      <c r="H48" s="208"/>
      <c r="I48" s="209"/>
      <c r="J48" s="207"/>
      <c r="K48" s="208"/>
      <c r="L48" s="208"/>
      <c r="M48" s="208"/>
      <c r="N48" s="210">
        <v>25</v>
      </c>
      <c r="O48" s="211">
        <f>N48</f>
        <v>25</v>
      </c>
      <c r="P48" s="212" t="s">
        <v>34</v>
      </c>
      <c r="Q48" s="58" t="s">
        <v>62</v>
      </c>
    </row>
    <row r="49" spans="1:32" ht="66.75" hidden="1" customHeight="1" x14ac:dyDescent="0.25"/>
    <row r="50" spans="1:32" ht="21.75" customHeight="1" thickBot="1" x14ac:dyDescent="0.3">
      <c r="A50" s="524" t="s">
        <v>64</v>
      </c>
      <c r="B50" s="541"/>
      <c r="C50" s="541"/>
      <c r="D50" s="541"/>
      <c r="E50" s="541"/>
      <c r="F50" s="541"/>
      <c r="G50" s="541"/>
      <c r="H50" s="541"/>
      <c r="I50" s="541"/>
      <c r="J50" s="541"/>
      <c r="K50" s="541"/>
      <c r="L50" s="541"/>
      <c r="M50" s="541"/>
      <c r="N50" s="541"/>
      <c r="O50" s="541"/>
      <c r="P50" s="541"/>
      <c r="Q50" s="542"/>
    </row>
    <row r="51" spans="1:32" ht="75.75" thickBot="1" x14ac:dyDescent="0.3">
      <c r="A51" s="124" t="s">
        <v>1</v>
      </c>
      <c r="B51" s="129" t="s">
        <v>65</v>
      </c>
      <c r="C51" s="97"/>
      <c r="D51" s="64"/>
      <c r="E51" s="63"/>
      <c r="F51" s="63"/>
      <c r="G51" s="63"/>
      <c r="H51" s="63">
        <v>2016.1120000000001</v>
      </c>
      <c r="I51" s="149">
        <f>H51</f>
        <v>2016.1120000000001</v>
      </c>
      <c r="J51" s="165"/>
      <c r="K51" s="62"/>
      <c r="L51" s="62"/>
      <c r="M51" s="126"/>
      <c r="N51" s="166">
        <v>1793.008</v>
      </c>
      <c r="O51" s="167">
        <f>K51+M51+N51</f>
        <v>1793.008</v>
      </c>
      <c r="P51" s="128" t="s">
        <v>12</v>
      </c>
      <c r="Q51" s="128" t="s">
        <v>38</v>
      </c>
      <c r="AF51" s="3">
        <f>I51-O51</f>
        <v>223.10400000000004</v>
      </c>
    </row>
    <row r="52" spans="1:32" ht="29.25" customHeight="1" thickBot="1" x14ac:dyDescent="0.3">
      <c r="A52" s="449" t="s">
        <v>69</v>
      </c>
      <c r="B52" s="449"/>
      <c r="C52" s="449"/>
      <c r="D52" s="449"/>
      <c r="E52" s="449"/>
      <c r="F52" s="449"/>
      <c r="G52" s="449"/>
      <c r="H52" s="449"/>
      <c r="I52" s="449"/>
      <c r="J52" s="449"/>
      <c r="K52" s="449"/>
      <c r="L52" s="449"/>
      <c r="M52" s="449"/>
      <c r="N52" s="449"/>
      <c r="O52" s="449"/>
      <c r="P52" s="449"/>
      <c r="Q52" s="449"/>
      <c r="AF52" s="3"/>
    </row>
    <row r="53" spans="1:32" ht="45" customHeight="1" x14ac:dyDescent="0.25">
      <c r="A53" s="189" t="s">
        <v>1</v>
      </c>
      <c r="B53" s="190" t="s">
        <v>70</v>
      </c>
      <c r="C53" s="191"/>
      <c r="D53" s="192"/>
      <c r="E53" s="193"/>
      <c r="F53" s="193"/>
      <c r="G53" s="193"/>
      <c r="H53" s="193"/>
      <c r="I53" s="194">
        <f t="shared" ref="I53:I54" si="6">D53+E53+F53+G53+H53</f>
        <v>0</v>
      </c>
      <c r="J53" s="192"/>
      <c r="K53" s="193"/>
      <c r="L53" s="193"/>
      <c r="M53" s="193"/>
      <c r="N53" s="193" t="s">
        <v>71</v>
      </c>
      <c r="O53" s="195" t="str">
        <f>N53</f>
        <v>370,242</v>
      </c>
      <c r="P53" s="180" t="s">
        <v>51</v>
      </c>
      <c r="Q53" s="189" t="s">
        <v>72</v>
      </c>
    </row>
    <row r="54" spans="1:32" ht="45" customHeight="1" x14ac:dyDescent="0.25">
      <c r="A54" s="201" t="s">
        <v>15</v>
      </c>
      <c r="B54" s="196" t="s">
        <v>73</v>
      </c>
      <c r="C54" s="170"/>
      <c r="D54" s="197"/>
      <c r="E54" s="198"/>
      <c r="F54" s="198"/>
      <c r="G54" s="198"/>
      <c r="H54" s="198" t="s">
        <v>74</v>
      </c>
      <c r="I54" s="199">
        <f t="shared" si="6"/>
        <v>563.38900000000001</v>
      </c>
      <c r="J54" s="197"/>
      <c r="K54" s="198"/>
      <c r="L54" s="198"/>
      <c r="M54" s="198"/>
      <c r="N54" s="198" t="s">
        <v>75</v>
      </c>
      <c r="O54" s="200" t="str">
        <f>N54</f>
        <v>322,174</v>
      </c>
      <c r="P54" s="112" t="s">
        <v>51</v>
      </c>
      <c r="Q54" s="202" t="s">
        <v>76</v>
      </c>
    </row>
    <row r="55" spans="1:32" ht="79.5" customHeight="1" thickBot="1" x14ac:dyDescent="0.3">
      <c r="A55" s="171" t="s">
        <v>16</v>
      </c>
      <c r="B55" s="172" t="s">
        <v>67</v>
      </c>
      <c r="C55" s="203"/>
      <c r="D55" s="173"/>
      <c r="E55" s="174">
        <v>1580.9570000000001</v>
      </c>
      <c r="F55" s="174"/>
      <c r="G55" s="174"/>
      <c r="H55" s="174">
        <v>23094.871999999999</v>
      </c>
      <c r="I55" s="175">
        <f>D55+E55+F55+G55+H55</f>
        <v>24675.828999999998</v>
      </c>
      <c r="J55" s="173"/>
      <c r="K55" s="176">
        <v>2275.0148100000001</v>
      </c>
      <c r="L55" s="174"/>
      <c r="M55" s="176">
        <v>309.02796000000001</v>
      </c>
      <c r="N55" s="176">
        <v>36799.928099999997</v>
      </c>
      <c r="O55" s="177">
        <f>K55+M55+N55</f>
        <v>39383.970869999997</v>
      </c>
      <c r="P55" s="179" t="s">
        <v>12</v>
      </c>
      <c r="Q55" s="178" t="s">
        <v>68</v>
      </c>
    </row>
  </sheetData>
  <mergeCells count="46">
    <mergeCell ref="A50:Q50"/>
    <mergeCell ref="A46:A47"/>
    <mergeCell ref="P46:P47"/>
    <mergeCell ref="Q46:Q47"/>
    <mergeCell ref="Q15:Q16"/>
    <mergeCell ref="P15:P16"/>
    <mergeCell ref="A15:A16"/>
    <mergeCell ref="A21:A22"/>
    <mergeCell ref="P21:P22"/>
    <mergeCell ref="Q21:Q22"/>
    <mergeCell ref="A23:A24"/>
    <mergeCell ref="P23:P24"/>
    <mergeCell ref="Q23:Q24"/>
    <mergeCell ref="P39:P45"/>
    <mergeCell ref="Q26:Q32"/>
    <mergeCell ref="A37:C38"/>
    <mergeCell ref="D37:I37"/>
    <mergeCell ref="J37:O37"/>
    <mergeCell ref="P37:P38"/>
    <mergeCell ref="Q37:Q38"/>
    <mergeCell ref="J33:O33"/>
    <mergeCell ref="B33:I33"/>
    <mergeCell ref="A2:Q2"/>
    <mergeCell ref="A3:Q3"/>
    <mergeCell ref="A4:Q4"/>
    <mergeCell ref="A5:C6"/>
    <mergeCell ref="D5:I5"/>
    <mergeCell ref="J5:O5"/>
    <mergeCell ref="P5:P6"/>
    <mergeCell ref="Q5:Q6"/>
    <mergeCell ref="A52:Q52"/>
    <mergeCell ref="A36:Q36"/>
    <mergeCell ref="A12:Q12"/>
    <mergeCell ref="A13:C14"/>
    <mergeCell ref="D13:I13"/>
    <mergeCell ref="J13:O13"/>
    <mergeCell ref="P13:P14"/>
    <mergeCell ref="Q13:Q14"/>
    <mergeCell ref="Q39:Q45"/>
    <mergeCell ref="A18:Q18"/>
    <mergeCell ref="A19:C20"/>
    <mergeCell ref="D19:I19"/>
    <mergeCell ref="J19:O19"/>
    <mergeCell ref="P19:P20"/>
    <mergeCell ref="Q19:Q20"/>
    <mergeCell ref="P26:P32"/>
  </mergeCells>
  <phoneticPr fontId="4" type="noConversion"/>
  <printOptions horizontalCentered="1"/>
  <pageMargins left="0.19685039370078741" right="0.19685039370078741" top="0.78740157480314965" bottom="0" header="0.15748031496062992" footer="0.15748031496062992"/>
  <pageSetup paperSize="9" scale="70" orientation="landscape" r:id="rId1"/>
  <headerFooter alignWithMargins="0"/>
  <rowBreaks count="1" manualBreakCount="1">
    <brk id="48" max="20" man="1"/>
  </rowBreaks>
  <colBreaks count="1" manualBreakCount="1">
    <brk id="17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12_2024</vt:lpstr>
      <vt:lpstr>11_2024</vt:lpstr>
      <vt:lpstr>08_2024</vt:lpstr>
      <vt:lpstr>порівняльна таблиця</vt:lpstr>
      <vt:lpstr>'08_2024'!Область_печати</vt:lpstr>
      <vt:lpstr>'11_2024'!Область_печати</vt:lpstr>
      <vt:lpstr>'12_2024'!Область_печати</vt:lpstr>
      <vt:lpstr>'порівняльна таблиця'!Область_печати</vt:lpstr>
    </vt:vector>
  </TitlesOfParts>
  <Company>ДОМ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User</cp:lastModifiedBy>
  <cp:lastPrinted>2024-11-29T11:43:00Z</cp:lastPrinted>
  <dcterms:created xsi:type="dcterms:W3CDTF">2012-09-03T05:49:41Z</dcterms:created>
  <dcterms:modified xsi:type="dcterms:W3CDTF">2024-12-09T15:59:41Z</dcterms:modified>
</cp:coreProperties>
</file>