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талия Мешкала\Desktop\НАТА\ФІН ПЛАН правильній\"/>
    </mc:Choice>
  </mc:AlternateContent>
  <xr:revisionPtr revIDLastSave="0" documentId="13_ncr:1_{975D40DC-ABBA-4C5C-8B6F-18EF9995EFCA}" xr6:coauthVersionLast="47" xr6:coauthVersionMax="47" xr10:uidLastSave="{00000000-0000-0000-0000-000000000000}"/>
  <bookViews>
    <workbookView xWindow="-108" yWindow="-108" windowWidth="23256" windowHeight="12576" xr2:uid="{D4BCBBBE-D04D-4A60-89E2-E4EB61BFC2D7}"/>
  </bookViews>
  <sheets>
    <sheet name="штат_8230_2025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" l="1"/>
  <c r="K22" i="1"/>
  <c r="L22" i="1" s="1"/>
  <c r="J22" i="1"/>
  <c r="K21" i="1"/>
  <c r="L21" i="1" s="1"/>
  <c r="J21" i="1"/>
  <c r="L20" i="1"/>
  <c r="K20" i="1"/>
  <c r="J20" i="1"/>
  <c r="J23" i="1" s="1"/>
  <c r="I18" i="1"/>
  <c r="K17" i="1"/>
  <c r="L17" i="1" s="1"/>
  <c r="J17" i="1"/>
  <c r="L16" i="1"/>
  <c r="K16" i="1"/>
  <c r="J16" i="1"/>
  <c r="J18" i="1" s="1"/>
  <c r="L15" i="1"/>
  <c r="I14" i="1"/>
  <c r="I24" i="1" s="1"/>
  <c r="K13" i="1"/>
  <c r="L13" i="1" s="1"/>
  <c r="J13" i="1"/>
  <c r="K12" i="1"/>
  <c r="L12" i="1" s="1"/>
  <c r="J12" i="1"/>
  <c r="J11" i="1"/>
  <c r="K11" i="1" s="1"/>
  <c r="L11" i="1" l="1"/>
  <c r="L24" i="1" s="1"/>
  <c r="J14" i="1"/>
  <c r="J24" i="1" s="1"/>
</calcChain>
</file>

<file path=xl/sharedStrings.xml><?xml version="1.0" encoding="utf-8"?>
<sst xmlns="http://schemas.openxmlformats.org/spreadsheetml/2006/main" count="52" uniqueCount="45">
  <si>
    <r>
      <t>Назва підприємства</t>
    </r>
    <r>
      <rPr>
        <sz val="11"/>
        <color rgb="FF000000"/>
        <rFont val="Times New Roman"/>
        <family val="1"/>
        <charset val="204"/>
      </rPr>
      <t xml:space="preserve"> </t>
    </r>
    <r>
      <rPr>
        <b/>
        <u/>
        <sz val="10"/>
        <color rgb="FF000000"/>
        <rFont val="Times New Roman"/>
        <family val="1"/>
        <charset val="204"/>
      </rPr>
      <t>ЮЖНЕНСЬКЕ КОМУНАЛЬНЕ ПІДПРИЄМСТВО «МУНІЦИПАЛЬНА</t>
    </r>
    <r>
      <rPr>
        <b/>
        <u/>
        <sz val="11"/>
        <color rgb="FF000000"/>
        <rFont val="Times New Roman"/>
        <family val="1"/>
        <charset val="204"/>
      </rPr>
      <t xml:space="preserve"> </t>
    </r>
    <r>
      <rPr>
        <b/>
        <u/>
        <sz val="10"/>
        <color rgb="FF000000"/>
        <rFont val="Times New Roman"/>
        <family val="1"/>
        <charset val="204"/>
      </rPr>
      <t>ВАРТА»</t>
    </r>
  </si>
  <si>
    <t>№ з/п</t>
  </si>
  <si>
    <t>Назва структурного підрозділу та посад</t>
  </si>
  <si>
    <t>Код за класіфікатором професії</t>
  </si>
  <si>
    <t>Розряд</t>
  </si>
  <si>
    <t>Коефіцієнт співвідношення до мінімальної тарифної ставки робітника 1 розряду</t>
  </si>
  <si>
    <t>Посадовий оклад (тарифна ставка)</t>
  </si>
  <si>
    <t>Кількість штатних одиниць</t>
  </si>
  <si>
    <t xml:space="preserve">Фонд заробітної плати на місяць, (грн.) </t>
  </si>
  <si>
    <t>Коефіцієнт робітника 1 розряду</t>
  </si>
  <si>
    <t>Коефіцієнт за видами робіт</t>
  </si>
  <si>
    <t>Коефіцієнт за професією/ розрядом</t>
  </si>
  <si>
    <t>1.1</t>
  </si>
  <si>
    <t xml:space="preserve">Начальник </t>
  </si>
  <si>
    <t>1210.1</t>
  </si>
  <si>
    <t>Згідно додатку до рішення ЮМР від 25.02.2021 №203- "Про встановлення порядку оплати праці керівників комунальних підприємств Южненської міської тнриторіальної громади" (зі змінами)</t>
  </si>
  <si>
    <t>1.2</t>
  </si>
  <si>
    <t>Бухгалтер (з дипломом спеціаліст)</t>
  </si>
  <si>
    <t>2411.2</t>
  </si>
  <si>
    <t>1.3</t>
  </si>
  <si>
    <t>Юрисконсульт</t>
  </si>
  <si>
    <t>Усього:</t>
  </si>
  <si>
    <t>Відділ інспекції з благоустрою</t>
  </si>
  <si>
    <t>2.1</t>
  </si>
  <si>
    <t>Начальник відділу</t>
  </si>
  <si>
    <t>2.2</t>
  </si>
  <si>
    <t>Інспектор</t>
  </si>
  <si>
    <t>Усього по відділу інспекції з благоустрою:</t>
  </si>
  <si>
    <t>Відділ муніципальної охорони (безпеки)</t>
  </si>
  <si>
    <t>3.1</t>
  </si>
  <si>
    <t>3.2</t>
  </si>
  <si>
    <t>3.3</t>
  </si>
  <si>
    <t>Інженер з охорони праці</t>
  </si>
  <si>
    <t>2149.2</t>
  </si>
  <si>
    <t>Усього по відділу муніципальної охорони (безпеки):</t>
  </si>
  <si>
    <t xml:space="preserve">Усього по підприємству: </t>
  </si>
  <si>
    <t>-</t>
  </si>
  <si>
    <t>Начальник ЮКП «МУНІЦИПАЛЬНА ВАРТА»</t>
  </si>
  <si>
    <t>Іван СУР'ЄВ</t>
  </si>
  <si>
    <t>Бухгалтер</t>
  </si>
  <si>
    <t>Наталія Мешкала</t>
  </si>
  <si>
    <t>Додаток 2                                                                               до рішення Южненської міської ради від ______________ року № ______________</t>
  </si>
  <si>
    <t xml:space="preserve">ПРОЄКТ ШТАТНОГО  РОЗПИСУ на 2025 рік   </t>
  </si>
  <si>
    <r>
      <t xml:space="preserve">              </t>
    </r>
    <r>
      <rPr>
        <sz val="8"/>
        <color rgb="FF000000"/>
        <rFont val="Times New Roman"/>
        <family val="1"/>
        <charset val="204"/>
      </rPr>
      <t xml:space="preserve"> (назва комунального  підприємства)</t>
    </r>
  </si>
  <si>
    <t xml:space="preserve">Прожитковий мінімум – 3 028,00 грн.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</si>
</sst>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u/>
      <sz val="10"/>
      <color rgb="FF000000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1" fillId="0" borderId="0" xfId="1"/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49" fontId="9" fillId="0" borderId="1" xfId="1" applyNumberFormat="1" applyFont="1" applyBorder="1" applyAlignment="1">
      <alignment horizontal="center" vertical="center"/>
    </xf>
    <xf numFmtId="0" fontId="9" fillId="0" borderId="1" xfId="1" applyFont="1" applyBorder="1"/>
    <xf numFmtId="0" fontId="9" fillId="0" borderId="1" xfId="1" applyFont="1" applyBorder="1" applyAlignment="1">
      <alignment horizontal="center" vertical="center"/>
    </xf>
    <xf numFmtId="4" fontId="9" fillId="0" borderId="1" xfId="1" applyNumberFormat="1" applyFont="1" applyBorder="1" applyAlignment="1">
      <alignment horizontal="center" vertical="center"/>
    </xf>
    <xf numFmtId="2" fontId="1" fillId="0" borderId="0" xfId="1" applyNumberFormat="1"/>
    <xf numFmtId="0" fontId="9" fillId="0" borderId="0" xfId="1" applyFont="1" applyAlignment="1">
      <alignment wrapText="1"/>
    </xf>
    <xf numFmtId="0" fontId="9" fillId="0" borderId="1" xfId="1" applyFont="1" applyBorder="1" applyAlignment="1">
      <alignment wrapText="1"/>
    </xf>
    <xf numFmtId="0" fontId="12" fillId="0" borderId="1" xfId="1" applyFont="1" applyBorder="1" applyAlignment="1">
      <alignment horizontal="center" vertical="center"/>
    </xf>
    <xf numFmtId="4" fontId="12" fillId="0" borderId="1" xfId="1" applyNumberFormat="1" applyFont="1" applyBorder="1" applyAlignment="1">
      <alignment horizontal="center" vertical="center"/>
    </xf>
    <xf numFmtId="2" fontId="2" fillId="0" borderId="0" xfId="1" applyNumberFormat="1" applyFont="1"/>
    <xf numFmtId="0" fontId="9" fillId="0" borderId="0" xfId="1" applyFont="1" applyAlignment="1">
      <alignment horizontal="center" vertical="center"/>
    </xf>
    <xf numFmtId="0" fontId="12" fillId="0" borderId="0" xfId="1" applyFont="1"/>
    <xf numFmtId="0" fontId="12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3" fillId="0" borderId="0" xfId="1" applyFont="1"/>
    <xf numFmtId="0" fontId="12" fillId="0" borderId="2" xfId="1" applyFont="1" applyBorder="1" applyAlignment="1">
      <alignment horizontal="left" vertical="center" wrapText="1"/>
    </xf>
    <xf numFmtId="0" fontId="12" fillId="0" borderId="4" xfId="1" applyFont="1" applyBorder="1" applyAlignment="1">
      <alignment horizontal="left" vertical="center" wrapText="1"/>
    </xf>
    <xf numFmtId="0" fontId="12" fillId="0" borderId="2" xfId="1" applyFont="1" applyBorder="1" applyAlignment="1">
      <alignment horizontal="left"/>
    </xf>
    <xf numFmtId="0" fontId="12" fillId="0" borderId="4" xfId="1" applyFont="1" applyBorder="1" applyAlignment="1">
      <alignment horizontal="left"/>
    </xf>
    <xf numFmtId="0" fontId="8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 wrapText="1"/>
    </xf>
    <xf numFmtId="0" fontId="11" fillId="0" borderId="1" xfId="1" applyFont="1" applyBorder="1" applyAlignment="1">
      <alignment horizontal="left" vertical="center" wrapText="1"/>
    </xf>
    <xf numFmtId="0" fontId="12" fillId="0" borderId="2" xfId="1" applyFont="1" applyBorder="1" applyAlignment="1">
      <alignment horizontal="left" vertical="center"/>
    </xf>
    <xf numFmtId="0" fontId="12" fillId="0" borderId="3" xfId="1" applyFont="1" applyBorder="1" applyAlignment="1">
      <alignment horizontal="left" vertical="center"/>
    </xf>
    <xf numFmtId="0" fontId="12" fillId="0" borderId="2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14" fillId="0" borderId="0" xfId="1" applyFont="1" applyAlignment="1">
      <alignment horizontal="left" wrapText="1"/>
    </xf>
    <xf numFmtId="0" fontId="14" fillId="0" borderId="0" xfId="1" applyFont="1" applyAlignment="1">
      <alignment horizontal="left" wrapText="1"/>
    </xf>
    <xf numFmtId="0" fontId="5" fillId="0" borderId="0" xfId="1" applyFont="1" applyAlignment="1">
      <alignment horizontal="center"/>
    </xf>
    <xf numFmtId="0" fontId="10" fillId="0" borderId="0" xfId="1" applyFont="1"/>
  </cellXfs>
  <cellStyles count="2">
    <cellStyle name="Обычный" xfId="0" builtinId="0"/>
    <cellStyle name="Обычный 6" xfId="1" xr:uid="{B96D5700-7448-4CF2-B685-B062C39719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A510C-EAED-4076-B73A-D77D6AB3B9C1}">
  <dimension ref="A1:L31"/>
  <sheetViews>
    <sheetView tabSelected="1" view="pageBreakPreview" topLeftCell="A24" zoomScale="136" zoomScaleSheetLayoutView="136" workbookViewId="0">
      <selection activeCell="H31" sqref="H31"/>
    </sheetView>
  </sheetViews>
  <sheetFormatPr defaultColWidth="9.109375" defaultRowHeight="14.4" x14ac:dyDescent="0.3"/>
  <cols>
    <col min="1" max="1" width="6.6640625" style="1" customWidth="1"/>
    <col min="2" max="2" width="26" style="1" customWidth="1"/>
    <col min="3" max="3" width="13.6640625" style="1" customWidth="1"/>
    <col min="4" max="4" width="9.109375" style="1"/>
    <col min="5" max="5" width="10.6640625" style="1" customWidth="1"/>
    <col min="6" max="6" width="10.109375" style="1" customWidth="1"/>
    <col min="7" max="7" width="10.5546875" style="1" customWidth="1"/>
    <col min="8" max="8" width="10.88671875" style="1" customWidth="1"/>
    <col min="9" max="9" width="9.109375" style="1"/>
    <col min="10" max="10" width="12.88671875" style="1" customWidth="1"/>
    <col min="11" max="11" width="12.6640625" style="1" hidden="1" customWidth="1"/>
    <col min="12" max="12" width="11.44140625" style="1" hidden="1" customWidth="1"/>
    <col min="13" max="16384" width="9.109375" style="1"/>
  </cols>
  <sheetData>
    <row r="1" spans="1:12" ht="30.6" customHeight="1" x14ac:dyDescent="0.3">
      <c r="H1" s="34" t="s">
        <v>41</v>
      </c>
      <c r="I1" s="34"/>
      <c r="J1" s="34"/>
    </row>
    <row r="2" spans="1:12" ht="16.2" customHeight="1" x14ac:dyDescent="0.3">
      <c r="H2" s="35"/>
      <c r="I2" s="35"/>
      <c r="J2" s="35"/>
    </row>
    <row r="3" spans="1:12" ht="15.6" x14ac:dyDescent="0.3">
      <c r="A3" s="31" t="s">
        <v>42</v>
      </c>
      <c r="B3" s="31"/>
      <c r="C3" s="31"/>
      <c r="D3" s="31"/>
      <c r="E3" s="31"/>
      <c r="F3" s="31"/>
      <c r="G3" s="31"/>
      <c r="H3" s="31"/>
      <c r="I3" s="31"/>
      <c r="J3" s="31"/>
    </row>
    <row r="4" spans="1:12" x14ac:dyDescent="0.3">
      <c r="A4" s="32" t="s">
        <v>0</v>
      </c>
      <c r="B4" s="32"/>
      <c r="C4" s="32"/>
      <c r="D4" s="32"/>
      <c r="E4" s="32"/>
      <c r="F4" s="32"/>
      <c r="G4" s="32"/>
      <c r="H4" s="32"/>
      <c r="I4" s="32"/>
      <c r="J4" s="32"/>
    </row>
    <row r="5" spans="1:12" ht="9" customHeight="1" x14ac:dyDescent="0.3">
      <c r="A5" s="36" t="s">
        <v>43</v>
      </c>
      <c r="B5" s="36"/>
      <c r="C5" s="36"/>
      <c r="D5" s="36"/>
      <c r="E5" s="36"/>
      <c r="F5" s="36"/>
      <c r="G5" s="36"/>
      <c r="H5" s="36"/>
      <c r="I5" s="36"/>
      <c r="J5" s="36"/>
    </row>
    <row r="6" spans="1:12" x14ac:dyDescent="0.3">
      <c r="A6" s="37" t="s">
        <v>44</v>
      </c>
      <c r="B6" s="37"/>
    </row>
    <row r="7" spans="1:12" ht="9" customHeight="1" x14ac:dyDescent="0.3"/>
    <row r="8" spans="1:12" ht="40.5" customHeight="1" x14ac:dyDescent="0.3">
      <c r="A8" s="33" t="s">
        <v>1</v>
      </c>
      <c r="B8" s="23" t="s">
        <v>2</v>
      </c>
      <c r="C8" s="23" t="s">
        <v>3</v>
      </c>
      <c r="D8" s="33" t="s">
        <v>4</v>
      </c>
      <c r="E8" s="23" t="s">
        <v>5</v>
      </c>
      <c r="F8" s="23"/>
      <c r="G8" s="23"/>
      <c r="H8" s="23" t="s">
        <v>6</v>
      </c>
      <c r="I8" s="23" t="s">
        <v>7</v>
      </c>
      <c r="J8" s="23" t="s">
        <v>8</v>
      </c>
    </row>
    <row r="9" spans="1:12" ht="52.8" x14ac:dyDescent="0.3">
      <c r="A9" s="33"/>
      <c r="B9" s="23"/>
      <c r="C9" s="23"/>
      <c r="D9" s="33"/>
      <c r="E9" s="2" t="s">
        <v>9</v>
      </c>
      <c r="F9" s="2" t="s">
        <v>10</v>
      </c>
      <c r="G9" s="2" t="s">
        <v>11</v>
      </c>
      <c r="H9" s="23"/>
      <c r="I9" s="23"/>
      <c r="J9" s="23"/>
    </row>
    <row r="10" spans="1:12" x14ac:dyDescent="0.3">
      <c r="A10" s="3">
        <v>1</v>
      </c>
      <c r="B10" s="2">
        <v>2</v>
      </c>
      <c r="C10" s="2">
        <v>3</v>
      </c>
      <c r="D10" s="3">
        <v>4</v>
      </c>
      <c r="E10" s="2">
        <v>5</v>
      </c>
      <c r="F10" s="2">
        <v>6</v>
      </c>
      <c r="G10" s="2">
        <v>7</v>
      </c>
      <c r="H10" s="2">
        <v>8</v>
      </c>
      <c r="I10" s="2">
        <v>9</v>
      </c>
      <c r="J10" s="2">
        <v>10</v>
      </c>
    </row>
    <row r="11" spans="1:12" ht="97.8" customHeight="1" x14ac:dyDescent="0.3">
      <c r="A11" s="4" t="s">
        <v>12</v>
      </c>
      <c r="B11" s="5" t="s">
        <v>13</v>
      </c>
      <c r="C11" s="6" t="s">
        <v>14</v>
      </c>
      <c r="D11" s="6"/>
      <c r="E11" s="24" t="s">
        <v>15</v>
      </c>
      <c r="F11" s="25"/>
      <c r="G11" s="25"/>
      <c r="H11" s="7">
        <v>38425</v>
      </c>
      <c r="I11" s="6">
        <v>1</v>
      </c>
      <c r="J11" s="7">
        <f>H11*I11</f>
        <v>38425</v>
      </c>
      <c r="K11" s="8">
        <f>J11</f>
        <v>38425</v>
      </c>
      <c r="L11" s="8">
        <f>J11</f>
        <v>38425</v>
      </c>
    </row>
    <row r="12" spans="1:12" ht="31.5" customHeight="1" x14ac:dyDescent="0.3">
      <c r="A12" s="4" t="s">
        <v>16</v>
      </c>
      <c r="B12" s="9" t="s">
        <v>17</v>
      </c>
      <c r="C12" s="6" t="s">
        <v>18</v>
      </c>
      <c r="D12" s="6"/>
      <c r="E12" s="6">
        <v>2</v>
      </c>
      <c r="F12" s="6">
        <v>1.41</v>
      </c>
      <c r="G12" s="6">
        <v>2</v>
      </c>
      <c r="H12" s="7">
        <v>17078</v>
      </c>
      <c r="I12" s="6">
        <v>1</v>
      </c>
      <c r="J12" s="7">
        <f>H12*I12</f>
        <v>17078</v>
      </c>
      <c r="K12" s="8">
        <f>ROUND((3028*E12*F12*G12),0)</f>
        <v>17078</v>
      </c>
      <c r="L12" s="8">
        <f t="shared" ref="L12:L20" si="0">K12*I12</f>
        <v>17078</v>
      </c>
    </row>
    <row r="13" spans="1:12" ht="15.6" x14ac:dyDescent="0.3">
      <c r="A13" s="4" t="s">
        <v>19</v>
      </c>
      <c r="B13" s="5" t="s">
        <v>20</v>
      </c>
      <c r="C13" s="6">
        <v>2429</v>
      </c>
      <c r="D13" s="6"/>
      <c r="E13" s="6">
        <v>2</v>
      </c>
      <c r="F13" s="6">
        <v>1.41</v>
      </c>
      <c r="G13" s="6">
        <v>2</v>
      </c>
      <c r="H13" s="7">
        <v>17078</v>
      </c>
      <c r="I13" s="6">
        <v>1</v>
      </c>
      <c r="J13" s="7">
        <f>H13*I13</f>
        <v>17078</v>
      </c>
      <c r="K13" s="8">
        <f>ROUND((3028*E13*F13*G13),0)</f>
        <v>17078</v>
      </c>
      <c r="L13" s="8">
        <f t="shared" si="0"/>
        <v>17078</v>
      </c>
    </row>
    <row r="14" spans="1:12" ht="15.6" x14ac:dyDescent="0.3">
      <c r="A14" s="26" t="s">
        <v>21</v>
      </c>
      <c r="B14" s="27"/>
      <c r="C14" s="6"/>
      <c r="D14" s="6"/>
      <c r="E14" s="6"/>
      <c r="F14" s="6"/>
      <c r="G14" s="6"/>
      <c r="H14" s="7"/>
      <c r="I14" s="6">
        <f>SUM(I11:I13)</f>
        <v>3</v>
      </c>
      <c r="J14" s="7">
        <f>SUM(J11:J13)</f>
        <v>72581</v>
      </c>
      <c r="K14" s="8"/>
      <c r="L14" s="8"/>
    </row>
    <row r="15" spans="1:12" ht="15.6" x14ac:dyDescent="0.3">
      <c r="A15" s="28" t="s">
        <v>22</v>
      </c>
      <c r="B15" s="29"/>
      <c r="C15" s="29"/>
      <c r="D15" s="29"/>
      <c r="E15" s="29"/>
      <c r="F15" s="29"/>
      <c r="G15" s="29"/>
      <c r="H15" s="29"/>
      <c r="I15" s="29"/>
      <c r="J15" s="30"/>
      <c r="K15" s="8"/>
      <c r="L15" s="8">
        <f t="shared" si="0"/>
        <v>0</v>
      </c>
    </row>
    <row r="16" spans="1:12" ht="15.6" x14ac:dyDescent="0.3">
      <c r="A16" s="4" t="s">
        <v>23</v>
      </c>
      <c r="B16" s="5" t="s">
        <v>24</v>
      </c>
      <c r="C16" s="6">
        <v>1235</v>
      </c>
      <c r="D16" s="6"/>
      <c r="E16" s="6">
        <v>2</v>
      </c>
      <c r="F16" s="6">
        <v>1.41</v>
      </c>
      <c r="G16" s="6">
        <v>2.6</v>
      </c>
      <c r="H16" s="7">
        <v>22201</v>
      </c>
      <c r="I16" s="6">
        <v>1</v>
      </c>
      <c r="J16" s="7">
        <f>H16*I16</f>
        <v>22201</v>
      </c>
      <c r="K16" s="8">
        <f>ROUND((3028*E16*F16*G16),0)</f>
        <v>22201</v>
      </c>
      <c r="L16" s="8">
        <f t="shared" si="0"/>
        <v>22201</v>
      </c>
    </row>
    <row r="17" spans="1:12" ht="15.6" x14ac:dyDescent="0.3">
      <c r="A17" s="4" t="s">
        <v>25</v>
      </c>
      <c r="B17" s="10" t="s">
        <v>26</v>
      </c>
      <c r="C17" s="6">
        <v>3439</v>
      </c>
      <c r="D17" s="6"/>
      <c r="E17" s="6">
        <v>2</v>
      </c>
      <c r="F17" s="6">
        <v>1.41</v>
      </c>
      <c r="G17" s="6">
        <v>1.9</v>
      </c>
      <c r="H17" s="7">
        <v>16224</v>
      </c>
      <c r="I17" s="6">
        <v>3</v>
      </c>
      <c r="J17" s="7">
        <f>H17*I17</f>
        <v>48672</v>
      </c>
      <c r="K17" s="8">
        <f>ROUND((3028*E17*F17*G17),0)</f>
        <v>16224</v>
      </c>
      <c r="L17" s="8">
        <f t="shared" si="0"/>
        <v>48672</v>
      </c>
    </row>
    <row r="18" spans="1:12" ht="31.5" customHeight="1" x14ac:dyDescent="0.3">
      <c r="A18" s="19" t="s">
        <v>27</v>
      </c>
      <c r="B18" s="20"/>
      <c r="C18" s="6"/>
      <c r="D18" s="6"/>
      <c r="E18" s="6"/>
      <c r="F18" s="6"/>
      <c r="G18" s="6"/>
      <c r="H18" s="7"/>
      <c r="I18" s="6">
        <f>SUM(I16:I17)</f>
        <v>4</v>
      </c>
      <c r="J18" s="7">
        <f>SUM(J16:J17)</f>
        <v>70873</v>
      </c>
      <c r="K18" s="8"/>
      <c r="L18" s="8"/>
    </row>
    <row r="19" spans="1:12" ht="15.6" x14ac:dyDescent="0.3">
      <c r="A19" s="28" t="s">
        <v>28</v>
      </c>
      <c r="B19" s="29"/>
      <c r="C19" s="29"/>
      <c r="D19" s="29"/>
      <c r="E19" s="29"/>
      <c r="F19" s="29"/>
      <c r="G19" s="29"/>
      <c r="H19" s="29"/>
      <c r="I19" s="29"/>
      <c r="J19" s="30"/>
      <c r="K19" s="8"/>
      <c r="L19" s="8"/>
    </row>
    <row r="20" spans="1:12" ht="18.75" customHeight="1" x14ac:dyDescent="0.3">
      <c r="A20" s="4" t="s">
        <v>29</v>
      </c>
      <c r="B20" s="5" t="s">
        <v>24</v>
      </c>
      <c r="C20" s="6">
        <v>1235</v>
      </c>
      <c r="D20" s="6"/>
      <c r="E20" s="6">
        <v>2</v>
      </c>
      <c r="F20" s="6">
        <v>1.41</v>
      </c>
      <c r="G20" s="6">
        <v>2.6</v>
      </c>
      <c r="H20" s="7">
        <v>22201</v>
      </c>
      <c r="I20" s="6">
        <v>1</v>
      </c>
      <c r="J20" s="7">
        <f>H20*I20</f>
        <v>22201</v>
      </c>
      <c r="K20" s="8">
        <f>ROUND((3028*E20*F20*G20),0)</f>
        <v>22201</v>
      </c>
      <c r="L20" s="8">
        <f t="shared" si="0"/>
        <v>22201</v>
      </c>
    </row>
    <row r="21" spans="1:12" ht="18.75" customHeight="1" x14ac:dyDescent="0.3">
      <c r="A21" s="4" t="s">
        <v>30</v>
      </c>
      <c r="B21" s="10" t="s">
        <v>26</v>
      </c>
      <c r="C21" s="6">
        <v>3439</v>
      </c>
      <c r="D21" s="6"/>
      <c r="E21" s="6">
        <v>2</v>
      </c>
      <c r="F21" s="6">
        <v>1.41</v>
      </c>
      <c r="G21" s="6">
        <v>1.9</v>
      </c>
      <c r="H21" s="7">
        <v>16224</v>
      </c>
      <c r="I21" s="6">
        <v>40</v>
      </c>
      <c r="J21" s="7">
        <f>H21*I21</f>
        <v>648960</v>
      </c>
      <c r="K21" s="8">
        <f>ROUND((3028*E21*F21*G21),0)</f>
        <v>16224</v>
      </c>
      <c r="L21" s="8">
        <f>K21*I21</f>
        <v>648960</v>
      </c>
    </row>
    <row r="22" spans="1:12" ht="18.75" customHeight="1" x14ac:dyDescent="0.3">
      <c r="A22" s="4" t="s">
        <v>31</v>
      </c>
      <c r="B22" s="5" t="s">
        <v>32</v>
      </c>
      <c r="C22" s="6" t="s">
        <v>33</v>
      </c>
      <c r="D22" s="6"/>
      <c r="E22" s="6">
        <v>2</v>
      </c>
      <c r="F22" s="6">
        <v>1.41</v>
      </c>
      <c r="G22" s="6">
        <v>2</v>
      </c>
      <c r="H22" s="7">
        <v>17078</v>
      </c>
      <c r="I22" s="6">
        <v>1</v>
      </c>
      <c r="J22" s="7">
        <f>H22*I22</f>
        <v>17078</v>
      </c>
      <c r="K22" s="8">
        <f t="shared" ref="K22" si="1">ROUND((3028*E22*F22*G22),0)</f>
        <v>17078</v>
      </c>
      <c r="L22" s="8">
        <f t="shared" ref="L22" si="2">K22*I22</f>
        <v>17078</v>
      </c>
    </row>
    <row r="23" spans="1:12" ht="46.5" customHeight="1" x14ac:dyDescent="0.3">
      <c r="A23" s="19" t="s">
        <v>34</v>
      </c>
      <c r="B23" s="20"/>
      <c r="C23" s="6"/>
      <c r="D23" s="6"/>
      <c r="E23" s="6"/>
      <c r="F23" s="6"/>
      <c r="G23" s="6"/>
      <c r="H23" s="7"/>
      <c r="I23" s="6">
        <f>SUM(I20:I22)</f>
        <v>42</v>
      </c>
      <c r="J23" s="7">
        <f>SUM(J20:J22)</f>
        <v>688239</v>
      </c>
      <c r="K23" s="8"/>
      <c r="L23" s="8"/>
    </row>
    <row r="24" spans="1:12" ht="15.6" x14ac:dyDescent="0.3">
      <c r="A24" s="21" t="s">
        <v>35</v>
      </c>
      <c r="B24" s="22"/>
      <c r="C24" s="6" t="s">
        <v>36</v>
      </c>
      <c r="D24" s="6" t="s">
        <v>36</v>
      </c>
      <c r="E24" s="6" t="s">
        <v>36</v>
      </c>
      <c r="F24" s="6" t="s">
        <v>36</v>
      </c>
      <c r="G24" s="6" t="s">
        <v>36</v>
      </c>
      <c r="H24" s="6" t="s">
        <v>36</v>
      </c>
      <c r="I24" s="11">
        <f>I14+I18+I23</f>
        <v>49</v>
      </c>
      <c r="J24" s="12">
        <f>J14+J18+J23</f>
        <v>831693</v>
      </c>
      <c r="L24" s="13">
        <f>SUM(L11:L20)</f>
        <v>165655</v>
      </c>
    </row>
    <row r="25" spans="1:12" ht="15.6" x14ac:dyDescent="0.3">
      <c r="A25" s="14"/>
      <c r="B25" s="15"/>
      <c r="C25" s="14"/>
      <c r="D25" s="14"/>
      <c r="E25" s="14"/>
      <c r="F25" s="14"/>
      <c r="G25" s="14"/>
      <c r="H25" s="14"/>
      <c r="I25" s="16"/>
      <c r="J25" s="16"/>
    </row>
    <row r="26" spans="1:12" ht="15.6" x14ac:dyDescent="0.3">
      <c r="A26" s="14"/>
      <c r="B26" s="15"/>
      <c r="C26" s="14"/>
      <c r="D26" s="14"/>
      <c r="E26" s="14"/>
      <c r="F26" s="14"/>
      <c r="G26" s="14"/>
      <c r="H26" s="14"/>
      <c r="I26" s="16"/>
      <c r="J26" s="16"/>
    </row>
    <row r="27" spans="1:12" x14ac:dyDescent="0.3">
      <c r="A27" s="17"/>
    </row>
    <row r="28" spans="1:12" ht="15.6" x14ac:dyDescent="0.3">
      <c r="B28" s="18" t="s">
        <v>37</v>
      </c>
      <c r="H28" s="18" t="s">
        <v>38</v>
      </c>
    </row>
    <row r="31" spans="1:12" ht="15.6" x14ac:dyDescent="0.3">
      <c r="B31" s="18" t="s">
        <v>39</v>
      </c>
      <c r="H31" s="18" t="s">
        <v>40</v>
      </c>
    </row>
  </sheetData>
  <mergeCells count="19">
    <mergeCell ref="H1:J1"/>
    <mergeCell ref="A3:J3"/>
    <mergeCell ref="A4:J4"/>
    <mergeCell ref="A5:J5"/>
    <mergeCell ref="A8:A9"/>
    <mergeCell ref="B8:B9"/>
    <mergeCell ref="C8:C9"/>
    <mergeCell ref="D8:D9"/>
    <mergeCell ref="E8:G8"/>
    <mergeCell ref="H8:H9"/>
    <mergeCell ref="I8:I9"/>
    <mergeCell ref="A23:B23"/>
    <mergeCell ref="A24:B24"/>
    <mergeCell ref="J8:J9"/>
    <mergeCell ref="E11:G11"/>
    <mergeCell ref="A14:B14"/>
    <mergeCell ref="A15:J15"/>
    <mergeCell ref="A18:B18"/>
    <mergeCell ref="A19:J19"/>
  </mergeCells>
  <pageMargins left="1.1811023622047245" right="0.39370078740157483" top="0.78740157480314965" bottom="0.78740157480314965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штат_8230_2025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Наталия Мешкала</dc:creator>
  <cp:lastModifiedBy>Наталия Мешкала</cp:lastModifiedBy>
  <cp:lastPrinted>2024-11-08T10:04:09Z</cp:lastPrinted>
  <dcterms:created xsi:type="dcterms:W3CDTF">2024-11-08T09:40:05Z</dcterms:created>
  <dcterms:modified xsi:type="dcterms:W3CDTF">2024-11-08T10:06:04Z</dcterms:modified>
</cp:coreProperties>
</file>