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есія\РІШЕННЯ сесій  8 скликання\49 чергова сесія 06.03.2025\РІШЕННЯ\2116 зміни Мун варта\"/>
    </mc:Choice>
  </mc:AlternateContent>
  <bookViews>
    <workbookView xWindow="-120" yWindow="-120" windowWidth="29040" windowHeight="15840"/>
  </bookViews>
  <sheets>
    <sheet name="штат_8230_2025" sheetId="1" r:id="rId1"/>
  </sheets>
  <definedNames>
    <definedName name="_xlnm.Print_Area" localSheetId="0">штат_8230_2025!$A$1:$J$31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5" i="1"/>
  <c r="J16" i="1"/>
  <c r="J17" i="1"/>
  <c r="I27" i="1"/>
  <c r="K26" i="1"/>
  <c r="L26" i="1" s="1"/>
  <c r="J26" i="1"/>
  <c r="K25" i="1"/>
  <c r="L25" i="1" s="1"/>
  <c r="J25" i="1"/>
  <c r="K24" i="1"/>
  <c r="L24" i="1" s="1"/>
  <c r="J24" i="1"/>
  <c r="I22" i="1"/>
  <c r="K21" i="1"/>
  <c r="L21" i="1" s="1"/>
  <c r="J21" i="1"/>
  <c r="K20" i="1"/>
  <c r="L20" i="1" s="1"/>
  <c r="J20" i="1"/>
  <c r="L19" i="1"/>
  <c r="K14" i="1"/>
  <c r="L14" i="1" s="1"/>
  <c r="J14" i="1"/>
  <c r="K13" i="1"/>
  <c r="L13" i="1" s="1"/>
  <c r="J13" i="1"/>
  <c r="J12" i="1"/>
  <c r="K12" i="1" s="1"/>
  <c r="J22" i="1" l="1"/>
  <c r="J18" i="1"/>
  <c r="I28" i="1"/>
  <c r="J27" i="1"/>
  <c r="L12" i="1"/>
  <c r="L28" i="1" s="1"/>
  <c r="J28" i="1"/>
</calcChain>
</file>

<file path=xl/sharedStrings.xml><?xml version="1.0" encoding="utf-8"?>
<sst xmlns="http://schemas.openxmlformats.org/spreadsheetml/2006/main" count="63" uniqueCount="55">
  <si>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</si>
  <si>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t>№ з/п</t>
  </si>
  <si>
    <t>Назва структурного підрозділу та посад</t>
  </si>
  <si>
    <t>Код за класіфікатором професії</t>
  </si>
  <si>
    <t>Розряд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</si>
  <si>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</si>
  <si>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</si>
  <si>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</si>
  <si>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</si>
  <si>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</si>
  <si>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Коефіцієнт за видами робіт</t>
  </si>
  <si>
    <t>Коефіцієнт за професією/ розрядом</t>
  </si>
  <si>
    <t>1.1</t>
  </si>
  <si>
    <t xml:space="preserve">Начальник </t>
  </si>
  <si>
    <t>1210.1</t>
  </si>
  <si>
    <t>Згідно додатку до рішення ЮМР від 25.02.2021 №203- "Про встановлення порядку оплати праці керівників комунальних підприємств Южненської міської тнриторіальної громади" (зі змінами)</t>
  </si>
  <si>
    <t>1.2</t>
  </si>
  <si>
    <t>Бухгалтер (з дипломом спеціаліст)</t>
  </si>
  <si>
    <t>2411.2</t>
  </si>
  <si>
    <t>1.3</t>
  </si>
  <si>
    <t>Юрисконсульт</t>
  </si>
  <si>
    <t>Усього:</t>
  </si>
  <si>
    <t>Відділ інспекції з благоустрою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</si>
  <si>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</si>
  <si>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</si>
  <si>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</si>
  <si>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</si>
  <si>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</si>
  <si>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Відділ муніципальної охорони (безпеки)</t>
  </si>
  <si>
    <t>3.1</t>
  </si>
  <si>
    <t>3.2</t>
  </si>
  <si>
    <t>3.3</t>
  </si>
  <si>
    <t>Інженер з охорони праці</t>
  </si>
  <si>
    <t>2149.2</t>
  </si>
  <si>
    <t>Усього по відділу муніципальної охорони (безпеки):</t>
  </si>
  <si>
    <t xml:space="preserve">Усього по підприємству: </t>
  </si>
  <si>
    <t>-</t>
  </si>
  <si>
    <t>Начальник ЮКП «МУНІЦИПАЛЬНА ВАРТА»</t>
  </si>
  <si>
    <t>Іван СУР'ЄВ</t>
  </si>
  <si>
    <t>Бухгалтер</t>
  </si>
  <si>
    <t>Наталія Мешкала</t>
  </si>
  <si>
    <t xml:space="preserve">ПРОЄКТ ШТАТНОГО  РОЗПИСУ на 2025 рік   </t>
  </si>
  <si>
    <r>
      <t xml:space="preserve">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</si>
  <si>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 xml:space="preserve">Прожитковий мінімум – 3 028,00 грн.       </t>
  </si>
  <si>
    <t>1.4</t>
  </si>
  <si>
    <t>1.5</t>
  </si>
  <si>
    <t>1.6</t>
  </si>
  <si>
    <t>Економіст</t>
  </si>
  <si>
    <t>2441.2</t>
  </si>
  <si>
    <t>Інженер інформаційно-комунікаційних систем</t>
  </si>
  <si>
    <t>2144.2</t>
  </si>
  <si>
    <t>Інженер з керування й обслуговування систем</t>
  </si>
  <si>
    <t>з 01.03.2025р. по 31.12.2025р.</t>
  </si>
  <si>
    <t>Секретар Південнівської міської ради                                                       Ігор ЧУГУННИКОВ</t>
  </si>
  <si>
    <r>
      <rPr>
        <sz val="12"/>
        <color theme="1"/>
        <rFont val="Times New Roman"/>
        <family val="1"/>
      </rPr>
      <t>Додаток 
до рішення Південнівської міської ради 
Одеського району Одеської області 
від 06.03.2025 № 2116 – VІІІ</t>
    </r>
    <r>
      <rPr>
        <sz val="8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</si>
</sst>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2" fontId="1" fillId="0" borderId="0" xfId="1" applyNumberFormat="1"/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12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2" fontId="2" fillId="0" borderId="0" xfId="1" applyNumberFormat="1" applyFont="1"/>
    <xf numFmtId="0" fontId="9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0" fillId="0" borderId="0" xfId="1" applyFont="1"/>
    <xf numFmtId="0" fontId="9" fillId="0" borderId="1" xfId="1" applyFont="1" applyBorder="1" applyAlignment="1">
      <alignment vertical="center"/>
    </xf>
    <xf numFmtId="0" fontId="9" fillId="0" borderId="3" xfId="1" applyFont="1" applyBorder="1"/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4" fillId="0" borderId="0" xfId="1" applyFont="1" applyAlignment="1">
      <alignment horizontal="left" vertical="top" wrapText="1"/>
    </xf>
    <xf numFmtId="0" fontId="9" fillId="0" borderId="0" xfId="1" applyFont="1" applyAlignment="1">
      <alignment horizontal="center" vertical="center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zoomScaleSheetLayoutView="100" workbookViewId="0">
      <selection activeCell="G1" sqref="G1:J2"/>
    </sheetView>
  </sheetViews>
  <sheetFormatPr defaultColWidth="9.140625" defaultRowHeight="15" x14ac:dyDescent="0.25"/>
  <cols>
    <col min="1" max="1" width="6.7109375" style="1" customWidth="1"/>
    <col min="2" max="2" width="26" style="1" customWidth="1"/>
    <col min="3" max="3" width="13.7109375" style="1" customWidth="1"/>
    <col min="4" max="4" width="9.140625" style="1"/>
    <col min="5" max="5" width="10.7109375" style="1" customWidth="1"/>
    <col min="6" max="6" width="10.140625" style="1" customWidth="1"/>
    <col min="7" max="7" width="10.5703125" style="1" customWidth="1"/>
    <col min="8" max="8" width="10.85546875" style="1" customWidth="1"/>
    <col min="9" max="9" width="9.140625" style="1"/>
    <col min="10" max="10" width="12.85546875" style="1" customWidth="1"/>
    <col min="11" max="11" width="12.7109375" style="1" hidden="1" customWidth="1"/>
    <col min="12" max="12" width="11.42578125" style="1" hidden="1" customWidth="1"/>
    <col min="13" max="16384" width="9.140625" style="1"/>
  </cols>
  <sheetData>
    <row r="1" spans="1:12" ht="30.6" customHeight="1" x14ac:dyDescent="0.25">
      <c r="G1" s="39" t="s">
        <v>54</v>
      </c>
      <c r="H1" s="39"/>
      <c r="I1" s="39"/>
      <c r="J1" s="39"/>
    </row>
    <row r="2" spans="1:12" ht="46.5" customHeight="1" x14ac:dyDescent="0.25">
      <c r="G2" s="39"/>
      <c r="H2" s="39"/>
      <c r="I2" s="39"/>
      <c r="J2" s="39"/>
    </row>
    <row r="3" spans="1:12" ht="15.75" x14ac:dyDescent="0.25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x14ac:dyDescent="0.2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2" ht="9" customHeight="1" x14ac:dyDescent="0.25">
      <c r="A5" s="36" t="s">
        <v>42</v>
      </c>
      <c r="B5" s="36"/>
      <c r="C5" s="36"/>
      <c r="D5" s="36"/>
      <c r="E5" s="36"/>
      <c r="F5" s="36"/>
      <c r="G5" s="36"/>
      <c r="H5" s="36"/>
      <c r="I5" s="36"/>
      <c r="J5" s="36"/>
    </row>
    <row r="6" spans="1:12" ht="13.9" customHeight="1" x14ac:dyDescent="0.25">
      <c r="A6" s="21"/>
      <c r="B6" s="21"/>
      <c r="C6" s="21"/>
      <c r="D6" s="38" t="s">
        <v>52</v>
      </c>
      <c r="E6" s="38"/>
      <c r="F6" s="38"/>
      <c r="G6" s="21"/>
      <c r="H6" s="21"/>
      <c r="I6" s="21"/>
      <c r="J6" s="21"/>
    </row>
    <row r="7" spans="1:12" x14ac:dyDescent="0.25">
      <c r="A7" s="18" t="s">
        <v>43</v>
      </c>
      <c r="B7" s="18"/>
    </row>
    <row r="8" spans="1:12" ht="9" customHeight="1" x14ac:dyDescent="0.25"/>
    <row r="9" spans="1:12" ht="40.5" customHeight="1" x14ac:dyDescent="0.25">
      <c r="A9" s="37" t="s">
        <v>1</v>
      </c>
      <c r="B9" s="26" t="s">
        <v>2</v>
      </c>
      <c r="C9" s="26" t="s">
        <v>3</v>
      </c>
      <c r="D9" s="37" t="s">
        <v>4</v>
      </c>
      <c r="E9" s="26" t="s">
        <v>5</v>
      </c>
      <c r="F9" s="26"/>
      <c r="G9" s="26"/>
      <c r="H9" s="26" t="s">
        <v>6</v>
      </c>
      <c r="I9" s="26" t="s">
        <v>7</v>
      </c>
      <c r="J9" s="26" t="s">
        <v>8</v>
      </c>
    </row>
    <row r="10" spans="1:12" ht="51" x14ac:dyDescent="0.25">
      <c r="A10" s="37"/>
      <c r="B10" s="26"/>
      <c r="C10" s="26"/>
      <c r="D10" s="37"/>
      <c r="E10" s="2" t="s">
        <v>9</v>
      </c>
      <c r="F10" s="2" t="s">
        <v>10</v>
      </c>
      <c r="G10" s="2" t="s">
        <v>11</v>
      </c>
      <c r="H10" s="26"/>
      <c r="I10" s="26"/>
      <c r="J10" s="26"/>
    </row>
    <row r="11" spans="1:12" x14ac:dyDescent="0.25">
      <c r="A11" s="3">
        <v>1</v>
      </c>
      <c r="B11" s="2">
        <v>2</v>
      </c>
      <c r="C11" s="2">
        <v>3</v>
      </c>
      <c r="D11" s="3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</row>
    <row r="12" spans="1:12" ht="97.9" customHeight="1" x14ac:dyDescent="0.25">
      <c r="A12" s="4" t="s">
        <v>12</v>
      </c>
      <c r="B12" s="19" t="s">
        <v>13</v>
      </c>
      <c r="C12" s="6" t="s">
        <v>14</v>
      </c>
      <c r="D12" s="6"/>
      <c r="E12" s="27" t="s">
        <v>15</v>
      </c>
      <c r="F12" s="28"/>
      <c r="G12" s="28"/>
      <c r="H12" s="7">
        <v>38425</v>
      </c>
      <c r="I12" s="6">
        <v>1</v>
      </c>
      <c r="J12" s="7">
        <f>H12*I12</f>
        <v>38425</v>
      </c>
      <c r="K12" s="8">
        <f>J12</f>
        <v>38425</v>
      </c>
      <c r="L12" s="8">
        <f>J12</f>
        <v>38425</v>
      </c>
    </row>
    <row r="13" spans="1:12" ht="31.5" customHeight="1" x14ac:dyDescent="0.25">
      <c r="A13" s="4" t="s">
        <v>16</v>
      </c>
      <c r="B13" s="9" t="s">
        <v>17</v>
      </c>
      <c r="C13" s="6" t="s">
        <v>18</v>
      </c>
      <c r="D13" s="6"/>
      <c r="E13" s="6">
        <v>2</v>
      </c>
      <c r="F13" s="6">
        <v>1.41</v>
      </c>
      <c r="G13" s="6">
        <v>2</v>
      </c>
      <c r="H13" s="7">
        <v>17078</v>
      </c>
      <c r="I13" s="6">
        <v>1</v>
      </c>
      <c r="J13" s="7">
        <f>H13*I13</f>
        <v>17078</v>
      </c>
      <c r="K13" s="8">
        <f>ROUND((3028*E13*F13*G13),0)</f>
        <v>17078</v>
      </c>
      <c r="L13" s="8">
        <f t="shared" ref="L13:L24" si="0">K13*I13</f>
        <v>17078</v>
      </c>
    </row>
    <row r="14" spans="1:12" ht="15.75" x14ac:dyDescent="0.25">
      <c r="A14" s="4" t="s">
        <v>19</v>
      </c>
      <c r="B14" s="5" t="s">
        <v>20</v>
      </c>
      <c r="C14" s="6">
        <v>2429</v>
      </c>
      <c r="D14" s="6"/>
      <c r="E14" s="6">
        <v>2</v>
      </c>
      <c r="F14" s="6">
        <v>1.41</v>
      </c>
      <c r="G14" s="6">
        <v>2</v>
      </c>
      <c r="H14" s="7">
        <v>17078</v>
      </c>
      <c r="I14" s="6">
        <v>1</v>
      </c>
      <c r="J14" s="7">
        <f>H14*I14</f>
        <v>17078</v>
      </c>
      <c r="K14" s="8">
        <f>ROUND((3028*E14*F14*G14),0)</f>
        <v>17078</v>
      </c>
      <c r="L14" s="8">
        <f t="shared" si="0"/>
        <v>17078</v>
      </c>
    </row>
    <row r="15" spans="1:12" ht="15.75" x14ac:dyDescent="0.25">
      <c r="A15" s="4" t="s">
        <v>44</v>
      </c>
      <c r="B15" s="20" t="s">
        <v>47</v>
      </c>
      <c r="C15" s="6" t="s">
        <v>48</v>
      </c>
      <c r="D15" s="6"/>
      <c r="E15" s="6">
        <v>2</v>
      </c>
      <c r="F15" s="6">
        <v>1.41</v>
      </c>
      <c r="G15" s="6">
        <v>2</v>
      </c>
      <c r="H15" s="7">
        <v>17078</v>
      </c>
      <c r="I15" s="6">
        <v>1</v>
      </c>
      <c r="J15" s="7">
        <f t="shared" ref="J15:J17" si="1">H15*I15</f>
        <v>17078</v>
      </c>
      <c r="K15" s="8"/>
      <c r="L15" s="8"/>
    </row>
    <row r="16" spans="1:12" ht="31.5" x14ac:dyDescent="0.25">
      <c r="A16" s="4" t="s">
        <v>45</v>
      </c>
      <c r="B16" s="10" t="s">
        <v>49</v>
      </c>
      <c r="C16" s="6" t="s">
        <v>50</v>
      </c>
      <c r="D16" s="6"/>
      <c r="E16" s="6">
        <v>2</v>
      </c>
      <c r="F16" s="6">
        <v>1.41</v>
      </c>
      <c r="G16" s="6">
        <v>2</v>
      </c>
      <c r="H16" s="7">
        <v>17078</v>
      </c>
      <c r="I16" s="6">
        <v>1</v>
      </c>
      <c r="J16" s="7">
        <f t="shared" si="1"/>
        <v>17078</v>
      </c>
      <c r="K16" s="8"/>
      <c r="L16" s="8"/>
    </row>
    <row r="17" spans="1:12" ht="31.5" x14ac:dyDescent="0.25">
      <c r="A17" s="4" t="s">
        <v>46</v>
      </c>
      <c r="B17" s="10" t="s">
        <v>51</v>
      </c>
      <c r="C17" s="6" t="s">
        <v>33</v>
      </c>
      <c r="D17" s="6"/>
      <c r="E17" s="6">
        <v>2</v>
      </c>
      <c r="F17" s="6">
        <v>1.41</v>
      </c>
      <c r="G17" s="6">
        <v>2</v>
      </c>
      <c r="H17" s="7">
        <v>17078</v>
      </c>
      <c r="I17" s="6">
        <v>1</v>
      </c>
      <c r="J17" s="7">
        <f t="shared" si="1"/>
        <v>17078</v>
      </c>
      <c r="K17" s="8"/>
      <c r="L17" s="8"/>
    </row>
    <row r="18" spans="1:12" ht="15.75" x14ac:dyDescent="0.25">
      <c r="A18" s="29" t="s">
        <v>21</v>
      </c>
      <c r="B18" s="30"/>
      <c r="C18" s="6"/>
      <c r="D18" s="6"/>
      <c r="E18" s="6"/>
      <c r="F18" s="6"/>
      <c r="G18" s="6"/>
      <c r="H18" s="7"/>
      <c r="I18" s="6">
        <f>SUM(I12:I17)</f>
        <v>6</v>
      </c>
      <c r="J18" s="7">
        <f>SUM(J12:J17)</f>
        <v>123815</v>
      </c>
      <c r="K18" s="8"/>
      <c r="L18" s="8"/>
    </row>
    <row r="19" spans="1:12" ht="15.75" x14ac:dyDescent="0.25">
      <c r="A19" s="31" t="s">
        <v>22</v>
      </c>
      <c r="B19" s="32"/>
      <c r="C19" s="32"/>
      <c r="D19" s="32"/>
      <c r="E19" s="32"/>
      <c r="F19" s="32"/>
      <c r="G19" s="32"/>
      <c r="H19" s="32"/>
      <c r="I19" s="32"/>
      <c r="J19" s="33"/>
      <c r="K19" s="8"/>
      <c r="L19" s="8">
        <f t="shared" si="0"/>
        <v>0</v>
      </c>
    </row>
    <row r="20" spans="1:12" ht="15.75" x14ac:dyDescent="0.25">
      <c r="A20" s="4" t="s">
        <v>23</v>
      </c>
      <c r="B20" s="5" t="s">
        <v>24</v>
      </c>
      <c r="C20" s="6">
        <v>1235</v>
      </c>
      <c r="D20" s="6"/>
      <c r="E20" s="6">
        <v>2</v>
      </c>
      <c r="F20" s="6">
        <v>1.41</v>
      </c>
      <c r="G20" s="6">
        <v>2.6</v>
      </c>
      <c r="H20" s="7">
        <v>22201</v>
      </c>
      <c r="I20" s="6">
        <v>1</v>
      </c>
      <c r="J20" s="7">
        <f>H20*I20</f>
        <v>22201</v>
      </c>
      <c r="K20" s="8">
        <f>ROUND((3028*E20*F20*G20),0)</f>
        <v>22201</v>
      </c>
      <c r="L20" s="8">
        <f t="shared" si="0"/>
        <v>22201</v>
      </c>
    </row>
    <row r="21" spans="1:12" ht="15.75" x14ac:dyDescent="0.25">
      <c r="A21" s="4" t="s">
        <v>25</v>
      </c>
      <c r="B21" s="10" t="s">
        <v>26</v>
      </c>
      <c r="C21" s="6">
        <v>3439</v>
      </c>
      <c r="D21" s="6"/>
      <c r="E21" s="6">
        <v>2</v>
      </c>
      <c r="F21" s="6">
        <v>1.41</v>
      </c>
      <c r="G21" s="6">
        <v>1.9</v>
      </c>
      <c r="H21" s="7">
        <v>16224</v>
      </c>
      <c r="I21" s="6">
        <v>3</v>
      </c>
      <c r="J21" s="7">
        <f>H21*I21</f>
        <v>48672</v>
      </c>
      <c r="K21" s="8">
        <f>ROUND((3028*E21*F21*G21),0)</f>
        <v>16224</v>
      </c>
      <c r="L21" s="8">
        <f t="shared" si="0"/>
        <v>48672</v>
      </c>
    </row>
    <row r="22" spans="1:12" ht="31.5" customHeight="1" x14ac:dyDescent="0.25">
      <c r="A22" s="22" t="s">
        <v>27</v>
      </c>
      <c r="B22" s="23"/>
      <c r="C22" s="6"/>
      <c r="D22" s="6"/>
      <c r="E22" s="6"/>
      <c r="F22" s="6"/>
      <c r="G22" s="6"/>
      <c r="H22" s="7"/>
      <c r="I22" s="6">
        <f>SUM(I20:I21)</f>
        <v>4</v>
      </c>
      <c r="J22" s="7">
        <f>SUM(J20:J21)</f>
        <v>70873</v>
      </c>
      <c r="K22" s="8"/>
      <c r="L22" s="8"/>
    </row>
    <row r="23" spans="1:12" ht="15.75" x14ac:dyDescent="0.25">
      <c r="A23" s="31" t="s">
        <v>28</v>
      </c>
      <c r="B23" s="32"/>
      <c r="C23" s="32"/>
      <c r="D23" s="32"/>
      <c r="E23" s="32"/>
      <c r="F23" s="32"/>
      <c r="G23" s="32"/>
      <c r="H23" s="32"/>
      <c r="I23" s="32"/>
      <c r="J23" s="33"/>
      <c r="K23" s="8"/>
      <c r="L23" s="8"/>
    </row>
    <row r="24" spans="1:12" ht="18.75" customHeight="1" x14ac:dyDescent="0.25">
      <c r="A24" s="4" t="s">
        <v>29</v>
      </c>
      <c r="B24" s="5" t="s">
        <v>24</v>
      </c>
      <c r="C24" s="6">
        <v>1235</v>
      </c>
      <c r="D24" s="6"/>
      <c r="E24" s="6">
        <v>2</v>
      </c>
      <c r="F24" s="6">
        <v>1.41</v>
      </c>
      <c r="G24" s="6">
        <v>2.6</v>
      </c>
      <c r="H24" s="7">
        <v>22201</v>
      </c>
      <c r="I24" s="6">
        <v>1</v>
      </c>
      <c r="J24" s="7">
        <f>H24*I24</f>
        <v>22201</v>
      </c>
      <c r="K24" s="8">
        <f>ROUND((3028*E24*F24*G24),0)</f>
        <v>22201</v>
      </c>
      <c r="L24" s="8">
        <f t="shared" si="0"/>
        <v>22201</v>
      </c>
    </row>
    <row r="25" spans="1:12" ht="18.75" customHeight="1" x14ac:dyDescent="0.25">
      <c r="A25" s="4" t="s">
        <v>30</v>
      </c>
      <c r="B25" s="10" t="s">
        <v>26</v>
      </c>
      <c r="C25" s="6">
        <v>3439</v>
      </c>
      <c r="D25" s="6"/>
      <c r="E25" s="6">
        <v>2</v>
      </c>
      <c r="F25" s="6">
        <v>1.41</v>
      </c>
      <c r="G25" s="6">
        <v>1.9</v>
      </c>
      <c r="H25" s="7">
        <v>16224</v>
      </c>
      <c r="I25" s="6">
        <v>37</v>
      </c>
      <c r="J25" s="7">
        <f>H25*I25</f>
        <v>600288</v>
      </c>
      <c r="K25" s="8">
        <f>ROUND((3028*E25*F25*G25),0)</f>
        <v>16224</v>
      </c>
      <c r="L25" s="8">
        <f>K25*I25</f>
        <v>600288</v>
      </c>
    </row>
    <row r="26" spans="1:12" ht="18.75" customHeight="1" x14ac:dyDescent="0.25">
      <c r="A26" s="4" t="s">
        <v>31</v>
      </c>
      <c r="B26" s="5" t="s">
        <v>32</v>
      </c>
      <c r="C26" s="6" t="s">
        <v>33</v>
      </c>
      <c r="D26" s="6"/>
      <c r="E26" s="6">
        <v>2</v>
      </c>
      <c r="F26" s="6">
        <v>1.41</v>
      </c>
      <c r="G26" s="6">
        <v>2</v>
      </c>
      <c r="H26" s="7">
        <v>17078</v>
      </c>
      <c r="I26" s="6">
        <v>1</v>
      </c>
      <c r="J26" s="7">
        <f>H26*I26</f>
        <v>17078</v>
      </c>
      <c r="K26" s="8">
        <f t="shared" ref="K26" si="2">ROUND((3028*E26*F26*G26),0)</f>
        <v>17078</v>
      </c>
      <c r="L26" s="8">
        <f t="shared" ref="L26" si="3">K26*I26</f>
        <v>17078</v>
      </c>
    </row>
    <row r="27" spans="1:12" ht="46.5" customHeight="1" x14ac:dyDescent="0.25">
      <c r="A27" s="22" t="s">
        <v>34</v>
      </c>
      <c r="B27" s="23"/>
      <c r="C27" s="6"/>
      <c r="D27" s="6"/>
      <c r="E27" s="6"/>
      <c r="F27" s="6"/>
      <c r="G27" s="6"/>
      <c r="H27" s="7"/>
      <c r="I27" s="6">
        <f>SUM(I24:I26)</f>
        <v>39</v>
      </c>
      <c r="J27" s="7">
        <f>SUM(J24:J26)</f>
        <v>639567</v>
      </c>
      <c r="K27" s="8"/>
      <c r="L27" s="8"/>
    </row>
    <row r="28" spans="1:12" ht="15.75" x14ac:dyDescent="0.25">
      <c r="A28" s="24" t="s">
        <v>35</v>
      </c>
      <c r="B28" s="25"/>
      <c r="C28" s="6" t="s">
        <v>36</v>
      </c>
      <c r="D28" s="6" t="s">
        <v>36</v>
      </c>
      <c r="E28" s="6" t="s">
        <v>36</v>
      </c>
      <c r="F28" s="6" t="s">
        <v>36</v>
      </c>
      <c r="G28" s="6" t="s">
        <v>36</v>
      </c>
      <c r="H28" s="6" t="s">
        <v>36</v>
      </c>
      <c r="I28" s="11">
        <f>I18+I22+I27</f>
        <v>49</v>
      </c>
      <c r="J28" s="12">
        <f>J18+J22+J27</f>
        <v>834255</v>
      </c>
      <c r="L28" s="13">
        <f>SUM(L12:L24)</f>
        <v>165655</v>
      </c>
    </row>
    <row r="29" spans="1:12" ht="15.75" x14ac:dyDescent="0.25">
      <c r="A29" s="14"/>
      <c r="B29" s="15"/>
      <c r="C29" s="14"/>
      <c r="D29" s="14"/>
      <c r="E29" s="14"/>
      <c r="F29" s="14"/>
      <c r="G29" s="14"/>
      <c r="H29" s="14"/>
      <c r="I29" s="16"/>
      <c r="J29" s="16"/>
    </row>
    <row r="30" spans="1:12" ht="15.75" customHeight="1" x14ac:dyDescent="0.25">
      <c r="A30" s="40" t="s">
        <v>53</v>
      </c>
      <c r="B30" s="40"/>
      <c r="C30" s="40"/>
      <c r="D30" s="40"/>
      <c r="E30" s="40"/>
      <c r="F30" s="40"/>
      <c r="G30" s="40"/>
      <c r="H30" s="40"/>
      <c r="I30" s="40"/>
      <c r="J30" s="40"/>
    </row>
    <row r="31" spans="1:12" ht="54.75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</row>
    <row r="32" spans="1:12" ht="15.75" x14ac:dyDescent="0.25">
      <c r="B32" s="17" t="s">
        <v>37</v>
      </c>
      <c r="H32" s="17" t="s">
        <v>38</v>
      </c>
    </row>
    <row r="35" spans="2:8" ht="15.75" x14ac:dyDescent="0.25">
      <c r="B35" s="17" t="s">
        <v>39</v>
      </c>
      <c r="H35" s="17" t="s">
        <v>40</v>
      </c>
    </row>
  </sheetData>
  <mergeCells count="21">
    <mergeCell ref="A30:J31"/>
    <mergeCell ref="A3:J3"/>
    <mergeCell ref="A4:J4"/>
    <mergeCell ref="A5:J5"/>
    <mergeCell ref="A9:A10"/>
    <mergeCell ref="B9:B10"/>
    <mergeCell ref="C9:C10"/>
    <mergeCell ref="D9:D10"/>
    <mergeCell ref="E9:G9"/>
    <mergeCell ref="H9:H10"/>
    <mergeCell ref="I9:I10"/>
    <mergeCell ref="D6:F6"/>
    <mergeCell ref="G1:J2"/>
    <mergeCell ref="A27:B27"/>
    <mergeCell ref="A28:B28"/>
    <mergeCell ref="J9:J10"/>
    <mergeCell ref="E12:G12"/>
    <mergeCell ref="A18:B18"/>
    <mergeCell ref="A19:J19"/>
    <mergeCell ref="A22:B22"/>
    <mergeCell ref="A23:J23"/>
  </mergeCells>
  <pageMargins left="1.1811023622047245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штат_8230_2025</vt:lpstr>
      <vt:lpstr>штат_8230_2025!Область_печати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Мешкала</dc:creator>
  <cp:lastModifiedBy>Admin</cp:lastModifiedBy>
  <cp:lastPrinted>2025-03-10T14:04:46Z</cp:lastPrinted>
  <dcterms:created xsi:type="dcterms:W3CDTF">2024-11-08T09:40:05Z</dcterms:created>
  <dcterms:modified xsi:type="dcterms:W3CDTF">2025-03-10T14:05:22Z</dcterms:modified>
</cp:coreProperties>
</file>