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nya\сесія\РІШЕННЯ сесій  8 скликання\49 чергова сесія 06.03.2025\РІШЕННЯ\2124 Звіт енергоефективність 2024\"/>
    </mc:Choice>
  </mc:AlternateContent>
  <xr:revisionPtr revIDLastSave="0" documentId="13_ncr:1_{183A7062-CE49-4F6A-91A5-4AB928C240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ік_24_звіт" sheetId="2" r:id="rId1"/>
    <sheet name="1_півр_звіт" sheetId="1" r:id="rId2"/>
  </sheets>
  <definedNames>
    <definedName name="_xlnm.Print_Titles" localSheetId="1">'1_півр_звіт'!$15:$15</definedName>
    <definedName name="_xlnm.Print_Titles" localSheetId="0">рік_24_звіт!$18:$18</definedName>
    <definedName name="_xlnm.Print_Area" localSheetId="1">'1_півр_звіт'!$A$1:$K$32</definedName>
    <definedName name="_xlnm.Print_Area" localSheetId="0">рік_24_звіт!$A$1:$L$37</definedName>
  </definedNames>
  <calcPr calcId="191029"/>
</workbook>
</file>

<file path=xl/calcChain.xml><?xml version="1.0" encoding="utf-8"?>
<calcChain xmlns="http://schemas.openxmlformats.org/spreadsheetml/2006/main">
  <c r="H21" i="2" l="1"/>
  <c r="I21" i="2"/>
  <c r="G21" i="2"/>
  <c r="K20" i="2"/>
  <c r="J20" i="2"/>
  <c r="K21" i="2" l="1"/>
  <c r="J21" i="2"/>
  <c r="I32" i="2" l="1"/>
  <c r="I33" i="2" s="1"/>
  <c r="H32" i="2"/>
  <c r="H33" i="2" s="1"/>
  <c r="K31" i="2"/>
  <c r="J31" i="2"/>
  <c r="J30" i="2"/>
  <c r="J29" i="2"/>
  <c r="G28" i="2"/>
  <c r="G32" i="2" s="1"/>
  <c r="G33" i="2" s="1"/>
  <c r="J33" i="2" s="1"/>
  <c r="J27" i="2"/>
  <c r="J26" i="2"/>
  <c r="J25" i="2"/>
  <c r="J24" i="2"/>
  <c r="J23" i="2"/>
  <c r="I18" i="1"/>
  <c r="I19" i="1"/>
  <c r="I20" i="1"/>
  <c r="I21" i="1"/>
  <c r="I23" i="1"/>
  <c r="I24" i="1"/>
  <c r="I25" i="1"/>
  <c r="J25" i="1"/>
  <c r="I17" i="1"/>
  <c r="G26" i="1"/>
  <c r="H26" i="1"/>
  <c r="F22" i="1"/>
  <c r="F26" i="1" s="1"/>
  <c r="K33" i="2" l="1"/>
  <c r="J28" i="2"/>
  <c r="G35" i="2"/>
  <c r="J32" i="2"/>
  <c r="K32" i="2"/>
  <c r="I35" i="2"/>
  <c r="I26" i="1"/>
  <c r="I22" i="1"/>
  <c r="J26" i="1"/>
  <c r="F28" i="1"/>
  <c r="K35" i="2" l="1"/>
  <c r="H28" i="1"/>
  <c r="J28" i="1" s="1"/>
</calcChain>
</file>

<file path=xl/sharedStrings.xml><?xml version="1.0" encoding="utf-8"?>
<sst xmlns="http://schemas.openxmlformats.org/spreadsheetml/2006/main" count="171" uniqueCount="69">
  <si>
    <t>УКБ ЮМР</t>
  </si>
  <si>
    <t>2</t>
  </si>
  <si>
    <t>3</t>
  </si>
  <si>
    <t>4</t>
  </si>
  <si>
    <t>№ з/п</t>
  </si>
  <si>
    <t>Виконавці</t>
  </si>
  <si>
    <t>1</t>
  </si>
  <si>
    <t>5</t>
  </si>
  <si>
    <t>6</t>
  </si>
  <si>
    <t>7</t>
  </si>
  <si>
    <t>проектно-вишукувальні роботи</t>
  </si>
  <si>
    <t>2024</t>
  </si>
  <si>
    <t>Зміст заходів</t>
  </si>
  <si>
    <t>Інформація про виконання або причини невиконання заходу (досягнутий результат)</t>
  </si>
  <si>
    <t>Всього :</t>
  </si>
  <si>
    <t>Завдання Програми</t>
  </si>
  <si>
    <t>ІV. Бюджетна сфера</t>
  </si>
  <si>
    <t>Підвищення експлуатаційних властивостей і утримання  у належному стані комунального   закладу та покращення комфортних умов перебування дітей</t>
  </si>
  <si>
    <t xml:space="preserve">Звіт </t>
  </si>
  <si>
    <t xml:space="preserve">про результати виконання </t>
  </si>
  <si>
    <t xml:space="preserve">Програми енергоефективності в житлово – комунальному
господарстві та бюджетній сфері Южненської міської територіальної громади на період з 2021 по 2024 роки
</t>
  </si>
  <si>
    <t>Дата і номер рішення Южненської міської ради, яким затверджено Програму та зміни до неї :</t>
  </si>
  <si>
    <t>рішення Южненської міської ради від 20.08.2020 року № 1828-VII "Про затвердження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</si>
  <si>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рішення Южненської міської ради від 07.03.2023 року № 1235-VIII "Про внесення змін та доповнень до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</si>
  <si>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рішення Южненської міської ради від 04.05.2023 року № 1334-VIII "Про внесення змін та доповнень до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</si>
  <si>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рішення Южненської міської ради від 27.07.2023 року № 1419-VIII "Про внесення змін та доповнень до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</si>
  <si>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рішення Южненської міської ради від 14.12.2023 року № 1572-VIII "Про внесення змін та доповнень до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</si>
  <si>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Додаток до проєкту рішення</t>
  </si>
  <si>
    <t>Южненської міської ради</t>
  </si>
  <si>
    <t>за 1 півріччя 2024 року</t>
  </si>
  <si>
    <t>1. Виконання заходів Програми</t>
  </si>
  <si>
    <t>Річний обсяг фінансування, передбачений Програмою, тис.грн</t>
  </si>
  <si>
    <t>Річний обсяг фінансування, затверджений бюджетом, тис.грн</t>
  </si>
  <si>
    <t>Фактично профінансовано у звітному періоді, тис.грн</t>
  </si>
  <si>
    <t>% виконання заходу від обсягів, передбачених Програмою, тис.грн</t>
  </si>
  <si>
    <t>% виконання заходу від обсягів, затверджених бюджетом, тис.грн</t>
  </si>
  <si>
    <t>Капітальний ремонт фасаду з утеплення стін з відмосткою комунального закладу загальної середньої освіти №2 Южненської міської ради Одеського району Одеської області</t>
  </si>
  <si>
    <t xml:space="preserve">Проектно-вишукувальні роботи "Капітальний ремонт фасаду з утепленням стін, покрівлі та відмостки нежитлової будівлі за адресою: просп. Григорівського десанту, буд. 16 м. Южного Одеської області" </t>
  </si>
  <si>
    <t>Економія бюджетних коштів закладів освіти</t>
  </si>
  <si>
    <t>Підвищення експлуатаційних властивостей і утримання  у належному стані нежитлової будівлі</t>
  </si>
  <si>
    <t>Проектно-вишукувальні роботи "Капітальний ремонт фасаду з утепленням стін, покрівлі та відмостки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м. Южного Одеської області"</t>
  </si>
  <si>
    <t xml:space="preserve">Капітальний ремонт фасаду з утепленням стін, покрівлі та відмостки комунального закладу дошкільної освіти (ясла-садок) "Барвінок" Южненської міської ради Одеського району Одеської області", за адресою: вулиця Шевченка, будинок 1-А с. Сичавка Комінтернівського району Одеської області, у т.ч.: </t>
  </si>
  <si>
    <t xml:space="preserve">Капітальний ремонт фасаду з утепленням стін, покрівлі та відмостки 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області, у т.ч.: </t>
  </si>
  <si>
    <t>Проектно-вишукувальні роботи "Капітальний ремонт фасаду з утепленням стін, покрівлі та відмостки комунального закладу дошкільної освіти (ясла-садок) № 5 "Теремок" комбінованого типу Южненської міської ради Одеського району Одеської області, за адресою вул. Т.Г. Шевченка, 3 м. Южного Одеського району Одеської області"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</si>
  <si>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</t>
  </si>
  <si>
    <t xml:space="preserve">Термін виконання </t>
  </si>
  <si>
    <t>Кошти на капітальний ремонт фасаду  не виділялись.</t>
  </si>
  <si>
    <t>Кошти на проектно-вишукувальні роботи не виділялись.</t>
  </si>
  <si>
    <t xml:space="preserve">Роботи по капітальному ремонту об'єкту виконано в повному обсяз. Економія коштів утворилась після проведення проведення процедури публічної закупівлі. Та внаслідок приведення плану до фактичного виконання обсягів робіт.  </t>
  </si>
  <si>
    <t>Заступник начальника управління - начальник ФЕВ УЖКГ ЮМР</t>
  </si>
  <si>
    <t>Віра ОСАДЧУК</t>
  </si>
  <si>
    <t>за 2024 рік</t>
  </si>
  <si>
    <t>рішення Южненської міської ради від 29.03.2024 року № 1690-VIII "Про внесення змін та доповнень до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</si>
  <si>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рішення Южненської міської ради від 29.08.2024 року № 1853-VIII "Про внесення змін та доповнень до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</si>
  <si>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ІІІ. Мережі зовнішнього освітлення</t>
  </si>
  <si>
    <t>Придбання світлодіодних світильників для мереж зовнішнього освітлення</t>
  </si>
  <si>
    <t>Економія електричної енергії</t>
  </si>
  <si>
    <t>УЖКГ ЮМР/КП       "Екосервіс"</t>
  </si>
  <si>
    <t>Придбано 130 шт. світлодіодних світильників</t>
  </si>
  <si>
    <t xml:space="preserve">Роботи по капітальному ремонту об'єкту виконано в повному обсяз. Економія коштів утворилась після проведення проведення процедури публічної закупівлі. </t>
  </si>
  <si>
    <t>Всього по розділу :</t>
  </si>
  <si>
    <t>Всього по Програмі:</t>
  </si>
  <si>
    <t>Джерела фінансування</t>
  </si>
  <si>
    <t>місцевий бюджет</t>
  </si>
  <si>
    <t>Відповідальний виконавець Програми : управління житлово-комунального господарства Южненської міської ради, управління капітального будівництва Южненської міської ради.</t>
  </si>
  <si>
    <t>Строк реалізації Програми : 2021-2024 роки.</t>
  </si>
  <si>
    <t>Додаток
до рішення Південнівської міської ради 
Одеського району Одеської області 
від 06.03.2025 № 2124 - VІІІ</t>
  </si>
  <si>
    <t>Секретар Південнівської міської ради</t>
  </si>
  <si>
    <t>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</si>
</sst>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"/>
    <numFmt numFmtId="166" formatCode="0.000"/>
    <numFmt numFmtId="167" formatCode="_-* #,##0.000_р_._-;\-* #,##0.000_р_._-;_-* &quot;-&quot;??_р_._-;_-@_-"/>
    <numFmt numFmtId="168" formatCode="_-* #,##0.000\ _₽_-;\-* #,##0.000\ _₽_-;_-* &quot;-&quot;???\ _₽_-;_-@_-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/>
    <xf numFmtId="166" fontId="2" fillId="0" borderId="0" xfId="0" applyNumberFormat="1" applyFont="1"/>
    <xf numFmtId="166" fontId="3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166" fontId="3" fillId="2" borderId="1" xfId="0" applyNumberFormat="1" applyFont="1" applyFill="1" applyBorder="1" applyAlignment="1">
      <alignment horizontal="center" vertical="center" wrapText="1"/>
    </xf>
    <xf numFmtId="168" fontId="3" fillId="2" borderId="0" xfId="0" applyNumberFormat="1" applyFont="1" applyFill="1" applyAlignment="1">
      <alignment wrapText="1"/>
    </xf>
    <xf numFmtId="0" fontId="2" fillId="0" borderId="1" xfId="0" applyFont="1" applyBorder="1" applyAlignment="1">
      <alignment vertical="center" wrapText="1"/>
    </xf>
    <xf numFmtId="164" fontId="3" fillId="2" borderId="0" xfId="0" applyNumberFormat="1" applyFont="1" applyFill="1" applyAlignment="1">
      <alignment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166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2" fillId="0" borderId="5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left"/>
    </xf>
  </cellXfs>
  <cellStyles count="2">
    <cellStyle name="Звичайний" xfId="0" builtinId="0"/>
    <cellStyle name="Обычный 2" xfId="1" xr:uid="{C222F3B1-4792-41BF-913D-C15BAAE939CE}"/>
  </cellStyles>
  <dxfs count="0"/>
  <tableStyles count="0" defaultTableStyle="TableStyleMedium9" defaultPivotStyle="PivotStyleLight16"/>
  <colors>
    <mruColors>
      <color rgb="FFCCFFFF"/>
      <color rgb="FF99FF99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17C1-D9F8-44DE-B10E-535576D40160}">
  <sheetPr>
    <tabColor rgb="FF00B0F0"/>
    <pageSetUpPr fitToPage="1"/>
  </sheetPr>
  <dimension ref="A1:S38"/>
  <sheetViews>
    <sheetView tabSelected="1" view="pageBreakPreview" topLeftCell="C2" zoomScale="110" zoomScaleNormal="73" zoomScaleSheetLayoutView="110" workbookViewId="0">
      <selection activeCell="C1" sqref="C1"/>
    </sheetView>
  </sheetViews>
  <sheetFormatPr defaultColWidth="9.140625" defaultRowHeight="15" x14ac:dyDescent="0.25"/>
  <cols>
    <col min="1" max="1" width="4.140625" style="12" customWidth="1"/>
    <col min="2" max="2" width="30" style="12" customWidth="1"/>
    <col min="3" max="3" width="52.7109375" style="3" customWidth="1"/>
    <col min="4" max="4" width="8" style="3" customWidth="1"/>
    <col min="5" max="5" width="10" style="3" customWidth="1"/>
    <col min="6" max="7" width="11.7109375" style="3" customWidth="1"/>
    <col min="8" max="8" width="10.7109375" style="3" customWidth="1"/>
    <col min="9" max="9" width="11.140625" style="3" customWidth="1"/>
    <col min="10" max="10" width="8.42578125" style="3" customWidth="1"/>
    <col min="11" max="11" width="12" style="3" customWidth="1"/>
    <col min="12" max="12" width="51.140625" style="3" customWidth="1"/>
    <col min="13" max="13" width="16.7109375" style="3" customWidth="1"/>
    <col min="14" max="14" width="18.28515625" style="3" customWidth="1"/>
    <col min="15" max="15" width="18.5703125" style="3" customWidth="1"/>
    <col min="16" max="16" width="19" style="3" customWidth="1"/>
    <col min="17" max="17" width="13.42578125" style="3" customWidth="1"/>
    <col min="18" max="19" width="12.7109375" style="3" bestFit="1" customWidth="1"/>
    <col min="20" max="16384" width="9.140625" style="3"/>
  </cols>
  <sheetData>
    <row r="1" spans="1:13" hidden="1" x14ac:dyDescent="0.25">
      <c r="L1" s="31"/>
    </row>
    <row r="2" spans="1:13" ht="81" customHeight="1" x14ac:dyDescent="0.25">
      <c r="L2" s="64" t="s">
        <v>66</v>
      </c>
    </row>
    <row r="3" spans="1:13" ht="18.75" customHeight="1" x14ac:dyDescent="0.25">
      <c r="A3" s="45" t="s">
        <v>18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3" ht="19.5" customHeight="1" x14ac:dyDescent="0.25">
      <c r="A4" s="45" t="s">
        <v>19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3" ht="42" customHeight="1" x14ac:dyDescent="0.25">
      <c r="A5" s="46" t="s">
        <v>20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3" ht="28.15" customHeight="1" x14ac:dyDescent="0.25">
      <c r="A6" s="45" t="s">
        <v>51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3" ht="22.5" customHeight="1" x14ac:dyDescent="0.25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3" ht="25.15" customHeight="1" x14ac:dyDescent="0.25">
      <c r="A8" s="44" t="s">
        <v>22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ht="31.9" customHeight="1" x14ac:dyDescent="0.25">
      <c r="A9" s="44" t="s">
        <v>23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3" ht="29.45" customHeight="1" x14ac:dyDescent="0.25">
      <c r="A10" s="44" t="s">
        <v>24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3" ht="30.6" customHeight="1" x14ac:dyDescent="0.25">
      <c r="A11" s="44" t="s">
        <v>25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3" ht="29.45" customHeight="1" x14ac:dyDescent="0.25">
      <c r="A12" s="44" t="s">
        <v>26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3" ht="29.45" customHeight="1" x14ac:dyDescent="0.25">
      <c r="A13" s="44" t="s">
        <v>52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3" ht="29.45" customHeight="1" x14ac:dyDescent="0.25">
      <c r="A14" s="44" t="s">
        <v>53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3" ht="18" customHeight="1" x14ac:dyDescent="0.25">
      <c r="A15" s="43" t="s">
        <v>64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1:13" ht="17.25" customHeight="1" x14ac:dyDescent="0.25">
      <c r="A16" s="43" t="s">
        <v>65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spans="1:19" ht="15" customHeight="1" x14ac:dyDescent="0.25">
      <c r="A17" s="56" t="s">
        <v>30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9" ht="119.45" customHeight="1" x14ac:dyDescent="0.25">
      <c r="A18" s="21" t="s">
        <v>4</v>
      </c>
      <c r="B18" s="21" t="s">
        <v>15</v>
      </c>
      <c r="C18" s="36" t="s">
        <v>12</v>
      </c>
      <c r="D18" s="36" t="s">
        <v>45</v>
      </c>
      <c r="E18" s="36" t="s">
        <v>62</v>
      </c>
      <c r="F18" s="36" t="s">
        <v>5</v>
      </c>
      <c r="G18" s="37" t="s">
        <v>31</v>
      </c>
      <c r="H18" s="37" t="s">
        <v>32</v>
      </c>
      <c r="I18" s="37" t="s">
        <v>33</v>
      </c>
      <c r="J18" s="38" t="s">
        <v>34</v>
      </c>
      <c r="K18" s="38" t="s">
        <v>35</v>
      </c>
      <c r="L18" s="37" t="s">
        <v>13</v>
      </c>
    </row>
    <row r="19" spans="1:19" ht="18" customHeight="1" x14ac:dyDescent="0.25">
      <c r="A19" s="50" t="s">
        <v>54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6"/>
      <c r="N19" s="6"/>
      <c r="O19" s="6"/>
      <c r="P19" s="6"/>
      <c r="Q19" s="6"/>
      <c r="R19" s="6"/>
      <c r="S19" s="6"/>
    </row>
    <row r="20" spans="1:19" ht="62.25" customHeight="1" x14ac:dyDescent="0.25">
      <c r="A20" s="30" t="s">
        <v>6</v>
      </c>
      <c r="B20" s="30" t="s">
        <v>56</v>
      </c>
      <c r="C20" s="2" t="s">
        <v>55</v>
      </c>
      <c r="D20" s="22" t="s">
        <v>11</v>
      </c>
      <c r="E20" s="22" t="s">
        <v>63</v>
      </c>
      <c r="F20" s="22" t="s">
        <v>57</v>
      </c>
      <c r="G20" s="20">
        <v>721.5</v>
      </c>
      <c r="H20" s="20">
        <v>721.5</v>
      </c>
      <c r="I20" s="24">
        <v>721.5</v>
      </c>
      <c r="J20" s="39">
        <f>I20/G20*100</f>
        <v>100</v>
      </c>
      <c r="K20" s="39">
        <f t="shared" ref="K20" si="0">I20/H20*100</f>
        <v>100</v>
      </c>
      <c r="L20" s="41" t="s">
        <v>58</v>
      </c>
      <c r="M20" s="8">
        <v>1</v>
      </c>
      <c r="N20" s="10"/>
      <c r="O20" s="8"/>
      <c r="P20" s="6"/>
      <c r="Q20" s="6"/>
      <c r="R20" s="6"/>
      <c r="S20" s="6"/>
    </row>
    <row r="21" spans="1:19" ht="20.45" customHeight="1" x14ac:dyDescent="0.25">
      <c r="A21" s="51" t="s">
        <v>60</v>
      </c>
      <c r="B21" s="52"/>
      <c r="C21" s="52"/>
      <c r="D21" s="52"/>
      <c r="E21" s="52"/>
      <c r="F21" s="53"/>
      <c r="G21" s="7">
        <f>G20</f>
        <v>721.5</v>
      </c>
      <c r="H21" s="7">
        <f t="shared" ref="H21:I21" si="1">H20</f>
        <v>721.5</v>
      </c>
      <c r="I21" s="7">
        <f t="shared" si="1"/>
        <v>721.5</v>
      </c>
      <c r="J21" s="39">
        <f>I21/G21*100</f>
        <v>100</v>
      </c>
      <c r="K21" s="39">
        <f>I21/H21*100</f>
        <v>100</v>
      </c>
      <c r="L21" s="26"/>
      <c r="M21" s="8"/>
      <c r="N21" s="10"/>
      <c r="O21" s="8"/>
      <c r="P21" s="6"/>
      <c r="Q21" s="6"/>
      <c r="R21" s="6"/>
      <c r="S21" s="6"/>
    </row>
    <row r="22" spans="1:19" ht="18" customHeight="1" x14ac:dyDescent="0.25">
      <c r="A22" s="50" t="s">
        <v>16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6"/>
      <c r="N22" s="6"/>
      <c r="O22" s="6"/>
      <c r="P22" s="6"/>
      <c r="Q22" s="6"/>
      <c r="R22" s="6"/>
      <c r="S22" s="6"/>
    </row>
    <row r="23" spans="1:19" ht="69.75" customHeight="1" x14ac:dyDescent="0.25">
      <c r="A23" s="30" t="s">
        <v>6</v>
      </c>
      <c r="B23" s="30" t="s">
        <v>38</v>
      </c>
      <c r="C23" s="2" t="s">
        <v>36</v>
      </c>
      <c r="D23" s="22" t="s">
        <v>11</v>
      </c>
      <c r="E23" s="22" t="s">
        <v>63</v>
      </c>
      <c r="F23" s="22" t="s">
        <v>0</v>
      </c>
      <c r="G23" s="20">
        <v>14850.2</v>
      </c>
      <c r="H23" s="20">
        <v>0</v>
      </c>
      <c r="I23" s="24">
        <v>0</v>
      </c>
      <c r="J23" s="39">
        <f>I23/G23*100</f>
        <v>0</v>
      </c>
      <c r="K23" s="39">
        <v>0</v>
      </c>
      <c r="L23" s="41" t="s">
        <v>46</v>
      </c>
      <c r="M23" s="8">
        <v>1</v>
      </c>
      <c r="N23" s="10"/>
      <c r="O23" s="8"/>
      <c r="P23" s="6"/>
      <c r="Q23" s="6"/>
      <c r="R23" s="6"/>
      <c r="S23" s="6"/>
    </row>
    <row r="24" spans="1:19" ht="74.25" customHeight="1" x14ac:dyDescent="0.25">
      <c r="A24" s="22" t="s">
        <v>1</v>
      </c>
      <c r="B24" s="22" t="s">
        <v>39</v>
      </c>
      <c r="C24" s="9" t="s">
        <v>37</v>
      </c>
      <c r="D24" s="22" t="s">
        <v>11</v>
      </c>
      <c r="E24" s="22" t="s">
        <v>63</v>
      </c>
      <c r="F24" s="22" t="s">
        <v>0</v>
      </c>
      <c r="G24" s="33">
        <v>400</v>
      </c>
      <c r="H24" s="20">
        <v>0</v>
      </c>
      <c r="I24" s="24">
        <v>0</v>
      </c>
      <c r="J24" s="39">
        <f t="shared" ref="J24:J31" si="2">I24/G24*100</f>
        <v>0</v>
      </c>
      <c r="K24" s="39">
        <v>0</v>
      </c>
      <c r="L24" s="41" t="s">
        <v>47</v>
      </c>
      <c r="M24" s="6">
        <v>2</v>
      </c>
      <c r="N24" s="6"/>
      <c r="O24" s="6"/>
      <c r="P24" s="6"/>
      <c r="Q24" s="6"/>
      <c r="R24" s="6"/>
      <c r="S24" s="6"/>
    </row>
    <row r="25" spans="1:19" ht="123.75" customHeight="1" x14ac:dyDescent="0.25">
      <c r="A25" s="22" t="s">
        <v>2</v>
      </c>
      <c r="B25" s="32" t="s">
        <v>38</v>
      </c>
      <c r="C25" s="9" t="s">
        <v>40</v>
      </c>
      <c r="D25" s="22" t="s">
        <v>11</v>
      </c>
      <c r="E25" s="22" t="s">
        <v>63</v>
      </c>
      <c r="F25" s="22" t="s">
        <v>0</v>
      </c>
      <c r="G25" s="33">
        <v>400</v>
      </c>
      <c r="H25" s="20">
        <v>0</v>
      </c>
      <c r="I25" s="25">
        <v>0</v>
      </c>
      <c r="J25" s="39">
        <f t="shared" si="2"/>
        <v>0</v>
      </c>
      <c r="K25" s="39">
        <v>0</v>
      </c>
      <c r="L25" s="41" t="s">
        <v>47</v>
      </c>
      <c r="M25" s="6">
        <v>3</v>
      </c>
      <c r="N25" s="6"/>
      <c r="O25" s="6"/>
      <c r="P25" s="6"/>
      <c r="Q25" s="6"/>
      <c r="R25" s="6"/>
      <c r="S25" s="6"/>
    </row>
    <row r="26" spans="1:19" ht="111.75" customHeight="1" x14ac:dyDescent="0.25">
      <c r="A26" s="54" t="s">
        <v>3</v>
      </c>
      <c r="B26" s="54" t="s">
        <v>17</v>
      </c>
      <c r="C26" s="9" t="s">
        <v>41</v>
      </c>
      <c r="D26" s="54" t="s">
        <v>11</v>
      </c>
      <c r="E26" s="54" t="s">
        <v>63</v>
      </c>
      <c r="F26" s="54" t="s">
        <v>0</v>
      </c>
      <c r="G26" s="33">
        <v>6425.5</v>
      </c>
      <c r="H26" s="24">
        <v>0</v>
      </c>
      <c r="I26" s="40">
        <v>0</v>
      </c>
      <c r="J26" s="39">
        <f t="shared" si="2"/>
        <v>0</v>
      </c>
      <c r="K26" s="39">
        <v>0</v>
      </c>
      <c r="L26" s="41" t="s">
        <v>46</v>
      </c>
      <c r="M26" s="6">
        <v>7</v>
      </c>
      <c r="N26" s="6"/>
      <c r="O26" s="6"/>
      <c r="P26" s="6"/>
      <c r="Q26" s="6"/>
      <c r="R26" s="6"/>
      <c r="S26" s="6"/>
    </row>
    <row r="27" spans="1:19" ht="28.5" customHeight="1" x14ac:dyDescent="0.25">
      <c r="A27" s="55"/>
      <c r="B27" s="55"/>
      <c r="C27" s="9" t="s">
        <v>10</v>
      </c>
      <c r="D27" s="55"/>
      <c r="E27" s="55"/>
      <c r="F27" s="55"/>
      <c r="G27" s="33">
        <v>550</v>
      </c>
      <c r="H27" s="24">
        <v>0</v>
      </c>
      <c r="I27" s="25">
        <v>0</v>
      </c>
      <c r="J27" s="39">
        <f t="shared" si="2"/>
        <v>0</v>
      </c>
      <c r="K27" s="39">
        <v>0</v>
      </c>
      <c r="L27" s="42" t="s">
        <v>47</v>
      </c>
      <c r="M27" s="6"/>
      <c r="N27" s="6"/>
      <c r="O27" s="6"/>
      <c r="P27" s="6"/>
      <c r="Q27" s="6"/>
      <c r="R27" s="6"/>
      <c r="S27" s="6"/>
    </row>
    <row r="28" spans="1:19" ht="88.5" customHeight="1" x14ac:dyDescent="0.25">
      <c r="A28" s="54" t="s">
        <v>7</v>
      </c>
      <c r="B28" s="54" t="s">
        <v>38</v>
      </c>
      <c r="C28" s="9" t="s">
        <v>42</v>
      </c>
      <c r="D28" s="54" t="s">
        <v>11</v>
      </c>
      <c r="E28" s="54" t="s">
        <v>63</v>
      </c>
      <c r="F28" s="54" t="s">
        <v>0</v>
      </c>
      <c r="G28" s="33">
        <f>7900+15075.65</f>
        <v>22975.65</v>
      </c>
      <c r="H28" s="24">
        <v>0</v>
      </c>
      <c r="I28" s="25">
        <v>0</v>
      </c>
      <c r="J28" s="39">
        <f t="shared" si="2"/>
        <v>0</v>
      </c>
      <c r="K28" s="39">
        <v>0</v>
      </c>
      <c r="L28" s="41" t="s">
        <v>46</v>
      </c>
      <c r="M28" s="6">
        <v>8</v>
      </c>
      <c r="N28" s="6"/>
      <c r="O28" s="6"/>
      <c r="P28" s="6"/>
      <c r="Q28" s="6"/>
      <c r="R28" s="6"/>
      <c r="S28" s="6"/>
    </row>
    <row r="29" spans="1:19" ht="30" customHeight="1" x14ac:dyDescent="0.25">
      <c r="A29" s="55"/>
      <c r="B29" s="55"/>
      <c r="C29" s="9" t="s">
        <v>10</v>
      </c>
      <c r="D29" s="55"/>
      <c r="E29" s="55"/>
      <c r="F29" s="55"/>
      <c r="G29" s="33">
        <v>900</v>
      </c>
      <c r="H29" s="24">
        <v>0</v>
      </c>
      <c r="I29" s="25">
        <v>0</v>
      </c>
      <c r="J29" s="39">
        <f t="shared" si="2"/>
        <v>0</v>
      </c>
      <c r="K29" s="39">
        <v>0</v>
      </c>
      <c r="L29" s="42" t="s">
        <v>47</v>
      </c>
      <c r="M29" s="6"/>
      <c r="N29" s="6"/>
      <c r="O29" s="6"/>
      <c r="P29" s="6"/>
      <c r="Q29" s="6"/>
      <c r="R29" s="6"/>
      <c r="S29" s="6"/>
    </row>
    <row r="30" spans="1:19" ht="105.75" customHeight="1" x14ac:dyDescent="0.25">
      <c r="A30" s="22" t="s">
        <v>8</v>
      </c>
      <c r="B30" s="22" t="s">
        <v>17</v>
      </c>
      <c r="C30" s="9" t="s">
        <v>43</v>
      </c>
      <c r="D30" s="22" t="s">
        <v>11</v>
      </c>
      <c r="E30" s="22" t="s">
        <v>63</v>
      </c>
      <c r="F30" s="22" t="s">
        <v>0</v>
      </c>
      <c r="G30" s="33">
        <v>700</v>
      </c>
      <c r="H30" s="24">
        <v>0</v>
      </c>
      <c r="I30" s="25">
        <v>0</v>
      </c>
      <c r="J30" s="39">
        <f t="shared" si="2"/>
        <v>0</v>
      </c>
      <c r="K30" s="39">
        <v>0</v>
      </c>
      <c r="L30" s="42" t="s">
        <v>47</v>
      </c>
      <c r="M30" s="6">
        <v>9</v>
      </c>
      <c r="N30" s="4"/>
      <c r="O30" s="4"/>
      <c r="P30" s="4"/>
      <c r="Q30" s="11"/>
    </row>
    <row r="31" spans="1:19" ht="104.45" customHeight="1" x14ac:dyDescent="0.25">
      <c r="A31" s="22" t="s">
        <v>9</v>
      </c>
      <c r="B31" s="22" t="s">
        <v>17</v>
      </c>
      <c r="C31" s="34" t="s">
        <v>44</v>
      </c>
      <c r="D31" s="22" t="s">
        <v>11</v>
      </c>
      <c r="E31" s="22" t="s">
        <v>63</v>
      </c>
      <c r="F31" s="22" t="s">
        <v>0</v>
      </c>
      <c r="G31" s="35">
        <v>3331.4780000000001</v>
      </c>
      <c r="H31" s="20">
        <v>2478.8090000000002</v>
      </c>
      <c r="I31" s="25">
        <v>2478.808</v>
      </c>
      <c r="J31" s="39">
        <f t="shared" si="2"/>
        <v>74.405654187120547</v>
      </c>
      <c r="K31" s="39">
        <f t="shared" ref="K31" si="3">I31/H31*100</f>
        <v>99.999959658045441</v>
      </c>
      <c r="L31" s="41" t="s">
        <v>59</v>
      </c>
      <c r="M31" s="4"/>
      <c r="N31" s="4"/>
      <c r="O31" s="4"/>
      <c r="P31" s="4"/>
      <c r="Q31" s="11"/>
    </row>
    <row r="32" spans="1:19" ht="21.75" customHeight="1" x14ac:dyDescent="0.25">
      <c r="A32" s="51" t="s">
        <v>60</v>
      </c>
      <c r="B32" s="52"/>
      <c r="C32" s="52"/>
      <c r="D32" s="52"/>
      <c r="E32" s="52"/>
      <c r="F32" s="53"/>
      <c r="G32" s="7">
        <f>SUM(G23:G31)-G29-G27</f>
        <v>49082.828000000009</v>
      </c>
      <c r="H32" s="7">
        <f t="shared" ref="H32:I32" si="4">SUM(H23:H31)-H29-H27</f>
        <v>2478.8090000000002</v>
      </c>
      <c r="I32" s="7">
        <f t="shared" si="4"/>
        <v>2478.808</v>
      </c>
      <c r="J32" s="39">
        <f>I32/G32*100</f>
        <v>5.0502550505036092</v>
      </c>
      <c r="K32" s="39">
        <f>I32/H32*100</f>
        <v>99.999959658045441</v>
      </c>
      <c r="L32" s="26"/>
      <c r="M32" s="4"/>
      <c r="N32" s="4"/>
      <c r="O32" s="4"/>
      <c r="P32" s="4"/>
      <c r="Q32" s="11"/>
    </row>
    <row r="33" spans="1:17" ht="21.75" customHeight="1" x14ac:dyDescent="0.25">
      <c r="A33" s="58" t="s">
        <v>61</v>
      </c>
      <c r="B33" s="59"/>
      <c r="C33" s="59"/>
      <c r="D33" s="59"/>
      <c r="E33" s="59"/>
      <c r="F33" s="60"/>
      <c r="G33" s="7">
        <f>G21+G32</f>
        <v>49804.328000000009</v>
      </c>
      <c r="H33" s="7">
        <f t="shared" ref="H33:I33" si="5">H21+H32</f>
        <v>3200.3090000000002</v>
      </c>
      <c r="I33" s="7">
        <f t="shared" si="5"/>
        <v>3200.308</v>
      </c>
      <c r="J33" s="39">
        <f>I33/G33*100</f>
        <v>6.4257628373180733</v>
      </c>
      <c r="K33" s="39">
        <f>I33/H33*100</f>
        <v>99.999968753017271</v>
      </c>
      <c r="L33" s="26"/>
      <c r="M33" s="4"/>
      <c r="N33" s="4"/>
      <c r="O33" s="4"/>
      <c r="P33" s="4"/>
      <c r="Q33" s="11"/>
    </row>
    <row r="34" spans="1:17" ht="81" customHeight="1" x14ac:dyDescent="0.25">
      <c r="A34" s="15"/>
      <c r="B34" s="65" t="s">
        <v>67</v>
      </c>
      <c r="C34" s="16"/>
      <c r="D34" s="13"/>
      <c r="E34" s="13"/>
      <c r="F34" s="13"/>
      <c r="G34" s="17"/>
      <c r="H34" s="17"/>
      <c r="I34" s="18"/>
      <c r="J34" s="18"/>
      <c r="L34" s="3" t="s">
        <v>68</v>
      </c>
    </row>
    <row r="35" spans="1:17" ht="21.75" hidden="1" customHeight="1" x14ac:dyDescent="0.25">
      <c r="A35" s="61" t="s">
        <v>14</v>
      </c>
      <c r="B35" s="62"/>
      <c r="C35" s="62"/>
      <c r="D35" s="62"/>
      <c r="E35" s="62"/>
      <c r="F35" s="63"/>
      <c r="G35" s="7" t="e">
        <f>#REF!+G32+#REF!+#REF!+#REF!+#REF!+#REF!</f>
        <v>#REF!</v>
      </c>
      <c r="H35" s="7"/>
      <c r="I35" s="5" t="e">
        <f>#REF!+I32+#REF!+#REF!+#REF!+#REF!+#REF!</f>
        <v>#REF!</v>
      </c>
      <c r="J35" s="5"/>
      <c r="K35" s="27" t="e">
        <f>(I35/G35)*100</f>
        <v>#REF!</v>
      </c>
      <c r="L35" s="14"/>
      <c r="M35" s="4"/>
    </row>
    <row r="36" spans="1:17" ht="38.25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9"/>
      <c r="L36" s="29"/>
    </row>
    <row r="37" spans="1:17" ht="31.5" customHeight="1" x14ac:dyDescent="0.25"/>
    <row r="38" spans="1:17" ht="18" customHeight="1" x14ac:dyDescent="0.25">
      <c r="A38" s="49"/>
      <c r="B38" s="49"/>
      <c r="C38" s="49"/>
      <c r="D38" s="49"/>
      <c r="E38" s="49"/>
      <c r="F38" s="49"/>
      <c r="G38" s="49"/>
      <c r="H38" s="19"/>
      <c r="I38" s="19"/>
      <c r="J38" s="19"/>
    </row>
  </sheetData>
  <mergeCells count="32">
    <mergeCell ref="E26:E27"/>
    <mergeCell ref="E28:E29"/>
    <mergeCell ref="A32:F32"/>
    <mergeCell ref="A35:F35"/>
    <mergeCell ref="A38:G38"/>
    <mergeCell ref="A13:L13"/>
    <mergeCell ref="A14:L14"/>
    <mergeCell ref="A19:L19"/>
    <mergeCell ref="A21:F21"/>
    <mergeCell ref="A26:A27"/>
    <mergeCell ref="B26:B27"/>
    <mergeCell ref="D26:D27"/>
    <mergeCell ref="F26:F27"/>
    <mergeCell ref="A28:A29"/>
    <mergeCell ref="B28:B29"/>
    <mergeCell ref="D28:D29"/>
    <mergeCell ref="F28:F29"/>
    <mergeCell ref="A22:L22"/>
    <mergeCell ref="A17:L17"/>
    <mergeCell ref="A33:F33"/>
    <mergeCell ref="A3:L3"/>
    <mergeCell ref="A4:L4"/>
    <mergeCell ref="A5:L5"/>
    <mergeCell ref="A6:L6"/>
    <mergeCell ref="A7:L7"/>
    <mergeCell ref="A15:M15"/>
    <mergeCell ref="A16:M16"/>
    <mergeCell ref="A8:L8"/>
    <mergeCell ref="A9:L9"/>
    <mergeCell ref="A10:L10"/>
    <mergeCell ref="A11:L11"/>
    <mergeCell ref="A12:L12"/>
  </mergeCells>
  <pageMargins left="0.19685039370078741" right="0.19685039370078741" top="1.1811023622047245" bottom="0.19685039370078741" header="0.15748031496062992" footer="0.15748031496062992"/>
  <pageSetup paperSize="9" scale="66" fitToHeight="0" orientation="landscape" r:id="rId1"/>
  <headerFooter alignWithMargins="0"/>
  <rowBreaks count="3" manualBreakCount="3">
    <brk id="22" max="11" man="1"/>
    <brk id="28" max="11" man="1"/>
    <brk id="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R32"/>
  <sheetViews>
    <sheetView view="pageBreakPreview" zoomScale="73" zoomScaleNormal="73" zoomScaleSheetLayoutView="73" workbookViewId="0">
      <selection activeCell="K2" sqref="K2"/>
    </sheetView>
  </sheetViews>
  <sheetFormatPr defaultColWidth="9.140625" defaultRowHeight="15" x14ac:dyDescent="0.25"/>
  <cols>
    <col min="1" max="1" width="4.140625" style="12" customWidth="1"/>
    <col min="2" max="2" width="30" style="12" customWidth="1"/>
    <col min="3" max="3" width="52.7109375" style="3" customWidth="1"/>
    <col min="4" max="4" width="9" style="3" customWidth="1"/>
    <col min="5" max="6" width="11.7109375" style="3" customWidth="1"/>
    <col min="7" max="7" width="10.7109375" style="3" customWidth="1"/>
    <col min="8" max="8" width="11.140625" style="3" customWidth="1"/>
    <col min="9" max="9" width="8.42578125" style="3" customWidth="1"/>
    <col min="10" max="10" width="12" style="3" customWidth="1"/>
    <col min="11" max="11" width="51.140625" style="3" customWidth="1"/>
    <col min="12" max="12" width="16.7109375" style="3" customWidth="1"/>
    <col min="13" max="13" width="18.28515625" style="3" customWidth="1"/>
    <col min="14" max="14" width="18.5703125" style="3" customWidth="1"/>
    <col min="15" max="15" width="19" style="3" customWidth="1"/>
    <col min="16" max="16" width="13.42578125" style="3" customWidth="1"/>
    <col min="17" max="18" width="12.7109375" style="3" bestFit="1" customWidth="1"/>
    <col min="19" max="16384" width="9.140625" style="3"/>
  </cols>
  <sheetData>
    <row r="1" spans="1:18" ht="14.25" customHeight="1" x14ac:dyDescent="0.25">
      <c r="K1" s="31" t="s">
        <v>27</v>
      </c>
    </row>
    <row r="2" spans="1:18" hidden="1" x14ac:dyDescent="0.25">
      <c r="K2" s="31"/>
    </row>
    <row r="3" spans="1:18" x14ac:dyDescent="0.25">
      <c r="K3" s="31" t="s">
        <v>28</v>
      </c>
    </row>
    <row r="4" spans="1:18" ht="18.75" customHeight="1" x14ac:dyDescent="0.25">
      <c r="A4" s="45" t="s">
        <v>18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8" ht="19.5" customHeight="1" x14ac:dyDescent="0.25">
      <c r="A5" s="45" t="s">
        <v>19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8" ht="42" customHeight="1" x14ac:dyDescent="0.25">
      <c r="A6" s="46" t="s">
        <v>20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8" ht="28.15" customHeight="1" x14ac:dyDescent="0.25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8" ht="22.5" customHeight="1" x14ac:dyDescent="0.25">
      <c r="A8" s="48" t="s">
        <v>21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8" ht="25.15" customHeight="1" x14ac:dyDescent="0.25">
      <c r="A9" s="44" t="s">
        <v>22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8" ht="31.9" customHeight="1" x14ac:dyDescent="0.25">
      <c r="A10" s="44" t="s">
        <v>23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8" ht="29.45" customHeight="1" x14ac:dyDescent="0.25">
      <c r="A11" s="44" t="s">
        <v>24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8" ht="30.6" customHeight="1" x14ac:dyDescent="0.25">
      <c r="A12" s="44" t="s">
        <v>25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8" ht="29.45" customHeight="1" x14ac:dyDescent="0.25">
      <c r="A13" s="44" t="s">
        <v>26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8" ht="15" customHeight="1" x14ac:dyDescent="0.25">
      <c r="A14" s="56" t="s">
        <v>30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8" ht="119.45" customHeight="1" x14ac:dyDescent="0.25">
      <c r="A15" s="21" t="s">
        <v>4</v>
      </c>
      <c r="B15" s="21" t="s">
        <v>15</v>
      </c>
      <c r="C15" s="36" t="s">
        <v>12</v>
      </c>
      <c r="D15" s="36" t="s">
        <v>45</v>
      </c>
      <c r="E15" s="36" t="s">
        <v>5</v>
      </c>
      <c r="F15" s="37" t="s">
        <v>31</v>
      </c>
      <c r="G15" s="37" t="s">
        <v>32</v>
      </c>
      <c r="H15" s="37" t="s">
        <v>33</v>
      </c>
      <c r="I15" s="38" t="s">
        <v>34</v>
      </c>
      <c r="J15" s="38" t="s">
        <v>35</v>
      </c>
      <c r="K15" s="37" t="s">
        <v>13</v>
      </c>
    </row>
    <row r="16" spans="1:18" ht="18" customHeight="1" x14ac:dyDescent="0.25">
      <c r="A16" s="50" t="s">
        <v>16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6"/>
      <c r="M16" s="6"/>
      <c r="N16" s="6"/>
      <c r="O16" s="6"/>
      <c r="P16" s="6"/>
      <c r="Q16" s="6"/>
      <c r="R16" s="6"/>
    </row>
    <row r="17" spans="1:18" ht="69.75" customHeight="1" x14ac:dyDescent="0.25">
      <c r="A17" s="30" t="s">
        <v>6</v>
      </c>
      <c r="B17" s="30" t="s">
        <v>38</v>
      </c>
      <c r="C17" s="2" t="s">
        <v>36</v>
      </c>
      <c r="D17" s="22" t="s">
        <v>11</v>
      </c>
      <c r="E17" s="22" t="s">
        <v>0</v>
      </c>
      <c r="F17" s="20">
        <v>14850.2</v>
      </c>
      <c r="G17" s="20">
        <v>0</v>
      </c>
      <c r="H17" s="24">
        <v>0</v>
      </c>
      <c r="I17" s="39">
        <f>H17/F17*100</f>
        <v>0</v>
      </c>
      <c r="J17" s="39">
        <v>0</v>
      </c>
      <c r="K17" s="41" t="s">
        <v>46</v>
      </c>
      <c r="L17" s="8">
        <v>1</v>
      </c>
      <c r="M17" s="10"/>
      <c r="N17" s="8"/>
      <c r="O17" s="6"/>
      <c r="P17" s="6"/>
      <c r="Q17" s="6"/>
      <c r="R17" s="6"/>
    </row>
    <row r="18" spans="1:18" ht="74.25" customHeight="1" x14ac:dyDescent="0.25">
      <c r="A18" s="22" t="s">
        <v>1</v>
      </c>
      <c r="B18" s="22" t="s">
        <v>39</v>
      </c>
      <c r="C18" s="9" t="s">
        <v>37</v>
      </c>
      <c r="D18" s="22" t="s">
        <v>11</v>
      </c>
      <c r="E18" s="22" t="s">
        <v>0</v>
      </c>
      <c r="F18" s="33">
        <v>400</v>
      </c>
      <c r="G18" s="20">
        <v>0</v>
      </c>
      <c r="H18" s="24">
        <v>0</v>
      </c>
      <c r="I18" s="39">
        <f t="shared" ref="I18:I25" si="0">H18/F18*100</f>
        <v>0</v>
      </c>
      <c r="J18" s="39">
        <v>0</v>
      </c>
      <c r="K18" s="41" t="s">
        <v>47</v>
      </c>
      <c r="L18" s="6">
        <v>2</v>
      </c>
      <c r="M18" s="6"/>
      <c r="N18" s="6"/>
      <c r="O18" s="6"/>
      <c r="P18" s="6"/>
      <c r="Q18" s="6"/>
      <c r="R18" s="6"/>
    </row>
    <row r="19" spans="1:18" ht="123.75" customHeight="1" x14ac:dyDescent="0.25">
      <c r="A19" s="22" t="s">
        <v>2</v>
      </c>
      <c r="B19" s="32" t="s">
        <v>38</v>
      </c>
      <c r="C19" s="9" t="s">
        <v>40</v>
      </c>
      <c r="D19" s="22" t="s">
        <v>11</v>
      </c>
      <c r="E19" s="22" t="s">
        <v>0</v>
      </c>
      <c r="F19" s="33">
        <v>400</v>
      </c>
      <c r="G19" s="20">
        <v>0</v>
      </c>
      <c r="H19" s="25">
        <v>0</v>
      </c>
      <c r="I19" s="39">
        <f t="shared" si="0"/>
        <v>0</v>
      </c>
      <c r="J19" s="39">
        <v>0</v>
      </c>
      <c r="K19" s="41" t="s">
        <v>47</v>
      </c>
      <c r="L19" s="6">
        <v>3</v>
      </c>
      <c r="M19" s="6"/>
      <c r="N19" s="6"/>
      <c r="O19" s="6"/>
      <c r="P19" s="6"/>
      <c r="Q19" s="6"/>
      <c r="R19" s="6"/>
    </row>
    <row r="20" spans="1:18" ht="111.75" customHeight="1" x14ac:dyDescent="0.25">
      <c r="A20" s="54" t="s">
        <v>3</v>
      </c>
      <c r="B20" s="54" t="s">
        <v>17</v>
      </c>
      <c r="C20" s="9" t="s">
        <v>41</v>
      </c>
      <c r="D20" s="54" t="s">
        <v>11</v>
      </c>
      <c r="E20" s="54" t="s">
        <v>0</v>
      </c>
      <c r="F20" s="33">
        <v>6425.5</v>
      </c>
      <c r="G20" s="24">
        <v>0</v>
      </c>
      <c r="H20" s="40">
        <v>0</v>
      </c>
      <c r="I20" s="39">
        <f t="shared" si="0"/>
        <v>0</v>
      </c>
      <c r="J20" s="39">
        <v>0</v>
      </c>
      <c r="K20" s="41" t="s">
        <v>46</v>
      </c>
      <c r="L20" s="6">
        <v>7</v>
      </c>
      <c r="M20" s="6"/>
      <c r="N20" s="6"/>
      <c r="O20" s="6"/>
      <c r="P20" s="6"/>
      <c r="Q20" s="6"/>
      <c r="R20" s="6"/>
    </row>
    <row r="21" spans="1:18" ht="28.5" customHeight="1" x14ac:dyDescent="0.25">
      <c r="A21" s="55"/>
      <c r="B21" s="55"/>
      <c r="C21" s="9" t="s">
        <v>10</v>
      </c>
      <c r="D21" s="55"/>
      <c r="E21" s="55"/>
      <c r="F21" s="33">
        <v>550</v>
      </c>
      <c r="G21" s="23">
        <v>0</v>
      </c>
      <c r="H21" s="25">
        <v>0</v>
      </c>
      <c r="I21" s="39">
        <f t="shared" si="0"/>
        <v>0</v>
      </c>
      <c r="J21" s="39">
        <v>0</v>
      </c>
      <c r="K21" s="42" t="s">
        <v>47</v>
      </c>
      <c r="L21" s="6"/>
      <c r="M21" s="6"/>
      <c r="N21" s="6"/>
      <c r="O21" s="6"/>
      <c r="P21" s="6"/>
      <c r="Q21" s="6"/>
      <c r="R21" s="6"/>
    </row>
    <row r="22" spans="1:18" ht="75" customHeight="1" x14ac:dyDescent="0.25">
      <c r="A22" s="54" t="s">
        <v>7</v>
      </c>
      <c r="B22" s="54" t="s">
        <v>38</v>
      </c>
      <c r="C22" s="9" t="s">
        <v>42</v>
      </c>
      <c r="D22" s="54" t="s">
        <v>11</v>
      </c>
      <c r="E22" s="54" t="s">
        <v>0</v>
      </c>
      <c r="F22" s="33">
        <f>7900+15075.65</f>
        <v>22975.65</v>
      </c>
      <c r="G22" s="24">
        <v>0</v>
      </c>
      <c r="H22" s="25">
        <v>0</v>
      </c>
      <c r="I22" s="39">
        <f t="shared" si="0"/>
        <v>0</v>
      </c>
      <c r="J22" s="39">
        <v>0</v>
      </c>
      <c r="K22" s="41" t="s">
        <v>46</v>
      </c>
      <c r="L22" s="6">
        <v>8</v>
      </c>
      <c r="M22" s="6"/>
      <c r="N22" s="6"/>
      <c r="O22" s="6"/>
      <c r="P22" s="6"/>
      <c r="Q22" s="6"/>
      <c r="R22" s="6"/>
    </row>
    <row r="23" spans="1:18" ht="24" customHeight="1" x14ac:dyDescent="0.25">
      <c r="A23" s="55"/>
      <c r="B23" s="55"/>
      <c r="C23" s="9" t="s">
        <v>10</v>
      </c>
      <c r="D23" s="55"/>
      <c r="E23" s="55"/>
      <c r="F23" s="33">
        <v>900</v>
      </c>
      <c r="G23" s="24">
        <v>0</v>
      </c>
      <c r="H23" s="25">
        <v>0</v>
      </c>
      <c r="I23" s="39">
        <f t="shared" si="0"/>
        <v>0</v>
      </c>
      <c r="J23" s="39">
        <v>0</v>
      </c>
      <c r="K23" s="42" t="s">
        <v>47</v>
      </c>
      <c r="L23" s="6"/>
      <c r="M23" s="6"/>
      <c r="N23" s="6"/>
      <c r="O23" s="6"/>
      <c r="P23" s="6"/>
      <c r="Q23" s="6"/>
      <c r="R23" s="6"/>
    </row>
    <row r="24" spans="1:18" ht="112.5" customHeight="1" x14ac:dyDescent="0.25">
      <c r="A24" s="22" t="s">
        <v>8</v>
      </c>
      <c r="B24" s="22" t="s">
        <v>17</v>
      </c>
      <c r="C24" s="1" t="s">
        <v>43</v>
      </c>
      <c r="D24" s="21" t="s">
        <v>11</v>
      </c>
      <c r="E24" s="22" t="s">
        <v>0</v>
      </c>
      <c r="F24" s="33">
        <v>700</v>
      </c>
      <c r="G24" s="24">
        <v>0</v>
      </c>
      <c r="H24" s="25">
        <v>0</v>
      </c>
      <c r="I24" s="39">
        <f t="shared" si="0"/>
        <v>0</v>
      </c>
      <c r="J24" s="39">
        <v>0</v>
      </c>
      <c r="K24" s="42" t="s">
        <v>47</v>
      </c>
      <c r="L24" s="6">
        <v>9</v>
      </c>
      <c r="M24" s="4"/>
      <c r="N24" s="4"/>
      <c r="O24" s="4"/>
      <c r="P24" s="11"/>
    </row>
    <row r="25" spans="1:18" ht="116.25" customHeight="1" x14ac:dyDescent="0.25">
      <c r="A25" s="22" t="s">
        <v>9</v>
      </c>
      <c r="B25" s="22" t="s">
        <v>17</v>
      </c>
      <c r="C25" s="34" t="s">
        <v>44</v>
      </c>
      <c r="D25" s="21" t="s">
        <v>11</v>
      </c>
      <c r="E25" s="22" t="s">
        <v>0</v>
      </c>
      <c r="F25" s="35">
        <v>3331.4780000000001</v>
      </c>
      <c r="G25" s="20">
        <v>2478.8090000000002</v>
      </c>
      <c r="H25" s="25">
        <v>2460.0709999999999</v>
      </c>
      <c r="I25" s="39">
        <f t="shared" si="0"/>
        <v>73.843231142453888</v>
      </c>
      <c r="J25" s="39">
        <f t="shared" ref="J25" si="1">H25/G25*100</f>
        <v>99.244072455764027</v>
      </c>
      <c r="K25" s="41" t="s">
        <v>48</v>
      </c>
      <c r="L25" s="4"/>
      <c r="M25" s="4"/>
      <c r="N25" s="4"/>
      <c r="O25" s="4"/>
      <c r="P25" s="11"/>
    </row>
    <row r="26" spans="1:18" ht="21.75" customHeight="1" x14ac:dyDescent="0.25">
      <c r="A26" s="51" t="s">
        <v>14</v>
      </c>
      <c r="B26" s="52"/>
      <c r="C26" s="52"/>
      <c r="D26" s="52"/>
      <c r="E26" s="53"/>
      <c r="F26" s="7">
        <f>SUM(F17:F25)-F23-F21</f>
        <v>49082.828000000009</v>
      </c>
      <c r="G26" s="7">
        <f t="shared" ref="G26:H26" si="2">SUM(G17:G25)-G23-G21</f>
        <v>2478.8090000000002</v>
      </c>
      <c r="H26" s="7">
        <f t="shared" si="2"/>
        <v>2460.0709999999999</v>
      </c>
      <c r="I26" s="39">
        <f>H26/F26*100</f>
        <v>5.0120808034940438</v>
      </c>
      <c r="J26" s="39">
        <f>H26/G26*100</f>
        <v>99.244072455764027</v>
      </c>
      <c r="K26" s="26"/>
      <c r="L26" s="4"/>
      <c r="M26" s="4"/>
      <c r="N26" s="4"/>
      <c r="O26" s="4"/>
      <c r="P26" s="11"/>
    </row>
    <row r="27" spans="1:18" ht="81" customHeight="1" x14ac:dyDescent="0.25">
      <c r="A27" s="15"/>
      <c r="B27" s="19" t="s">
        <v>49</v>
      </c>
      <c r="C27" s="16"/>
      <c r="D27" s="13"/>
      <c r="E27" s="13"/>
      <c r="F27" s="17"/>
      <c r="G27" s="17"/>
      <c r="H27" s="18"/>
      <c r="I27" s="18"/>
      <c r="K27" s="3" t="s">
        <v>50</v>
      </c>
    </row>
    <row r="28" spans="1:18" ht="21.75" hidden="1" customHeight="1" x14ac:dyDescent="0.25">
      <c r="A28" s="61" t="s">
        <v>14</v>
      </c>
      <c r="B28" s="62"/>
      <c r="C28" s="62"/>
      <c r="D28" s="62"/>
      <c r="E28" s="63"/>
      <c r="F28" s="7" t="e">
        <f>#REF!+F26+#REF!+#REF!+#REF!+#REF!+#REF!</f>
        <v>#REF!</v>
      </c>
      <c r="G28" s="7"/>
      <c r="H28" s="5" t="e">
        <f>#REF!+H26+#REF!+#REF!+#REF!+#REF!+#REF!</f>
        <v>#REF!</v>
      </c>
      <c r="I28" s="5"/>
      <c r="J28" s="27" t="e">
        <f>(H28/F28)*100</f>
        <v>#REF!</v>
      </c>
      <c r="K28" s="14"/>
      <c r="L28" s="4"/>
    </row>
    <row r="29" spans="1:18" ht="38.25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9"/>
      <c r="K29" s="29"/>
    </row>
    <row r="30" spans="1:18" ht="56.25" customHeigh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8" ht="31.5" customHeight="1" x14ac:dyDescent="0.25"/>
    <row r="32" spans="1:18" ht="18" customHeight="1" x14ac:dyDescent="0.25">
      <c r="A32" s="49"/>
      <c r="B32" s="49"/>
      <c r="C32" s="49"/>
      <c r="D32" s="49"/>
      <c r="E32" s="49"/>
      <c r="F32" s="49"/>
      <c r="G32" s="19"/>
      <c r="H32" s="19"/>
      <c r="I32" s="19"/>
    </row>
  </sheetData>
  <mergeCells count="24">
    <mergeCell ref="A20:A21"/>
    <mergeCell ref="B20:B21"/>
    <mergeCell ref="D20:D21"/>
    <mergeCell ref="E20:E21"/>
    <mergeCell ref="A22:A23"/>
    <mergeCell ref="B22:B23"/>
    <mergeCell ref="D22:D23"/>
    <mergeCell ref="E22:E23"/>
    <mergeCell ref="A32:F32"/>
    <mergeCell ref="A30:K30"/>
    <mergeCell ref="A28:E28"/>
    <mergeCell ref="A26:E26"/>
    <mergeCell ref="A4:K4"/>
    <mergeCell ref="A16:K16"/>
    <mergeCell ref="A5:K5"/>
    <mergeCell ref="A6:K6"/>
    <mergeCell ref="A14:K14"/>
    <mergeCell ref="A8:K8"/>
    <mergeCell ref="A9:K9"/>
    <mergeCell ref="A10:K10"/>
    <mergeCell ref="A11:K11"/>
    <mergeCell ref="A12:K12"/>
    <mergeCell ref="A13:K13"/>
    <mergeCell ref="A7:K7"/>
  </mergeCells>
  <phoneticPr fontId="1" type="noConversion"/>
  <pageMargins left="0.19685039370078741" right="0.19685039370078741" top="1.1811023622047245" bottom="0.19685039370078741" header="0.15748031496062992" footer="0.15748031496062992"/>
  <pageSetup paperSize="9" scale="61" orientation="landscape" r:id="rId1"/>
  <headerFooter alignWithMargins="0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рік_24_звіт</vt:lpstr>
      <vt:lpstr>1_півр_звіт</vt:lpstr>
      <vt:lpstr>'1_півр_звіт'!Заголовки_для_друку</vt:lpstr>
      <vt:lpstr>рік_24_звіт!Заголовки_для_друку</vt:lpstr>
      <vt:lpstr>'1_півр_звіт'!Область_друку</vt:lpstr>
      <vt:lpstr>рік_24_звіт!Область_друку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Y Y</cp:lastModifiedBy>
  <cp:lastPrinted>2025-03-10T15:50:34Z</cp:lastPrinted>
  <dcterms:created xsi:type="dcterms:W3CDTF">2012-09-03T05:49:41Z</dcterms:created>
  <dcterms:modified xsi:type="dcterms:W3CDTF">2025-03-10T15:51:11Z</dcterms:modified>
</cp:coreProperties>
</file>