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ВИКОНКОМ\проекти рішень\2025\22.07.2025\ВІДКРИТІ ПИТАННЯ\ФІНплан Мун варта\"/>
    </mc:Choice>
  </mc:AlternateContent>
  <bookViews>
    <workbookView xWindow="0" yWindow="0" windowWidth="15390" windowHeight="8085" tabRatio="500"/>
  </bookViews>
  <sheets>
    <sheet name="ФІН.ПЛАН 2025 нова ред" sheetId="1" r:id="rId1"/>
  </sheets>
  <definedNames>
    <definedName name="_xlnm.Print_Titles" localSheetId="0">'ФІН.ПЛАН 2025 нова ред'!$27:$28</definedName>
    <definedName name="_xlnm.Print_Area" localSheetId="0">'ФІН.ПЛАН 2025 нова ред'!$A$1:$I$92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61" i="1" l="1"/>
  <c r="E61" i="1" s="1"/>
  <c r="H60" i="1"/>
  <c r="E60" i="1" s="1"/>
  <c r="I80" i="1"/>
  <c r="H80" i="1"/>
  <c r="G80" i="1"/>
  <c r="F80" i="1"/>
  <c r="E80" i="1"/>
  <c r="D80" i="1"/>
  <c r="E62" i="1"/>
  <c r="E59" i="1"/>
  <c r="E58" i="1"/>
  <c r="E57" i="1"/>
  <c r="I56" i="1"/>
  <c r="G56" i="1"/>
  <c r="G55" i="1" s="1"/>
  <c r="G54" i="1" s="1"/>
  <c r="F56" i="1"/>
  <c r="F55" i="1" s="1"/>
  <c r="F54" i="1" s="1"/>
  <c r="F44" i="1" s="1"/>
  <c r="F43" i="1" s="1"/>
  <c r="F65" i="1" s="1"/>
  <c r="I55" i="1"/>
  <c r="I54" i="1" s="1"/>
  <c r="I50" i="1"/>
  <c r="H50" i="1"/>
  <c r="G50" i="1"/>
  <c r="F50" i="1"/>
  <c r="C50" i="1"/>
  <c r="C65" i="1" s="1"/>
  <c r="I44" i="1"/>
  <c r="I43" i="1" s="1"/>
  <c r="I65" i="1" s="1"/>
  <c r="I67" i="1" s="1"/>
  <c r="I41" i="1"/>
  <c r="H41" i="1"/>
  <c r="G41" i="1"/>
  <c r="F41" i="1"/>
  <c r="C41" i="1"/>
  <c r="C67" i="1" s="1"/>
  <c r="E39" i="1"/>
  <c r="E50" i="1" s="1"/>
  <c r="E37" i="1"/>
  <c r="K1" i="1"/>
  <c r="I1" i="1"/>
  <c r="F1" i="1"/>
  <c r="C1" i="1"/>
  <c r="E41" i="1" l="1"/>
  <c r="H56" i="1"/>
  <c r="H55" i="1" s="1"/>
  <c r="H54" i="1" s="1"/>
  <c r="E56" i="1"/>
  <c r="E55" i="1" s="1"/>
  <c r="E54" i="1" s="1"/>
  <c r="E44" i="1" s="1"/>
  <c r="E43" i="1" s="1"/>
  <c r="E65" i="1" s="1"/>
  <c r="E67" i="1" s="1"/>
  <c r="F67" i="1"/>
  <c r="G44" i="1"/>
  <c r="G43" i="1" s="1"/>
  <c r="G65" i="1" s="1"/>
  <c r="G67" i="1" s="1"/>
  <c r="H44" i="1"/>
  <c r="H43" i="1" s="1"/>
  <c r="H65" i="1" s="1"/>
  <c r="H67" i="1" s="1"/>
</calcChain>
</file>

<file path=xl/sharedStrings.xml><?xml version="1.0" encoding="utf-8"?>
<sst xmlns="http://schemas.openxmlformats.org/spreadsheetml/2006/main" count="169" uniqueCount="159">
  <si>
    <t>до Порядку затвердження фінансового плану</t>
  </si>
  <si>
    <t>Комунальних підпрприємств</t>
  </si>
  <si>
    <t>м. Южне</t>
  </si>
  <si>
    <t xml:space="preserve">Додаток до рішення виконавчого комітету                                            від              .2025  № </t>
  </si>
  <si>
    <t>коди</t>
  </si>
  <si>
    <t xml:space="preserve">                                                                                                                                  </t>
  </si>
  <si>
    <t>Рік</t>
  </si>
  <si>
    <t>Підприємство  ПІВДЕННІВСЬКЕ  КОМУНАЛЬНЕ ПІДПРИЄМСТВО "МУНІЦИПАЛЬНА ВАРТА"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</si>
  <si>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</si>
  <si>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</si>
  <si>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</si>
  <si>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</si>
  <si>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</si>
  <si>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м. Південне</t>
  </si>
  <si>
    <t>за КОАТУУ</t>
  </si>
  <si>
    <r>
      <rPr>
        <sz val="12"/>
        <rFont val="Times New Roman Cyr"/>
        <family val="1"/>
        <charset val="204"/>
      </rP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</si>
  <si>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Виконавчий комітет Південнівської міської ради</t>
  </si>
  <si>
    <t xml:space="preserve">Галузь     </t>
  </si>
  <si>
    <t xml:space="preserve">Вид економічної діяльності    </t>
  </si>
  <si>
    <t xml:space="preserve">за  КВЕД  </t>
  </si>
  <si>
    <t>84.11</t>
  </si>
  <si>
    <t xml:space="preserve">Одиниця виміру: </t>
  </si>
  <si>
    <t>тис.грн</t>
  </si>
  <si>
    <t>Форма власності</t>
  </si>
  <si>
    <t>комунальна</t>
  </si>
  <si>
    <t>Чисельність працівників</t>
  </si>
  <si>
    <t xml:space="preserve">Місцезнаходження  </t>
  </si>
  <si>
    <t>м. Південне, вул. Шевчвнка Т.Г., будинок 1, приміщення 6</t>
  </si>
  <si>
    <t xml:space="preserve">Телефон </t>
  </si>
  <si>
    <t xml:space="preserve">Прізвище та ініціали керівника  </t>
  </si>
  <si>
    <t>Сур'єв Іван Костянтинович</t>
  </si>
  <si>
    <t>ПКП "МУНІЦИПАЛЬНА ВАРТА" НА 2025 РІК</t>
  </si>
  <si>
    <t>Основні фінансові показники підприємства</t>
  </si>
  <si>
    <t>І. Формування прибутку підприємства</t>
  </si>
  <si>
    <t xml:space="preserve">Код рядка </t>
  </si>
  <si>
    <t>Факт минулого 2023 року</t>
  </si>
  <si>
    <t>План поточного 2024 року (усього)</t>
  </si>
  <si>
    <t>Плановий на 2025 рік (усього)</t>
  </si>
  <si>
    <t>У тому числі поквартально</t>
  </si>
  <si>
    <t>І  квартал</t>
  </si>
  <si>
    <t>ІІ  квартал</t>
  </si>
  <si>
    <t>ІІІ  квартал</t>
  </si>
  <si>
    <t>ІV квартал</t>
  </si>
  <si>
    <t>Доходи</t>
  </si>
  <si>
    <t>Дохід (виручка) від реалізації продукції (товарів, робіт, послуг)</t>
  </si>
  <si>
    <t>001</t>
  </si>
  <si>
    <t>податок на додану вартість</t>
  </si>
  <si>
    <t>002</t>
  </si>
  <si>
    <t>інші непрямі податки</t>
  </si>
  <si>
    <t>003</t>
  </si>
  <si>
    <r>
      <rPr>
        <sz val="12"/>
        <rFont val="Times New Roman"/>
        <family val="1"/>
        <charset val="204"/>
      </rPr>
      <t xml:space="preserve">Інші вирахування з доходу </t>
    </r>
    <r>
      <rPr>
        <i/>
        <sz val="12"/>
        <rFont val="Times New Roman"/>
        <family val="1"/>
        <charset val="204"/>
      </rPr>
      <t>(розшифрування)</t>
    </r>
  </si>
  <si>
    <t>004</t>
  </si>
  <si>
    <t>Чистий дохід (виручка) від реалізації   продукції (товарів, робіт, послуг) (розшифрування)</t>
  </si>
  <si>
    <t>005</t>
  </si>
  <si>
    <r>
      <rPr>
        <sz val="12"/>
        <rFont val="Times New Roman"/>
        <family val="1"/>
        <charset val="204"/>
      </rP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</si>
  <si>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t>006</t>
  </si>
  <si>
    <r>
      <rPr>
        <sz val="12"/>
        <rFont val="Times New Roman"/>
        <family val="1"/>
        <charset val="204"/>
      </rPr>
      <t xml:space="preserve">Інші фінансові доходи </t>
    </r>
    <r>
      <rPr>
        <i/>
        <sz val="12"/>
        <rFont val="Times New Roman"/>
        <family val="1"/>
        <charset val="204"/>
      </rPr>
      <t>(розшифрування)</t>
    </r>
  </si>
  <si>
    <t>007</t>
  </si>
  <si>
    <t xml:space="preserve">Дохід з місцевого бюджету за цільовими програмами,  у т.ч.   - загальний фонд                                                                    </t>
  </si>
  <si>
    <t>007/1</t>
  </si>
  <si>
    <t xml:space="preserve">  - спец.фонд:  </t>
  </si>
  <si>
    <t>007/2</t>
  </si>
  <si>
    <r>
      <rPr>
        <sz val="12"/>
        <rFont val="Times New Roman"/>
        <family val="1"/>
        <charset val="204"/>
      </rPr>
      <t xml:space="preserve"> </t>
    </r>
    <r>
      <rPr>
        <i/>
        <sz val="12"/>
        <rFont val="Times New Roman"/>
        <family val="1"/>
        <charset val="204"/>
      </rPr>
      <t>Дохід від безкоштовно отриманих активів (розшифрування)</t>
    </r>
  </si>
  <si>
    <t>008</t>
  </si>
  <si>
    <r>
      <rPr>
        <sz val="12"/>
        <rFont val="Times New Roman"/>
        <family val="1"/>
        <charset val="204"/>
      </rPr>
      <t xml:space="preserve">Інші доходи </t>
    </r>
    <r>
      <rPr>
        <i/>
        <sz val="12"/>
        <rFont val="Times New Roman"/>
        <family val="1"/>
        <charset val="204"/>
      </rPr>
      <t xml:space="preserve"> </t>
    </r>
  </si>
  <si>
    <t>009</t>
  </si>
  <si>
    <t>Усього доходів</t>
  </si>
  <si>
    <t>010</t>
  </si>
  <si>
    <t>Витрати</t>
  </si>
  <si>
    <r>
      <rPr>
        <sz val="12"/>
        <rFont val="Times New Roman"/>
        <family val="1"/>
        <charset val="204"/>
      </rPr>
      <t>Собівартість реалізованої продукції (товарів, робіт та послуг)</t>
    </r>
    <r>
      <rPr>
        <i/>
        <sz val="12"/>
        <rFont val="Times New Roman"/>
        <family val="1"/>
        <charset val="204"/>
      </rPr>
      <t xml:space="preserve"> </t>
    </r>
  </si>
  <si>
    <t>011</t>
  </si>
  <si>
    <r>
      <rPr>
        <b/>
        <i/>
        <sz val="12"/>
        <rFont val="Times New Roman"/>
        <family val="1"/>
        <charset val="204"/>
      </rPr>
      <t xml:space="preserve">У   тому числі витрат операційної діяльності, </t>
    </r>
    <r>
      <rPr>
        <i/>
        <sz val="12"/>
        <rFont val="Times New Roman"/>
        <family val="1"/>
        <charset val="204"/>
      </rPr>
      <t>(розшифрування)</t>
    </r>
  </si>
  <si>
    <t>011/1</t>
  </si>
  <si>
    <r>
      <rPr>
        <sz val="12"/>
        <rFont val="Times New Roman"/>
        <family val="1"/>
        <charset val="204"/>
      </rPr>
      <t xml:space="preserve">Матеріальні  витрати </t>
    </r>
    <r>
      <rPr>
        <i/>
        <sz val="12"/>
        <rFont val="Times New Roman"/>
        <family val="1"/>
        <charset val="204"/>
      </rPr>
      <t>(згідно додатку)</t>
    </r>
  </si>
  <si>
    <t>012</t>
  </si>
  <si>
    <r>
      <rPr>
        <sz val="12"/>
        <rFont val="Times New Roman"/>
        <family val="1"/>
        <charset val="204"/>
      </rPr>
      <t xml:space="preserve">Витрати на оплату праці </t>
    </r>
    <r>
      <rPr>
        <i/>
        <sz val="12"/>
        <rFont val="Times New Roman"/>
        <family val="1"/>
        <charset val="204"/>
      </rPr>
      <t xml:space="preserve">(згідно додатку),з них:                                                                     </t>
    </r>
  </si>
  <si>
    <t>013</t>
  </si>
  <si>
    <t xml:space="preserve"> - адміністративні     </t>
  </si>
  <si>
    <t xml:space="preserve"> - загальновиробничі </t>
  </si>
  <si>
    <r>
      <rPr>
        <sz val="12"/>
        <rFont val="Times New Roman"/>
        <family val="1"/>
        <charset val="204"/>
      </rPr>
      <t xml:space="preserve">Витрати на соціальні заходи </t>
    </r>
    <r>
      <rPr>
        <i/>
        <sz val="12"/>
        <rFont val="Times New Roman"/>
        <family val="1"/>
        <charset val="204"/>
      </rPr>
      <t>(згідно додатку)</t>
    </r>
  </si>
  <si>
    <t>014</t>
  </si>
  <si>
    <r>
      <rPr>
        <sz val="12"/>
        <rFont val="Times New Roman"/>
        <family val="1"/>
        <charset val="204"/>
      </rPr>
      <t xml:space="preserve">Амортизація </t>
    </r>
    <r>
      <rPr>
        <i/>
        <sz val="12"/>
        <rFont val="Times New Roman"/>
        <family val="1"/>
        <charset val="204"/>
      </rPr>
      <t>від безкоштовно отриманих активів  (згідно додатку)</t>
    </r>
  </si>
  <si>
    <t>015</t>
  </si>
  <si>
    <r>
      <rPr>
        <sz val="12"/>
        <rFont val="Times New Roman"/>
        <family val="1"/>
        <charset val="204"/>
      </rPr>
      <t>Втрати на збут</t>
    </r>
    <r>
      <rPr>
        <i/>
        <sz val="12"/>
        <rFont val="Times New Roman"/>
        <family val="1"/>
        <charset val="204"/>
      </rPr>
      <t xml:space="preserve"> (розшифрування)</t>
    </r>
  </si>
  <si>
    <t>016</t>
  </si>
  <si>
    <r>
      <rPr>
        <sz val="12"/>
        <rFont val="Times New Roman"/>
        <family val="1"/>
        <charset val="204"/>
      </rP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(розшифрування)</t>
    </r>
  </si>
  <si>
    <t>017</t>
  </si>
  <si>
    <r>
      <rPr>
        <sz val="12"/>
        <rFont val="Times New Roman"/>
        <family val="1"/>
        <charset val="204"/>
      </rPr>
      <t>Інші фінансові витрати (</t>
    </r>
    <r>
      <rPr>
        <i/>
        <sz val="12"/>
        <rFont val="Times New Roman"/>
        <family val="1"/>
        <charset val="204"/>
      </rPr>
      <t>згідно додатку)</t>
    </r>
  </si>
  <si>
    <t>018</t>
  </si>
  <si>
    <t>Витрати за рахунок доходів із місцевого бюджету за цільовими програмами, у т.ч:</t>
  </si>
  <si>
    <t>018/1</t>
  </si>
  <si>
    <t>Програма забезпечення діяльності  Південнівського комунального підприємства "Муніципальна варта " на 2025-2027 роки</t>
  </si>
  <si>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-</t>
    </r>
    <r>
      <rPr>
        <b/>
        <i/>
        <sz val="12"/>
        <rFont val="Times New Roman"/>
        <family val="1"/>
        <charset val="204"/>
      </rPr>
      <t xml:space="preserve"> загального фонду: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                               </t>
    </r>
  </si>
  <si>
    <t>018/2</t>
  </si>
  <si>
    <t xml:space="preserve"> - заробітна плата (згідно додатку)</t>
  </si>
  <si>
    <t>018/3</t>
  </si>
  <si>
    <t xml:space="preserve"> - нарахування ЄСВ (згідно додатку)</t>
  </si>
  <si>
    <t>018/4</t>
  </si>
  <si>
    <t xml:space="preserve"> - матеріальні витрати  (згідно додатку)</t>
  </si>
  <si>
    <t>018/5</t>
  </si>
  <si>
    <t>018/6</t>
  </si>
  <si>
    <r>
      <rPr>
        <i/>
        <sz val="12"/>
        <rFont val="Times New Roman"/>
        <family val="1"/>
        <charset val="204"/>
      </rPr>
      <t xml:space="preserve"> - </t>
    </r>
    <r>
      <rPr>
        <b/>
        <i/>
        <sz val="12"/>
        <rFont val="Times New Roman"/>
        <family val="1"/>
        <charset val="204"/>
      </rPr>
      <t>оплата комунальних послуг,</t>
    </r>
    <r>
      <rPr>
        <i/>
        <sz val="12"/>
        <rFont val="Times New Roman"/>
        <family val="1"/>
        <charset val="204"/>
      </rPr>
      <t xml:space="preserve"> (згідно додатку)</t>
    </r>
  </si>
  <si>
    <t>018/7</t>
  </si>
  <si>
    <t xml:space="preserve"> - інші витрати </t>
  </si>
  <si>
    <t>018/8</t>
  </si>
  <si>
    <t xml:space="preserve"> - спеціального фонду:  </t>
  </si>
  <si>
    <t>018/9</t>
  </si>
  <si>
    <r>
      <rPr>
        <sz val="12"/>
        <rFont val="Times New Roman"/>
        <family val="1"/>
        <charset val="204"/>
      </rP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</si>
  <si>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t>019</t>
  </si>
  <si>
    <t>Усього витрати</t>
  </si>
  <si>
    <t>022</t>
  </si>
  <si>
    <t>Фінансові результати діяльності:</t>
  </si>
  <si>
    <t>023</t>
  </si>
  <si>
    <t>Валовий прибуток (збиток)</t>
  </si>
  <si>
    <t>024</t>
  </si>
  <si>
    <t xml:space="preserve">Фінансовий результат від операційної діяльності       прибуток                                                                       </t>
  </si>
  <si>
    <t>025</t>
  </si>
  <si>
    <t xml:space="preserve">   збиток</t>
  </si>
  <si>
    <t>026</t>
  </si>
  <si>
    <t xml:space="preserve">Фінансовий результат від звичайної діяльності до оподаткування   прибуток               </t>
  </si>
  <si>
    <t>027</t>
  </si>
  <si>
    <t>028</t>
  </si>
  <si>
    <t>Податок на прибуток від звичайної діяльності</t>
  </si>
  <si>
    <t>029</t>
  </si>
  <si>
    <t>Чистий  прибуток (збиток), у тому числі:</t>
  </si>
  <si>
    <t>030</t>
  </si>
  <si>
    <t xml:space="preserve">прибуток </t>
  </si>
  <si>
    <t>030/1</t>
  </si>
  <si>
    <t>збиток</t>
  </si>
  <si>
    <t>030/2</t>
  </si>
  <si>
    <t>ІІ. Розподіл чистого прибутку</t>
  </si>
  <si>
    <t xml:space="preserve">Відрахування частини прибутку:  </t>
  </si>
  <si>
    <t xml:space="preserve">Фонд розвитку виробництва (%)  </t>
  </si>
  <si>
    <t>031</t>
  </si>
  <si>
    <t>Фонд матеріального заохочення (%)</t>
  </si>
  <si>
    <t>032</t>
  </si>
  <si>
    <t>Фонд соціального розвітку (%)</t>
  </si>
  <si>
    <t>033</t>
  </si>
  <si>
    <t>Залишок нерозподіленого прибутку (непокритого збитку) на кінець звітного періоду</t>
  </si>
  <si>
    <t>034</t>
  </si>
  <si>
    <t>ІІІ. Обов’язкові платежі підприємства до бюджету та державних цільових фондів</t>
  </si>
  <si>
    <t>Резервний фонд</t>
  </si>
  <si>
    <t>035</t>
  </si>
  <si>
    <t>X</t>
  </si>
  <si>
    <r>
      <rPr>
        <b/>
        <sz val="12"/>
        <rFont val="Times New Roman"/>
        <family val="1"/>
        <charset val="204"/>
      </rPr>
      <t xml:space="preserve">Інші фонди </t>
    </r>
    <r>
      <rPr>
        <b/>
        <i/>
        <sz val="12"/>
        <rFont val="Times New Roman"/>
        <family val="1"/>
        <charset val="204"/>
      </rPr>
      <t>(розшифрувати)</t>
    </r>
  </si>
  <si>
    <t>036</t>
  </si>
  <si>
    <t>Обов’язкові платежі, у тому числі:</t>
  </si>
  <si>
    <t>037</t>
  </si>
  <si>
    <t>місцеві податки та збори</t>
  </si>
  <si>
    <t>038</t>
  </si>
  <si>
    <t>інші платежі (розшифрувати)</t>
  </si>
  <si>
    <t>039</t>
  </si>
  <si>
    <t>Охоронна діяльність</t>
  </si>
  <si>
    <t xml:space="preserve">ЗМІНИ ДО ВІДКОРЕГОВАНОГО ФІНАНСОВОГО ПЛАНУ КОМУНАЛЬНОГО ПІДПРИЄМСТВА  </t>
  </si>
  <si>
    <t xml:space="preserve">Начальник  ПКП «МУНІЦИПАЛЬНА ВАРТА»                                                           </t>
  </si>
  <si>
    <t>Іван СУР'ЄВ</t>
  </si>
  <si>
    <t xml:space="preserve">Бухгалтер </t>
  </si>
  <si>
    <t xml:space="preserve"> Наталя МУСІЄНКО</t>
  </si>
  <si>
    <r>
      <t xml:space="preserve"> - інші операційні витрати,(</t>
    </r>
    <r>
      <rPr>
        <b/>
        <i/>
        <sz val="12"/>
        <rFont val="Times New Roman"/>
        <family val="1"/>
        <charset val="204"/>
      </rPr>
      <t>оплата послуг крім комунальних, видатки на відрядження, орендна плата</t>
    </r>
    <r>
      <rPr>
        <i/>
        <sz val="12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</si>
</sst>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&quot; ₴&quot;_-;\-* #,##0.00&quot; ₴&quot;_-;_-* \-??&quot; ₴&quot;_-;_-@_-"/>
    <numFmt numFmtId="165" formatCode="0.0"/>
    <numFmt numFmtId="166" formatCode="#,##0.0"/>
  </numFmts>
  <fonts count="21">
    <font>
      <sz val="10"/>
      <name val="Arial Cyr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 Cyr"/>
      <family val="2"/>
      <charset val="1"/>
    </font>
    <font>
      <sz val="11"/>
      <color theme="1"/>
      <name val="Calibri"/>
      <family val="2"/>
      <charset val="1"/>
    </font>
    <font>
      <sz val="12"/>
      <name val="Arial"/>
      <family val="2"/>
      <charset val="204"/>
    </font>
    <font>
      <b/>
      <sz val="16"/>
      <name val="Times New Roman"/>
      <family val="1"/>
      <charset val="204"/>
    </font>
    <font>
      <u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i/>
      <sz val="12"/>
      <name val="Times New Roman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i/>
      <sz val="12"/>
      <name val="Arial"/>
      <family val="2"/>
      <charset val="204"/>
    </font>
    <font>
      <sz val="13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/>
        <bgColor rgb="FFFFFFCC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7">
    <xf numFmtId="0" fontId="0" fillId="0" borderId="0"/>
    <xf numFmtId="0" fontId="1" fillId="0" borderId="0" applyBorder="0" applyProtection="0"/>
    <xf numFmtId="164" fontId="20" fillId="0" borderId="0" applyBorder="0" applyProtection="0"/>
    <xf numFmtId="164" fontId="20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0" fillId="0" borderId="0" applyBorder="0" applyProtection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9" fontId="20" fillId="0" borderId="0" applyBorder="0" applyProtection="0"/>
    <xf numFmtId="9" fontId="20" fillId="0" borderId="0" applyBorder="0" applyProtection="0"/>
    <xf numFmtId="9" fontId="2" fillId="0" borderId="0" applyBorder="0" applyProtection="0"/>
  </cellStyleXfs>
  <cellXfs count="172">
    <xf numFmtId="0" fontId="0" fillId="0" borderId="0" xfId="0"/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165" fontId="5" fillId="0" borderId="0" xfId="0" applyNumberFormat="1" applyFont="1" applyAlignment="1" applyProtection="1"/>
    <xf numFmtId="0" fontId="5" fillId="0" borderId="0" xfId="0" applyFont="1" applyAlignment="1" applyProtection="1"/>
    <xf numFmtId="4" fontId="6" fillId="0" borderId="0" xfId="0" applyNumberFormat="1" applyFont="1" applyAlignment="1" applyProtection="1">
      <alignment horizontal="left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165" fontId="8" fillId="0" borderId="0" xfId="0" applyNumberFormat="1" applyFont="1" applyAlignment="1" applyProtection="1"/>
    <xf numFmtId="0" fontId="8" fillId="0" borderId="0" xfId="0" applyFont="1" applyAlignment="1" applyProtection="1">
      <alignment horizontal="left" vertical="top"/>
    </xf>
    <xf numFmtId="165" fontId="8" fillId="0" borderId="0" xfId="0" applyNumberFormat="1" applyFont="1" applyAlignment="1" applyProtection="1">
      <alignment horizontal="center"/>
    </xf>
    <xf numFmtId="0" fontId="8" fillId="0" borderId="0" xfId="0" applyFont="1" applyAlignment="1" applyProtection="1"/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/>
    </xf>
    <xf numFmtId="0" fontId="8" fillId="0" borderId="1" xfId="0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8" fillId="0" borderId="1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165" fontId="11" fillId="0" borderId="2" xfId="0" applyNumberFormat="1" applyFont="1" applyBorder="1" applyAlignment="1" applyProtection="1"/>
    <xf numFmtId="0" fontId="11" fillId="0" borderId="2" xfId="0" applyFont="1" applyBorder="1" applyAlignment="1" applyProtection="1"/>
    <xf numFmtId="0" fontId="8" fillId="0" borderId="2" xfId="0" applyFont="1" applyBorder="1" applyAlignment="1" applyProtection="1">
      <alignment horizontal="right"/>
    </xf>
    <xf numFmtId="0" fontId="8" fillId="0" borderId="1" xfId="0" applyFont="1" applyBorder="1" applyAlignment="1" applyProtection="1"/>
    <xf numFmtId="0" fontId="14" fillId="0" borderId="13" xfId="0" applyFont="1" applyBorder="1" applyAlignment="1" applyProtection="1">
      <alignment horizontal="left" wrapText="1"/>
    </xf>
    <xf numFmtId="0" fontId="14" fillId="0" borderId="14" xfId="0" applyFont="1" applyBorder="1" applyAlignment="1" applyProtection="1">
      <alignment horizontal="center" vertical="center"/>
    </xf>
    <xf numFmtId="4" fontId="14" fillId="0" borderId="15" xfId="0" applyNumberFormat="1" applyFont="1" applyBorder="1" applyAlignment="1" applyProtection="1">
      <alignment horizontal="center" vertical="center"/>
    </xf>
    <xf numFmtId="4" fontId="14" fillId="0" borderId="15" xfId="0" applyNumberFormat="1" applyFont="1" applyBorder="1" applyAlignment="1" applyProtection="1">
      <alignment horizontal="right" vertical="center"/>
    </xf>
    <xf numFmtId="4" fontId="14" fillId="0" borderId="16" xfId="0" applyNumberFormat="1" applyFont="1" applyBorder="1" applyAlignment="1" applyProtection="1">
      <alignment horizontal="right" vertical="center"/>
    </xf>
    <xf numFmtId="0" fontId="14" fillId="0" borderId="17" xfId="0" applyFont="1" applyBorder="1" applyAlignment="1" applyProtection="1">
      <alignment horizontal="left"/>
    </xf>
    <xf numFmtId="0" fontId="14" fillId="0" borderId="18" xfId="0" applyFont="1" applyBorder="1" applyAlignment="1" applyProtection="1">
      <alignment horizontal="center" vertical="center"/>
    </xf>
    <xf numFmtId="4" fontId="14" fillId="0" borderId="1" xfId="0" applyNumberFormat="1" applyFont="1" applyBorder="1" applyAlignment="1" applyProtection="1">
      <alignment horizontal="center" vertical="center"/>
    </xf>
    <xf numFmtId="4" fontId="14" fillId="0" borderId="1" xfId="0" applyNumberFormat="1" applyFont="1" applyBorder="1" applyAlignment="1" applyProtection="1">
      <alignment horizontal="right" vertical="center"/>
    </xf>
    <xf numFmtId="4" fontId="14" fillId="0" borderId="19" xfId="0" applyNumberFormat="1" applyFont="1" applyBorder="1" applyAlignment="1" applyProtection="1">
      <alignment horizontal="right" vertical="center"/>
    </xf>
    <xf numFmtId="0" fontId="14" fillId="0" borderId="17" xfId="0" applyFont="1" applyBorder="1" applyAlignment="1" applyProtection="1">
      <alignment horizontal="left" wrapText="1"/>
    </xf>
    <xf numFmtId="0" fontId="13" fillId="0" borderId="17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4" fontId="13" fillId="0" borderId="1" xfId="0" applyNumberFormat="1" applyFont="1" applyBorder="1" applyAlignment="1" applyProtection="1">
      <alignment horizontal="center" vertical="center"/>
    </xf>
    <xf numFmtId="4" fontId="13" fillId="0" borderId="1" xfId="0" applyNumberFormat="1" applyFont="1" applyBorder="1" applyAlignment="1" applyProtection="1">
      <alignment horizontal="right" vertical="center"/>
    </xf>
    <xf numFmtId="4" fontId="5" fillId="0" borderId="0" xfId="0" applyNumberFormat="1" applyFont="1" applyAlignment="1" applyProtection="1"/>
    <xf numFmtId="0" fontId="14" fillId="0" borderId="17" xfId="0" applyFont="1" applyBorder="1" applyAlignment="1" applyProtection="1">
      <alignment horizontal="left" vertical="center" wrapText="1"/>
    </xf>
    <xf numFmtId="4" fontId="12" fillId="0" borderId="1" xfId="0" applyNumberFormat="1" applyFont="1" applyBorder="1" applyAlignment="1" applyProtection="1">
      <alignment horizontal="right" vertical="center"/>
    </xf>
    <xf numFmtId="4" fontId="12" fillId="0" borderId="20" xfId="0" applyNumberFormat="1" applyFont="1" applyBorder="1" applyAlignment="1" applyProtection="1">
      <alignment horizontal="right" vertical="center"/>
    </xf>
    <xf numFmtId="0" fontId="14" fillId="0" borderId="21" xfId="0" applyFont="1" applyBorder="1" applyAlignment="1" applyProtection="1">
      <alignment horizontal="left" wrapText="1"/>
    </xf>
    <xf numFmtId="0" fontId="14" fillId="0" borderId="22" xfId="0" applyFont="1" applyBorder="1" applyAlignment="1" applyProtection="1">
      <alignment horizontal="center" vertical="center"/>
    </xf>
    <xf numFmtId="0" fontId="13" fillId="3" borderId="23" xfId="0" applyFont="1" applyFill="1" applyBorder="1" applyAlignment="1" applyProtection="1">
      <alignment horizontal="left" wrapText="1"/>
    </xf>
    <xf numFmtId="0" fontId="14" fillId="3" borderId="11" xfId="0" applyFont="1" applyFill="1" applyBorder="1" applyAlignment="1" applyProtection="1">
      <alignment horizontal="center"/>
    </xf>
    <xf numFmtId="4" fontId="13" fillId="3" borderId="7" xfId="0" applyNumberFormat="1" applyFont="1" applyFill="1" applyBorder="1" applyAlignment="1" applyProtection="1">
      <alignment horizontal="center" vertical="center"/>
    </xf>
    <xf numFmtId="4" fontId="13" fillId="3" borderId="7" xfId="0" applyNumberFormat="1" applyFont="1" applyFill="1" applyBorder="1" applyAlignment="1" applyProtection="1">
      <alignment horizontal="right" vertical="center"/>
    </xf>
    <xf numFmtId="4" fontId="13" fillId="3" borderId="12" xfId="0" applyNumberFormat="1" applyFont="1" applyFill="1" applyBorder="1" applyAlignment="1" applyProtection="1">
      <alignment horizontal="right" vertical="center"/>
    </xf>
    <xf numFmtId="4" fontId="5" fillId="3" borderId="0" xfId="0" applyNumberFormat="1" applyFont="1" applyFill="1" applyAlignment="1" applyProtection="1"/>
    <xf numFmtId="0" fontId="5" fillId="3" borderId="0" xfId="0" applyFont="1" applyFill="1" applyAlignment="1" applyProtection="1"/>
    <xf numFmtId="0" fontId="13" fillId="0" borderId="23" xfId="0" applyFont="1" applyBorder="1" applyAlignment="1" applyProtection="1">
      <alignment horizontal="left" wrapText="1"/>
    </xf>
    <xf numFmtId="0" fontId="14" fillId="0" borderId="23" xfId="0" applyFont="1" applyBorder="1" applyAlignment="1" applyProtection="1">
      <alignment horizontal="center"/>
    </xf>
    <xf numFmtId="4" fontId="12" fillId="0" borderId="24" xfId="0" applyNumberFormat="1" applyFont="1" applyBorder="1" applyAlignment="1" applyProtection="1">
      <alignment horizontal="center" vertical="center"/>
    </xf>
    <xf numFmtId="4" fontId="16" fillId="0" borderId="24" xfId="0" applyNumberFormat="1" applyFont="1" applyBorder="1" applyAlignment="1" applyProtection="1">
      <alignment horizontal="center" vertical="center"/>
    </xf>
    <xf numFmtId="4" fontId="16" fillId="0" borderId="24" xfId="0" applyNumberFormat="1" applyFont="1" applyBorder="1" applyAlignment="1" applyProtection="1">
      <alignment horizontal="right" vertical="center"/>
    </xf>
    <xf numFmtId="4" fontId="12" fillId="0" borderId="24" xfId="0" applyNumberFormat="1" applyFont="1" applyBorder="1" applyAlignment="1" applyProtection="1">
      <alignment horizontal="right" vertical="center"/>
    </xf>
    <xf numFmtId="4" fontId="12" fillId="0" borderId="25" xfId="0" applyNumberFormat="1" applyFont="1" applyBorder="1" applyAlignment="1" applyProtection="1">
      <alignment horizontal="right" vertical="center"/>
    </xf>
    <xf numFmtId="0" fontId="14" fillId="0" borderId="23" xfId="0" applyFont="1" applyBorder="1" applyAlignment="1" applyProtection="1">
      <alignment horizontal="left" wrapText="1"/>
    </xf>
    <xf numFmtId="0" fontId="14" fillId="0" borderId="11" xfId="0" applyFont="1" applyBorder="1" applyAlignment="1" applyProtection="1">
      <alignment horizontal="center" vertical="center"/>
    </xf>
    <xf numFmtId="4" fontId="13" fillId="0" borderId="7" xfId="0" applyNumberFormat="1" applyFont="1" applyBorder="1" applyAlignment="1" applyProtection="1">
      <alignment horizontal="center" vertical="center"/>
    </xf>
    <xf numFmtId="4" fontId="13" fillId="0" borderId="7" xfId="0" applyNumberFormat="1" applyFont="1" applyBorder="1" applyAlignment="1" applyProtection="1">
      <alignment horizontal="right" vertical="center"/>
    </xf>
    <xf numFmtId="4" fontId="13" fillId="0" borderId="12" xfId="0" applyNumberFormat="1" applyFont="1" applyBorder="1" applyAlignment="1" applyProtection="1">
      <alignment horizontal="right" vertical="center"/>
    </xf>
    <xf numFmtId="0" fontId="16" fillId="0" borderId="23" xfId="0" applyFont="1" applyBorder="1" applyAlignment="1" applyProtection="1">
      <alignment horizontal="left" wrapText="1"/>
    </xf>
    <xf numFmtId="0" fontId="14" fillId="0" borderId="14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left" wrapText="1"/>
    </xf>
    <xf numFmtId="4" fontId="13" fillId="0" borderId="27" xfId="0" applyNumberFormat="1" applyFont="1" applyBorder="1" applyAlignment="1" applyProtection="1">
      <alignment horizontal="center" vertical="center"/>
    </xf>
    <xf numFmtId="4" fontId="13" fillId="0" borderId="19" xfId="0" applyNumberFormat="1" applyFont="1" applyBorder="1" applyAlignment="1" applyProtection="1">
      <alignment horizontal="right" vertical="center"/>
    </xf>
    <xf numFmtId="0" fontId="14" fillId="0" borderId="18" xfId="0" applyFont="1" applyBorder="1" applyAlignment="1" applyProtection="1">
      <alignment horizontal="center"/>
    </xf>
    <xf numFmtId="4" fontId="14" fillId="0" borderId="27" xfId="0" applyNumberFormat="1" applyFont="1" applyBorder="1" applyAlignment="1" applyProtection="1">
      <alignment horizontal="center" vertical="center"/>
    </xf>
    <xf numFmtId="4" fontId="14" fillId="0" borderId="20" xfId="0" applyNumberFormat="1" applyFont="1" applyBorder="1" applyAlignment="1" applyProtection="1">
      <alignment horizontal="right" vertical="center"/>
    </xf>
    <xf numFmtId="0" fontId="14" fillId="0" borderId="28" xfId="0" applyFont="1" applyBorder="1" applyAlignment="1" applyProtection="1">
      <alignment horizontal="left" wrapText="1"/>
    </xf>
    <xf numFmtId="0" fontId="13" fillId="0" borderId="18" xfId="0" applyFont="1" applyBorder="1" applyAlignment="1" applyProtection="1">
      <alignment horizontal="center" vertical="center"/>
    </xf>
    <xf numFmtId="4" fontId="16" fillId="0" borderId="1" xfId="0" applyNumberFormat="1" applyFont="1" applyBorder="1" applyAlignment="1" applyProtection="1">
      <alignment horizontal="center" vertical="center"/>
    </xf>
    <xf numFmtId="4" fontId="16" fillId="0" borderId="1" xfId="0" applyNumberFormat="1" applyFont="1" applyBorder="1" applyAlignment="1" applyProtection="1">
      <alignment horizontal="right" vertical="center"/>
    </xf>
    <xf numFmtId="4" fontId="5" fillId="4" borderId="0" xfId="0" applyNumberFormat="1" applyFont="1" applyFill="1" applyAlignment="1" applyProtection="1"/>
    <xf numFmtId="4" fontId="14" fillId="4" borderId="1" xfId="0" applyNumberFormat="1" applyFont="1" applyFill="1" applyBorder="1" applyAlignment="1" applyProtection="1">
      <alignment horizontal="right" vertical="center"/>
    </xf>
    <xf numFmtId="4" fontId="14" fillId="4" borderId="19" xfId="0" applyNumberFormat="1" applyFont="1" applyFill="1" applyBorder="1" applyAlignment="1" applyProtection="1">
      <alignment horizontal="right" vertical="center"/>
    </xf>
    <xf numFmtId="2" fontId="13" fillId="0" borderId="1" xfId="0" applyNumberFormat="1" applyFont="1" applyBorder="1" applyAlignment="1" applyProtection="1">
      <alignment horizontal="right" vertical="center"/>
    </xf>
    <xf numFmtId="2" fontId="14" fillId="0" borderId="1" xfId="0" applyNumberFormat="1" applyFont="1" applyBorder="1" applyAlignment="1" applyProtection="1">
      <alignment horizontal="right" vertical="center"/>
    </xf>
    <xf numFmtId="2" fontId="14" fillId="0" borderId="19" xfId="0" applyNumberFormat="1" applyFont="1" applyBorder="1" applyAlignment="1" applyProtection="1">
      <alignment horizontal="right" vertical="center"/>
    </xf>
    <xf numFmtId="2" fontId="14" fillId="4" borderId="1" xfId="0" applyNumberFormat="1" applyFont="1" applyFill="1" applyBorder="1" applyAlignment="1" applyProtection="1">
      <alignment horizontal="right" vertical="center"/>
    </xf>
    <xf numFmtId="4" fontId="14" fillId="0" borderId="1" xfId="0" applyNumberFormat="1" applyFont="1" applyBorder="1" applyAlignment="1" applyProtection="1">
      <alignment horizontal="right"/>
    </xf>
    <xf numFmtId="0" fontId="16" fillId="0" borderId="17" xfId="0" applyFont="1" applyBorder="1" applyAlignment="1" applyProtection="1">
      <alignment horizontal="left" wrapText="1"/>
    </xf>
    <xf numFmtId="166" fontId="13" fillId="0" borderId="1" xfId="0" applyNumberFormat="1" applyFont="1" applyBorder="1" applyAlignment="1" applyProtection="1">
      <alignment horizontal="center" vertical="center"/>
    </xf>
    <xf numFmtId="4" fontId="13" fillId="0" borderId="9" xfId="0" applyNumberFormat="1" applyFont="1" applyBorder="1" applyAlignment="1" applyProtection="1">
      <alignment horizontal="center" vertical="center"/>
    </xf>
    <xf numFmtId="4" fontId="13" fillId="0" borderId="9" xfId="0" applyNumberFormat="1" applyFont="1" applyBorder="1" applyAlignment="1" applyProtection="1">
      <alignment horizontal="right" vertical="center"/>
    </xf>
    <xf numFmtId="4" fontId="13" fillId="0" borderId="10" xfId="0" applyNumberFormat="1" applyFont="1" applyBorder="1" applyAlignment="1" applyProtection="1">
      <alignment horizontal="right" vertical="center"/>
    </xf>
    <xf numFmtId="4" fontId="5" fillId="3" borderId="0" xfId="0" applyNumberFormat="1" applyFont="1" applyFill="1" applyAlignment="1" applyProtection="1">
      <alignment horizontal="right"/>
    </xf>
    <xf numFmtId="0" fontId="13" fillId="0" borderId="29" xfId="0" applyFont="1" applyBorder="1" applyAlignment="1" applyProtection="1">
      <alignment horizontal="left" wrapText="1"/>
    </xf>
    <xf numFmtId="0" fontId="14" fillId="4" borderId="3" xfId="0" applyFont="1" applyFill="1" applyBorder="1" applyAlignment="1" applyProtection="1">
      <alignment horizontal="center" vertical="center"/>
    </xf>
    <xf numFmtId="4" fontId="13" fillId="0" borderId="30" xfId="0" applyNumberFormat="1" applyFont="1" applyBorder="1" applyAlignment="1" applyProtection="1">
      <alignment horizontal="center" vertical="center"/>
    </xf>
    <xf numFmtId="4" fontId="13" fillId="0" borderId="30" xfId="0" applyNumberFormat="1" applyFont="1" applyBorder="1" applyAlignment="1" applyProtection="1">
      <alignment horizontal="right" vertical="center"/>
    </xf>
    <xf numFmtId="4" fontId="13" fillId="0" borderId="8" xfId="0" applyNumberFormat="1" applyFont="1" applyBorder="1" applyAlignment="1" applyProtection="1">
      <alignment horizontal="right" vertical="center"/>
    </xf>
    <xf numFmtId="0" fontId="14" fillId="0" borderId="31" xfId="0" applyFont="1" applyBorder="1" applyAlignment="1" applyProtection="1">
      <alignment horizontal="left" vertical="center" wrapText="1"/>
    </xf>
    <xf numFmtId="0" fontId="14" fillId="4" borderId="32" xfId="0" applyFont="1" applyFill="1" applyBorder="1" applyAlignment="1" applyProtection="1">
      <alignment horizontal="center" vertical="center"/>
    </xf>
    <xf numFmtId="0" fontId="14" fillId="0" borderId="31" xfId="0" applyFont="1" applyBorder="1" applyAlignment="1" applyProtection="1">
      <alignment horizontal="left" wrapText="1"/>
    </xf>
    <xf numFmtId="4" fontId="13" fillId="0" borderId="1" xfId="0" applyNumberFormat="1" applyFont="1" applyBorder="1" applyAlignment="1" applyProtection="1">
      <alignment horizontal="center"/>
    </xf>
    <xf numFmtId="0" fontId="14" fillId="0" borderId="32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left" wrapText="1"/>
    </xf>
    <xf numFmtId="0" fontId="14" fillId="0" borderId="33" xfId="0" applyFont="1" applyBorder="1" applyAlignment="1" applyProtection="1">
      <alignment horizontal="left" wrapText="1"/>
    </xf>
    <xf numFmtId="0" fontId="14" fillId="0" borderId="34" xfId="0" applyFont="1" applyBorder="1" applyAlignment="1" applyProtection="1">
      <alignment horizontal="center" vertical="center"/>
    </xf>
    <xf numFmtId="166" fontId="14" fillId="0" borderId="9" xfId="0" applyNumberFormat="1" applyFont="1" applyBorder="1" applyAlignment="1" applyProtection="1">
      <alignment horizontal="center"/>
    </xf>
    <xf numFmtId="4" fontId="14" fillId="0" borderId="9" xfId="0" applyNumberFormat="1" applyFont="1" applyBorder="1" applyAlignment="1" applyProtection="1">
      <alignment horizontal="right" vertical="center"/>
    </xf>
    <xf numFmtId="4" fontId="14" fillId="0" borderId="10" xfId="0" applyNumberFormat="1" applyFont="1" applyBorder="1" applyAlignment="1" applyProtection="1">
      <alignment horizontal="right" vertical="center"/>
    </xf>
    <xf numFmtId="0" fontId="13" fillId="0" borderId="28" xfId="0" applyFont="1" applyBorder="1" applyAlignment="1" applyProtection="1">
      <alignment horizontal="left" wrapText="1"/>
    </xf>
    <xf numFmtId="0" fontId="14" fillId="0" borderId="26" xfId="0" applyFont="1" applyBorder="1" applyAlignment="1" applyProtection="1">
      <alignment horizontal="center"/>
    </xf>
    <xf numFmtId="4" fontId="14" fillId="0" borderId="30" xfId="0" applyNumberFormat="1" applyFont="1" applyBorder="1" applyAlignment="1" applyProtection="1">
      <alignment horizontal="center" vertical="center"/>
    </xf>
    <xf numFmtId="4" fontId="14" fillId="0" borderId="30" xfId="0" applyNumberFormat="1" applyFont="1" applyBorder="1" applyAlignment="1" applyProtection="1">
      <alignment horizontal="right" vertical="center"/>
    </xf>
    <xf numFmtId="4" fontId="14" fillId="0" borderId="3" xfId="0" applyNumberFormat="1" applyFont="1" applyBorder="1" applyAlignment="1" applyProtection="1">
      <alignment horizontal="right" vertical="center"/>
    </xf>
    <xf numFmtId="4" fontId="14" fillId="0" borderId="8" xfId="0" applyNumberFormat="1" applyFont="1" applyBorder="1" applyAlignment="1" applyProtection="1">
      <alignment horizontal="right" vertical="center"/>
    </xf>
    <xf numFmtId="4" fontId="14" fillId="0" borderId="32" xfId="0" applyNumberFormat="1" applyFont="1" applyBorder="1" applyAlignment="1" applyProtection="1">
      <alignment horizontal="right" vertical="center"/>
    </xf>
    <xf numFmtId="4" fontId="14" fillId="0" borderId="1" xfId="0" applyNumberFormat="1" applyFont="1" applyBorder="1" applyAlignment="1" applyProtection="1">
      <alignment horizontal="center"/>
    </xf>
    <xf numFmtId="4" fontId="14" fillId="0" borderId="19" xfId="0" applyNumberFormat="1" applyFont="1" applyBorder="1" applyAlignment="1" applyProtection="1">
      <alignment horizontal="center"/>
    </xf>
    <xf numFmtId="0" fontId="17" fillId="0" borderId="0" xfId="0" applyFont="1" applyAlignment="1" applyProtection="1"/>
    <xf numFmtId="0" fontId="13" fillId="0" borderId="35" xfId="0" applyFont="1" applyBorder="1" applyAlignment="1" applyProtection="1">
      <alignment horizontal="left" vertical="center" wrapText="1"/>
    </xf>
    <xf numFmtId="0" fontId="14" fillId="0" borderId="36" xfId="0" applyFont="1" applyBorder="1" applyAlignment="1" applyProtection="1">
      <alignment horizontal="center"/>
    </xf>
    <xf numFmtId="4" fontId="14" fillId="0" borderId="37" xfId="0" applyNumberFormat="1" applyFont="1" applyBorder="1" applyAlignment="1" applyProtection="1">
      <alignment horizontal="center" vertical="center"/>
    </xf>
    <xf numFmtId="4" fontId="14" fillId="0" borderId="37" xfId="0" applyNumberFormat="1" applyFont="1" applyBorder="1" applyAlignment="1" applyProtection="1">
      <alignment horizontal="right" vertical="center"/>
    </xf>
    <xf numFmtId="4" fontId="14" fillId="0" borderId="38" xfId="0" applyNumberFormat="1" applyFont="1" applyBorder="1" applyAlignment="1" applyProtection="1">
      <alignment horizontal="right" vertical="center"/>
    </xf>
    <xf numFmtId="4" fontId="14" fillId="0" borderId="39" xfId="0" applyNumberFormat="1" applyFont="1" applyBorder="1" applyAlignment="1" applyProtection="1">
      <alignment horizontal="right" vertical="center"/>
    </xf>
    <xf numFmtId="166" fontId="14" fillId="0" borderId="30" xfId="0" applyNumberFormat="1" applyFont="1" applyBorder="1" applyAlignment="1" applyProtection="1">
      <alignment horizontal="center"/>
    </xf>
    <xf numFmtId="165" fontId="13" fillId="0" borderId="30" xfId="0" applyNumberFormat="1" applyFont="1" applyBorder="1" applyAlignment="1" applyProtection="1">
      <alignment horizontal="right"/>
    </xf>
    <xf numFmtId="0" fontId="13" fillId="0" borderId="30" xfId="0" applyFont="1" applyBorder="1" applyAlignment="1" applyProtection="1">
      <alignment horizontal="center" wrapText="1"/>
    </xf>
    <xf numFmtId="0" fontId="13" fillId="0" borderId="8" xfId="0" applyFont="1" applyBorder="1" applyAlignment="1" applyProtection="1">
      <alignment horizontal="center" wrapText="1"/>
    </xf>
    <xf numFmtId="165" fontId="13" fillId="0" borderId="9" xfId="0" applyNumberFormat="1" applyFont="1" applyBorder="1" applyAlignment="1" applyProtection="1">
      <alignment horizontal="right"/>
    </xf>
    <xf numFmtId="0" fontId="13" fillId="0" borderId="9" xfId="0" applyFont="1" applyBorder="1" applyAlignment="1" applyProtection="1">
      <alignment horizontal="center" wrapText="1"/>
    </xf>
    <xf numFmtId="0" fontId="13" fillId="0" borderId="19" xfId="0" applyFont="1" applyBorder="1" applyAlignment="1" applyProtection="1">
      <alignment horizontal="center" wrapText="1"/>
    </xf>
    <xf numFmtId="0" fontId="14" fillId="0" borderId="35" xfId="0" applyFont="1" applyBorder="1" applyAlignment="1" applyProtection="1">
      <alignment horizontal="left" wrapText="1"/>
    </xf>
    <xf numFmtId="0" fontId="5" fillId="0" borderId="0" xfId="0" applyFont="1" applyAlignment="1" applyProtection="1">
      <alignment horizontal="center" vertical="center"/>
    </xf>
    <xf numFmtId="165" fontId="5" fillId="0" borderId="0" xfId="0" applyNumberFormat="1" applyFont="1" applyAlignment="1" applyProtection="1">
      <alignment vertical="center"/>
    </xf>
    <xf numFmtId="3" fontId="18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9" fillId="0" borderId="0" xfId="0" applyFont="1" applyAlignment="1" applyProtection="1"/>
    <xf numFmtId="0" fontId="19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left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vertical="center" wrapText="1"/>
    </xf>
    <xf numFmtId="0" fontId="2" fillId="0" borderId="0" xfId="22" applyFont="1"/>
    <xf numFmtId="0" fontId="19" fillId="0" borderId="0" xfId="15" applyFont="1" applyAlignment="1">
      <alignment horizontal="left"/>
    </xf>
    <xf numFmtId="0" fontId="19" fillId="0" borderId="0" xfId="15" applyFont="1" applyBorder="1" applyAlignment="1"/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wrapText="1"/>
    </xf>
    <xf numFmtId="0" fontId="8" fillId="0" borderId="3" xfId="0" applyFont="1" applyBorder="1" applyAlignment="1" applyProtection="1">
      <alignment horizontal="right"/>
    </xf>
    <xf numFmtId="0" fontId="9" fillId="0" borderId="4" xfId="0" applyFont="1" applyBorder="1" applyAlignment="1" applyProtection="1">
      <alignment wrapText="1"/>
    </xf>
    <xf numFmtId="0" fontId="8" fillId="0" borderId="4" xfId="0" applyFont="1" applyBorder="1" applyAlignment="1" applyProtection="1">
      <alignment horizontal="right"/>
    </xf>
    <xf numFmtId="0" fontId="9" fillId="0" borderId="4" xfId="0" applyFont="1" applyBorder="1" applyAlignment="1" applyProtection="1">
      <alignment horizontal="left" wrapText="1"/>
    </xf>
    <xf numFmtId="0" fontId="11" fillId="0" borderId="4" xfId="0" applyFont="1" applyBorder="1" applyAlignment="1" applyProtection="1">
      <alignment wrapText="1"/>
    </xf>
    <xf numFmtId="0" fontId="11" fillId="0" borderId="1" xfId="0" applyFont="1" applyBorder="1" applyAlignment="1" applyProtection="1">
      <alignment horizontal="left"/>
    </xf>
    <xf numFmtId="0" fontId="12" fillId="0" borderId="1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center" wrapText="1"/>
    </xf>
    <xf numFmtId="0" fontId="6" fillId="0" borderId="2" xfId="0" applyFont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 vertical="top" wrapText="1"/>
    </xf>
    <xf numFmtId="0" fontId="14" fillId="0" borderId="22" xfId="0" applyFont="1" applyBorder="1" applyAlignment="1" applyProtection="1">
      <alignment horizontal="left"/>
    </xf>
    <xf numFmtId="0" fontId="14" fillId="0" borderId="26" xfId="0" applyFont="1" applyBorder="1" applyAlignment="1" applyProtection="1">
      <alignment horizontal="left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30" xfId="0" applyFont="1" applyBorder="1" applyAlignment="1" applyProtection="1">
      <alignment horizontal="center" vertical="center" wrapText="1"/>
    </xf>
    <xf numFmtId="0" fontId="14" fillId="0" borderId="37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165" fontId="14" fillId="0" borderId="37" xfId="0" applyNumberFormat="1" applyFont="1" applyBorder="1" applyAlignment="1" applyProtection="1">
      <alignment horizontal="center" vertical="center" wrapText="1"/>
    </xf>
    <xf numFmtId="165" fontId="14" fillId="0" borderId="15" xfId="0" applyNumberFormat="1" applyFont="1" applyBorder="1" applyAlignment="1" applyProtection="1">
      <alignment horizontal="center" vertical="center" wrapText="1"/>
    </xf>
    <xf numFmtId="0" fontId="14" fillId="0" borderId="19" xfId="0" applyFont="1" applyBorder="1" applyAlignment="1" applyProtection="1">
      <alignment horizontal="center" wrapText="1"/>
    </xf>
    <xf numFmtId="0" fontId="19" fillId="0" borderId="0" xfId="0" applyFont="1" applyBorder="1" applyAlignment="1" applyProtection="1">
      <alignment horizontal="right"/>
    </xf>
    <xf numFmtId="0" fontId="14" fillId="0" borderId="41" xfId="0" applyFont="1" applyBorder="1" applyAlignment="1" applyProtection="1">
      <alignment horizontal="center"/>
    </xf>
    <xf numFmtId="0" fontId="14" fillId="0" borderId="26" xfId="0" applyFont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center"/>
    </xf>
  </cellXfs>
  <cellStyles count="27">
    <cellStyle name="Гиперссылка 2" xfId="1"/>
    <cellStyle name="Денежный 2" xfId="2"/>
    <cellStyle name="Денежный 2 2" xfId="3"/>
    <cellStyle name="Денежный 2 3" xfId="4"/>
    <cellStyle name="Денежный 3" xfId="5"/>
    <cellStyle name="Денежный 4" xfId="6"/>
    <cellStyle name="Обычный" xfId="0" builtinId="0"/>
    <cellStyle name="Обычный 2" xfId="7"/>
    <cellStyle name="Обычный 2 2" xfId="8"/>
    <cellStyle name="Обычный 2 2 2" xfId="9"/>
    <cellStyle name="Обычный 2 3" xfId="10"/>
    <cellStyle name="Обычный 3" xfId="11"/>
    <cellStyle name="Обычный 3 2" xfId="12"/>
    <cellStyle name="Обычный 3 3" xfId="13"/>
    <cellStyle name="Обычный 4" xfId="14"/>
    <cellStyle name="Обычный 4 2" xfId="15"/>
    <cellStyle name="Обычный 5" xfId="16"/>
    <cellStyle name="Обычный 5 2" xfId="17"/>
    <cellStyle name="Обычный 5 3" xfId="18"/>
    <cellStyle name="Обычный 6" xfId="19"/>
    <cellStyle name="Обычный 6 2" xfId="20"/>
    <cellStyle name="Обычный 6 3" xfId="21"/>
    <cellStyle name="Обычный 7" xfId="22"/>
    <cellStyle name="Обычный 8" xfId="23"/>
    <cellStyle name="Процентный 2" xfId="24"/>
    <cellStyle name="Процентный 2 2" xfId="25"/>
    <cellStyle name="Процентный 2 3" xfId="26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72702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2702"/>
  </sheetPr>
  <dimension ref="A1:M92"/>
  <sheetViews>
    <sheetView tabSelected="1" view="pageBreakPreview" topLeftCell="A54" zoomScaleNormal="75" workbookViewId="0">
      <selection activeCell="A60" sqref="A60"/>
    </sheetView>
  </sheetViews>
  <sheetFormatPr defaultColWidth="11" defaultRowHeight="15"/>
  <cols>
    <col min="1" max="1" width="34.140625" style="1" customWidth="1"/>
    <col min="2" max="2" width="8.28515625" style="2" customWidth="1"/>
    <col min="3" max="3" width="11" style="2"/>
    <col min="4" max="4" width="11.42578125" style="2" customWidth="1"/>
    <col min="5" max="5" width="12.140625" style="3" customWidth="1"/>
    <col min="6" max="6" width="11.140625" style="4" customWidth="1"/>
    <col min="7" max="7" width="11" style="4"/>
    <col min="8" max="8" width="10.85546875" style="4" customWidth="1"/>
    <col min="9" max="9" width="12.85546875" style="4" customWidth="1"/>
    <col min="10" max="10" width="33" style="4" customWidth="1"/>
    <col min="11" max="16384" width="11" style="4"/>
  </cols>
  <sheetData>
    <row r="1" spans="1:13" ht="15.75" hidden="1" customHeight="1">
      <c r="A1" s="5"/>
      <c r="B1" s="6"/>
      <c r="C1" s="6" t="e">
        <f>#REF!/1000</f>
        <v>#REF!</v>
      </c>
      <c r="D1" s="6"/>
      <c r="E1" s="7"/>
      <c r="F1" s="7" t="e">
        <f>#REF!/1000</f>
        <v>#REF!</v>
      </c>
      <c r="G1" s="7"/>
      <c r="H1" s="7"/>
      <c r="I1" s="7" t="e">
        <f>#REF!/1000</f>
        <v>#REF!</v>
      </c>
      <c r="J1" s="7"/>
      <c r="K1" s="7" t="e">
        <f>#REF!/1000</f>
        <v>#REF!</v>
      </c>
      <c r="L1" s="7"/>
      <c r="M1" s="7"/>
    </row>
    <row r="2" spans="1:13" ht="15.75" hidden="1" customHeight="1">
      <c r="A2" s="8"/>
      <c r="B2" s="9"/>
      <c r="C2" s="9"/>
      <c r="D2" s="9"/>
      <c r="E2" s="10"/>
      <c r="F2" s="144" t="s">
        <v>0</v>
      </c>
      <c r="G2" s="144"/>
      <c r="H2" s="144"/>
      <c r="I2" s="144"/>
    </row>
    <row r="3" spans="1:13" ht="15.75" hidden="1" customHeight="1">
      <c r="A3" s="8"/>
      <c r="B3" s="9"/>
      <c r="C3" s="9"/>
      <c r="D3" s="9"/>
      <c r="E3" s="10"/>
      <c r="F3" s="144" t="s">
        <v>1</v>
      </c>
      <c r="G3" s="144"/>
      <c r="H3" s="144"/>
      <c r="I3" s="144"/>
    </row>
    <row r="4" spans="1:13" ht="15.75" hidden="1" customHeight="1">
      <c r="A4" s="8"/>
      <c r="B4" s="9"/>
      <c r="C4" s="9"/>
      <c r="D4" s="9"/>
      <c r="E4" s="10"/>
      <c r="F4" s="144" t="s">
        <v>2</v>
      </c>
      <c r="G4" s="144"/>
      <c r="H4" s="144"/>
      <c r="I4" s="144"/>
    </row>
    <row r="5" spans="1:13" ht="11.25" hidden="1" customHeight="1">
      <c r="A5" s="11"/>
      <c r="B5" s="9"/>
      <c r="C5" s="9"/>
      <c r="D5" s="9"/>
      <c r="E5" s="12"/>
      <c r="F5" s="9"/>
      <c r="G5" s="13"/>
      <c r="H5" s="13"/>
      <c r="I5" s="13"/>
    </row>
    <row r="6" spans="1:13" ht="46.5" customHeight="1">
      <c r="A6" s="11"/>
      <c r="B6" s="9"/>
      <c r="C6" s="9"/>
      <c r="D6" s="9"/>
      <c r="E6" s="12"/>
      <c r="F6" s="9"/>
      <c r="G6" s="145" t="s">
        <v>3</v>
      </c>
      <c r="H6" s="145"/>
      <c r="I6" s="145"/>
    </row>
    <row r="7" spans="1:13" ht="9.75" customHeight="1">
      <c r="A7" s="11"/>
      <c r="B7" s="9"/>
      <c r="C7" s="9"/>
      <c r="D7" s="9"/>
      <c r="E7" s="12"/>
      <c r="F7" s="9"/>
      <c r="G7" s="14"/>
      <c r="H7" s="14"/>
      <c r="I7" s="14"/>
    </row>
    <row r="8" spans="1:13" ht="15.75">
      <c r="A8" s="15"/>
      <c r="B8" s="9"/>
      <c r="C8" s="9"/>
      <c r="D8" s="9"/>
      <c r="E8" s="12"/>
      <c r="F8" s="144"/>
      <c r="G8" s="144"/>
      <c r="H8" s="144"/>
      <c r="I8" s="16" t="s">
        <v>4</v>
      </c>
    </row>
    <row r="9" spans="1:13" ht="15.75">
      <c r="A9" s="15" t="s">
        <v>5</v>
      </c>
      <c r="B9" s="9"/>
      <c r="C9" s="9"/>
      <c r="D9" s="9"/>
      <c r="E9" s="10"/>
      <c r="F9" s="9"/>
      <c r="G9" s="9"/>
      <c r="H9" s="17" t="s">
        <v>6</v>
      </c>
      <c r="I9" s="16">
        <v>2025</v>
      </c>
    </row>
    <row r="10" spans="1:13" ht="36" customHeight="1">
      <c r="A10" s="146" t="s">
        <v>7</v>
      </c>
      <c r="B10" s="146"/>
      <c r="C10" s="146"/>
      <c r="D10" s="146"/>
      <c r="E10" s="146"/>
      <c r="F10" s="146"/>
      <c r="G10" s="147" t="s">
        <v>8</v>
      </c>
      <c r="H10" s="147"/>
      <c r="I10" s="16">
        <v>41779965</v>
      </c>
    </row>
    <row r="11" spans="1:13" ht="15" customHeight="1">
      <c r="A11" s="18" t="s">
        <v>9</v>
      </c>
      <c r="B11" s="148" t="s">
        <v>10</v>
      </c>
      <c r="C11" s="148"/>
      <c r="D11" s="148"/>
      <c r="E11" s="148"/>
      <c r="F11" s="148"/>
      <c r="G11" s="149" t="s">
        <v>11</v>
      </c>
      <c r="H11" s="149"/>
      <c r="I11" s="16">
        <v>150</v>
      </c>
    </row>
    <row r="12" spans="1:13" ht="15" customHeight="1">
      <c r="A12" s="18" t="s">
        <v>12</v>
      </c>
      <c r="B12" s="150" t="s">
        <v>13</v>
      </c>
      <c r="C12" s="150"/>
      <c r="D12" s="150"/>
      <c r="E12" s="150"/>
      <c r="F12" s="150"/>
      <c r="G12" s="149" t="s">
        <v>14</v>
      </c>
      <c r="H12" s="149"/>
      <c r="I12" s="16">
        <v>511700000</v>
      </c>
    </row>
    <row r="13" spans="1:13" ht="15" customHeight="1">
      <c r="A13" s="18" t="s">
        <v>15</v>
      </c>
      <c r="B13" s="151" t="s">
        <v>16</v>
      </c>
      <c r="C13" s="151"/>
      <c r="D13" s="151"/>
      <c r="E13" s="151"/>
      <c r="F13" s="151"/>
      <c r="G13" s="149"/>
      <c r="H13" s="149"/>
      <c r="I13" s="16"/>
    </row>
    <row r="14" spans="1:13" ht="15" customHeight="1">
      <c r="A14" s="18" t="s">
        <v>17</v>
      </c>
      <c r="B14" s="148" t="s">
        <v>152</v>
      </c>
      <c r="C14" s="148"/>
      <c r="D14" s="148"/>
      <c r="E14" s="148"/>
      <c r="F14" s="148"/>
      <c r="G14" s="149"/>
      <c r="H14" s="149"/>
      <c r="I14" s="16"/>
    </row>
    <row r="15" spans="1:13" ht="15.75">
      <c r="A15" s="18" t="s">
        <v>18</v>
      </c>
      <c r="B15" s="148"/>
      <c r="C15" s="148"/>
      <c r="D15" s="148"/>
      <c r="E15" s="148"/>
      <c r="F15" s="148"/>
      <c r="G15" s="149" t="s">
        <v>19</v>
      </c>
      <c r="H15" s="149"/>
      <c r="I15" s="16" t="s">
        <v>20</v>
      </c>
    </row>
    <row r="16" spans="1:13" ht="15" customHeight="1">
      <c r="A16" s="18" t="s">
        <v>21</v>
      </c>
      <c r="B16" s="148" t="s">
        <v>22</v>
      </c>
      <c r="C16" s="148"/>
      <c r="D16" s="148"/>
      <c r="E16" s="148"/>
      <c r="F16" s="148"/>
      <c r="G16" s="149"/>
      <c r="H16" s="149"/>
      <c r="I16" s="16"/>
    </row>
    <row r="17" spans="1:9" ht="15" customHeight="1">
      <c r="A17" s="18" t="s">
        <v>23</v>
      </c>
      <c r="B17" s="148" t="s">
        <v>24</v>
      </c>
      <c r="C17" s="148"/>
      <c r="D17" s="148"/>
      <c r="E17" s="148"/>
      <c r="F17" s="148"/>
      <c r="G17" s="149"/>
      <c r="H17" s="149"/>
      <c r="I17" s="16"/>
    </row>
    <row r="18" spans="1:9" ht="15.75">
      <c r="A18" s="18" t="s">
        <v>25</v>
      </c>
      <c r="B18" s="19">
        <v>49</v>
      </c>
      <c r="C18" s="20"/>
      <c r="D18" s="20"/>
      <c r="E18" s="21"/>
      <c r="F18" s="22"/>
      <c r="G18" s="23"/>
      <c r="H18" s="23"/>
      <c r="I18" s="16"/>
    </row>
    <row r="19" spans="1:9" ht="15.75">
      <c r="A19" s="18" t="s">
        <v>26</v>
      </c>
      <c r="B19" s="152" t="s">
        <v>27</v>
      </c>
      <c r="C19" s="152"/>
      <c r="D19" s="152"/>
      <c r="E19" s="152"/>
      <c r="F19" s="152"/>
      <c r="G19" s="152"/>
      <c r="H19" s="152"/>
      <c r="I19" s="24"/>
    </row>
    <row r="20" spans="1:9" ht="15.75">
      <c r="A20" s="18" t="s">
        <v>28</v>
      </c>
      <c r="B20" s="152"/>
      <c r="C20" s="152"/>
      <c r="D20" s="152"/>
      <c r="E20" s="152"/>
      <c r="F20" s="152"/>
      <c r="G20" s="152"/>
      <c r="H20" s="152"/>
      <c r="I20" s="24"/>
    </row>
    <row r="21" spans="1:9" ht="15.75">
      <c r="A21" s="18" t="s">
        <v>29</v>
      </c>
      <c r="B21" s="153" t="s">
        <v>30</v>
      </c>
      <c r="C21" s="153"/>
      <c r="D21" s="153"/>
      <c r="E21" s="153"/>
      <c r="F21" s="153"/>
      <c r="G21" s="153"/>
      <c r="H21" s="153"/>
      <c r="I21" s="24"/>
    </row>
    <row r="22" spans="1:9" ht="11.25" customHeight="1"/>
    <row r="23" spans="1:9" ht="52.5" customHeight="1">
      <c r="A23" s="154" t="s">
        <v>153</v>
      </c>
      <c r="B23" s="154"/>
      <c r="C23" s="154"/>
      <c r="D23" s="154"/>
      <c r="E23" s="154"/>
      <c r="F23" s="154"/>
      <c r="G23" s="154"/>
      <c r="H23" s="154"/>
      <c r="I23" s="154"/>
    </row>
    <row r="24" spans="1:9" ht="20.25">
      <c r="A24" s="155" t="s">
        <v>31</v>
      </c>
      <c r="B24" s="155"/>
      <c r="C24" s="155"/>
      <c r="D24" s="155"/>
      <c r="E24" s="155"/>
      <c r="F24" s="155"/>
      <c r="G24" s="155"/>
      <c r="H24" s="155"/>
      <c r="I24" s="155"/>
    </row>
    <row r="25" spans="1:9" ht="18.75" customHeight="1" thickBot="1">
      <c r="A25" s="156" t="s">
        <v>32</v>
      </c>
      <c r="B25" s="156"/>
      <c r="C25" s="156"/>
      <c r="D25" s="156"/>
      <c r="E25" s="156"/>
      <c r="F25" s="156"/>
      <c r="G25" s="156"/>
      <c r="H25" s="156"/>
      <c r="I25" s="156"/>
    </row>
    <row r="26" spans="1:9" ht="16.5" customHeight="1">
      <c r="A26" s="156" t="s">
        <v>33</v>
      </c>
      <c r="B26" s="156"/>
      <c r="C26" s="156"/>
      <c r="D26" s="156"/>
      <c r="E26" s="156"/>
      <c r="F26" s="156"/>
      <c r="G26" s="156"/>
      <c r="H26" s="156"/>
      <c r="I26" s="156"/>
    </row>
    <row r="27" spans="1:9" ht="18" customHeight="1" thickBot="1">
      <c r="A27" s="157"/>
      <c r="B27" s="159" t="s">
        <v>34</v>
      </c>
      <c r="C27" s="161" t="s">
        <v>35</v>
      </c>
      <c r="D27" s="161" t="s">
        <v>36</v>
      </c>
      <c r="E27" s="163" t="s">
        <v>37</v>
      </c>
      <c r="F27" s="165" t="s">
        <v>38</v>
      </c>
      <c r="G27" s="165"/>
      <c r="H27" s="165"/>
      <c r="I27" s="165"/>
    </row>
    <row r="28" spans="1:9" ht="42.75" customHeight="1">
      <c r="A28" s="158"/>
      <c r="B28" s="160"/>
      <c r="C28" s="162"/>
      <c r="D28" s="162"/>
      <c r="E28" s="164"/>
      <c r="F28" s="139" t="s">
        <v>39</v>
      </c>
      <c r="G28" s="139" t="s">
        <v>40</v>
      </c>
      <c r="H28" s="139" t="s">
        <v>41</v>
      </c>
      <c r="I28" s="140" t="s">
        <v>42</v>
      </c>
    </row>
    <row r="29" spans="1:9" ht="18" customHeight="1" thickBot="1">
      <c r="A29" s="138" t="s">
        <v>43</v>
      </c>
      <c r="B29" s="167"/>
      <c r="C29" s="167"/>
      <c r="D29" s="167"/>
      <c r="E29" s="167"/>
      <c r="F29" s="167"/>
      <c r="G29" s="167"/>
      <c r="H29" s="167"/>
      <c r="I29" s="167"/>
    </row>
    <row r="30" spans="1:9" ht="30" customHeight="1">
      <c r="A30" s="25" t="s">
        <v>44</v>
      </c>
      <c r="B30" s="26" t="s">
        <v>45</v>
      </c>
      <c r="C30" s="27"/>
      <c r="D30" s="27"/>
      <c r="E30" s="28"/>
      <c r="F30" s="28"/>
      <c r="G30" s="28"/>
      <c r="H30" s="28"/>
      <c r="I30" s="29"/>
    </row>
    <row r="31" spans="1:9" ht="18.75" customHeight="1">
      <c r="A31" s="30" t="s">
        <v>46</v>
      </c>
      <c r="B31" s="31" t="s">
        <v>47</v>
      </c>
      <c r="C31" s="32"/>
      <c r="D31" s="32"/>
      <c r="E31" s="33"/>
      <c r="F31" s="33"/>
      <c r="G31" s="33"/>
      <c r="H31" s="33"/>
      <c r="I31" s="34"/>
    </row>
    <row r="32" spans="1:9" ht="18.75" customHeight="1">
      <c r="A32" s="30" t="s">
        <v>48</v>
      </c>
      <c r="B32" s="31" t="s">
        <v>49</v>
      </c>
      <c r="C32" s="32"/>
      <c r="D32" s="32"/>
      <c r="E32" s="33"/>
      <c r="F32" s="33"/>
      <c r="G32" s="33"/>
      <c r="H32" s="33"/>
      <c r="I32" s="34"/>
    </row>
    <row r="33" spans="1:10" ht="29.25" customHeight="1">
      <c r="A33" s="35" t="s">
        <v>50</v>
      </c>
      <c r="B33" s="31" t="s">
        <v>51</v>
      </c>
      <c r="C33" s="32"/>
      <c r="D33" s="32"/>
      <c r="E33" s="33"/>
      <c r="F33" s="33"/>
      <c r="G33" s="33"/>
      <c r="H33" s="33"/>
      <c r="I33" s="34"/>
    </row>
    <row r="34" spans="1:10" s="37" customFormat="1" ht="47.25" customHeight="1">
      <c r="A34" s="36" t="s">
        <v>52</v>
      </c>
      <c r="B34" s="31" t="s">
        <v>53</v>
      </c>
      <c r="C34" s="32"/>
      <c r="D34" s="32"/>
      <c r="E34" s="33"/>
      <c r="F34" s="33"/>
      <c r="G34" s="33"/>
      <c r="H34" s="33"/>
      <c r="I34" s="34"/>
    </row>
    <row r="35" spans="1:10" ht="30" customHeight="1">
      <c r="A35" s="35" t="s">
        <v>54</v>
      </c>
      <c r="B35" s="31" t="s">
        <v>55</v>
      </c>
      <c r="C35" s="32"/>
      <c r="D35" s="32"/>
      <c r="E35" s="33"/>
      <c r="F35" s="33"/>
      <c r="G35" s="33"/>
      <c r="H35" s="33"/>
      <c r="I35" s="34"/>
    </row>
    <row r="36" spans="1:10" ht="31.5">
      <c r="A36" s="35" t="s">
        <v>56</v>
      </c>
      <c r="B36" s="31" t="s">
        <v>57</v>
      </c>
      <c r="C36" s="32"/>
      <c r="D36" s="32"/>
      <c r="E36" s="33"/>
      <c r="F36" s="33"/>
      <c r="G36" s="33"/>
      <c r="H36" s="33"/>
      <c r="I36" s="34"/>
    </row>
    <row r="37" spans="1:10" ht="47.25">
      <c r="A37" s="35" t="s">
        <v>58</v>
      </c>
      <c r="B37" s="31" t="s">
        <v>59</v>
      </c>
      <c r="C37" s="38">
        <v>16390.54</v>
      </c>
      <c r="D37" s="38">
        <v>20069.400000000001</v>
      </c>
      <c r="E37" s="39">
        <f>SUM(F37:I37)</f>
        <v>19054.97</v>
      </c>
      <c r="F37" s="33">
        <v>5070.16</v>
      </c>
      <c r="G37" s="33">
        <v>4489.68</v>
      </c>
      <c r="H37" s="33">
        <v>4673.92</v>
      </c>
      <c r="I37" s="34">
        <v>4821.21</v>
      </c>
      <c r="J37" s="40"/>
    </row>
    <row r="38" spans="1:10" ht="15.75" customHeight="1">
      <c r="A38" s="41" t="s">
        <v>60</v>
      </c>
      <c r="B38" s="31" t="s">
        <v>61</v>
      </c>
      <c r="C38" s="38"/>
      <c r="D38" s="38">
        <v>900</v>
      </c>
      <c r="E38" s="39"/>
      <c r="F38" s="33"/>
      <c r="G38" s="33"/>
      <c r="H38" s="33"/>
      <c r="I38" s="34"/>
    </row>
    <row r="39" spans="1:10" ht="47.25">
      <c r="A39" s="35" t="s">
        <v>62</v>
      </c>
      <c r="B39" s="31" t="s">
        <v>63</v>
      </c>
      <c r="C39" s="38">
        <v>2007.9</v>
      </c>
      <c r="D39" s="38">
        <v>531.89</v>
      </c>
      <c r="E39" s="39">
        <f>F39+G39+H39+I39</f>
        <v>631.12</v>
      </c>
      <c r="F39" s="42">
        <v>157.78</v>
      </c>
      <c r="G39" s="42">
        <v>157.78</v>
      </c>
      <c r="H39" s="42">
        <v>157.78</v>
      </c>
      <c r="I39" s="43">
        <v>157.78</v>
      </c>
    </row>
    <row r="40" spans="1:10" ht="15.75">
      <c r="A40" s="44" t="s">
        <v>64</v>
      </c>
      <c r="B40" s="45" t="s">
        <v>65</v>
      </c>
      <c r="C40" s="32"/>
      <c r="D40" s="32"/>
      <c r="E40" s="33"/>
      <c r="F40" s="33"/>
      <c r="G40" s="33"/>
      <c r="H40" s="33"/>
      <c r="I40" s="34"/>
    </row>
    <row r="41" spans="1:10" s="52" customFormat="1" ht="23.25" customHeight="1">
      <c r="A41" s="46" t="s">
        <v>66</v>
      </c>
      <c r="B41" s="47" t="s">
        <v>67</v>
      </c>
      <c r="C41" s="48">
        <f>C37+C34+C39</f>
        <v>18398.440000000002</v>
      </c>
      <c r="D41" s="48">
        <v>21501.29</v>
      </c>
      <c r="E41" s="49">
        <f>E37+E38+E39</f>
        <v>19686.09</v>
      </c>
      <c r="F41" s="49">
        <f>F37+F38+F39</f>
        <v>5227.9399999999996</v>
      </c>
      <c r="G41" s="49">
        <f>G37+G38+G39</f>
        <v>4647.46</v>
      </c>
      <c r="H41" s="49">
        <f>H37+H38+H39</f>
        <v>4831.7</v>
      </c>
      <c r="I41" s="50">
        <f>I37+I38+I39</f>
        <v>4978.99</v>
      </c>
      <c r="J41" s="51"/>
    </row>
    <row r="42" spans="1:10" ht="22.5" customHeight="1">
      <c r="A42" s="53" t="s">
        <v>68</v>
      </c>
      <c r="B42" s="54"/>
      <c r="C42" s="55"/>
      <c r="D42" s="56"/>
      <c r="E42" s="57"/>
      <c r="F42" s="58"/>
      <c r="G42" s="58"/>
      <c r="H42" s="58"/>
      <c r="I42" s="59"/>
    </row>
    <row r="43" spans="1:10" ht="33.75" customHeight="1">
      <c r="A43" s="60" t="s">
        <v>69</v>
      </c>
      <c r="B43" s="61" t="s">
        <v>70</v>
      </c>
      <c r="C43" s="62">
        <v>18398.439999999999</v>
      </c>
      <c r="D43" s="62">
        <v>20969.2</v>
      </c>
      <c r="E43" s="63">
        <f>E44</f>
        <v>19054.969999999998</v>
      </c>
      <c r="F43" s="63">
        <f>F44</f>
        <v>5070.16</v>
      </c>
      <c r="G43" s="63">
        <f>G44</f>
        <v>4489.6799999999994</v>
      </c>
      <c r="H43" s="63">
        <f>H44</f>
        <v>4673.92</v>
      </c>
      <c r="I43" s="64">
        <f>I44</f>
        <v>4821.21</v>
      </c>
      <c r="J43" s="40"/>
    </row>
    <row r="44" spans="1:10" ht="46.5" customHeight="1">
      <c r="A44" s="65" t="s">
        <v>71</v>
      </c>
      <c r="B44" s="61" t="s">
        <v>72</v>
      </c>
      <c r="C44" s="62">
        <v>18398.439999999999</v>
      </c>
      <c r="D44" s="62">
        <v>20969.2</v>
      </c>
      <c r="E44" s="63">
        <f>E54</f>
        <v>19054.969999999998</v>
      </c>
      <c r="F44" s="63">
        <f>F54</f>
        <v>5070.16</v>
      </c>
      <c r="G44" s="63">
        <f>G56</f>
        <v>4489.6799999999994</v>
      </c>
      <c r="H44" s="63">
        <f>H56</f>
        <v>4673.92</v>
      </c>
      <c r="I44" s="64">
        <f>I56</f>
        <v>4821.21</v>
      </c>
    </row>
    <row r="45" spans="1:10" ht="31.5">
      <c r="A45" s="25" t="s">
        <v>73</v>
      </c>
      <c r="B45" s="66" t="s">
        <v>74</v>
      </c>
      <c r="C45" s="27"/>
      <c r="D45" s="27"/>
      <c r="E45" s="28"/>
      <c r="F45" s="28"/>
      <c r="G45" s="28"/>
      <c r="H45" s="28"/>
      <c r="I45" s="29"/>
    </row>
    <row r="46" spans="1:10" ht="31.5">
      <c r="A46" s="35" t="s">
        <v>75</v>
      </c>
      <c r="B46" s="45" t="s">
        <v>76</v>
      </c>
      <c r="C46" s="32"/>
      <c r="D46" s="32"/>
      <c r="E46" s="33"/>
      <c r="F46" s="33"/>
      <c r="G46" s="33"/>
      <c r="H46" s="33"/>
      <c r="I46" s="34"/>
    </row>
    <row r="47" spans="1:10" ht="15.75">
      <c r="A47" s="67" t="s">
        <v>77</v>
      </c>
      <c r="B47" s="168" t="s">
        <v>76</v>
      </c>
      <c r="C47" s="32"/>
      <c r="D47" s="32"/>
      <c r="E47" s="33"/>
      <c r="F47" s="33"/>
      <c r="G47" s="33"/>
      <c r="H47" s="33"/>
      <c r="I47" s="34"/>
    </row>
    <row r="48" spans="1:10" ht="15.75">
      <c r="A48" s="67" t="s">
        <v>78</v>
      </c>
      <c r="B48" s="168"/>
      <c r="C48" s="32"/>
      <c r="D48" s="32"/>
      <c r="E48" s="33"/>
      <c r="F48" s="33"/>
      <c r="G48" s="33"/>
      <c r="H48" s="33"/>
      <c r="I48" s="34"/>
    </row>
    <row r="49" spans="1:10" ht="31.5">
      <c r="A49" s="35" t="s">
        <v>79</v>
      </c>
      <c r="B49" s="31" t="s">
        <v>80</v>
      </c>
      <c r="C49" s="32"/>
      <c r="D49" s="32"/>
      <c r="E49" s="33"/>
      <c r="F49" s="33"/>
      <c r="G49" s="33"/>
      <c r="H49" s="33"/>
      <c r="I49" s="34"/>
    </row>
    <row r="50" spans="1:10" ht="47.25">
      <c r="A50" s="35" t="s">
        <v>81</v>
      </c>
      <c r="B50" s="31" t="s">
        <v>82</v>
      </c>
      <c r="C50" s="68">
        <f>C39</f>
        <v>2007.9</v>
      </c>
      <c r="D50" s="38">
        <v>531.89</v>
      </c>
      <c r="E50" s="39">
        <f>E39</f>
        <v>631.12</v>
      </c>
      <c r="F50" s="39">
        <f>F39</f>
        <v>157.78</v>
      </c>
      <c r="G50" s="39">
        <f>G39</f>
        <v>157.78</v>
      </c>
      <c r="H50" s="39">
        <f>H39</f>
        <v>157.78</v>
      </c>
      <c r="I50" s="69">
        <f>I39</f>
        <v>157.78</v>
      </c>
    </row>
    <row r="51" spans="1:10" ht="15.75">
      <c r="A51" s="35" t="s">
        <v>83</v>
      </c>
      <c r="B51" s="70" t="s">
        <v>84</v>
      </c>
      <c r="C51" s="71"/>
      <c r="D51" s="32"/>
      <c r="E51" s="33"/>
      <c r="F51" s="33"/>
      <c r="G51" s="33"/>
      <c r="H51" s="33"/>
      <c r="I51" s="72"/>
    </row>
    <row r="52" spans="1:10" ht="31.5">
      <c r="A52" s="73" t="s">
        <v>85</v>
      </c>
      <c r="B52" s="31" t="s">
        <v>86</v>
      </c>
      <c r="C52" s="71"/>
      <c r="D52" s="32"/>
      <c r="E52" s="33"/>
      <c r="F52" s="33"/>
      <c r="G52" s="33"/>
      <c r="H52" s="33"/>
      <c r="I52" s="72"/>
    </row>
    <row r="53" spans="1:10" ht="31.5">
      <c r="A53" s="35" t="s">
        <v>87</v>
      </c>
      <c r="B53" s="31" t="s">
        <v>88</v>
      </c>
      <c r="C53" s="33"/>
      <c r="D53" s="33"/>
      <c r="E53" s="33"/>
      <c r="F53" s="33"/>
      <c r="G53" s="33"/>
      <c r="H53" s="33"/>
      <c r="I53" s="72"/>
    </row>
    <row r="54" spans="1:10" ht="45.75" customHeight="1">
      <c r="A54" s="36" t="s">
        <v>89</v>
      </c>
      <c r="B54" s="74" t="s">
        <v>90</v>
      </c>
      <c r="C54" s="39">
        <v>16390.54</v>
      </c>
      <c r="D54" s="39">
        <v>20969.400000000001</v>
      </c>
      <c r="E54" s="39">
        <f t="shared" ref="E54:I55" si="0">E55</f>
        <v>19054.969999999998</v>
      </c>
      <c r="F54" s="39">
        <f t="shared" si="0"/>
        <v>5070.16</v>
      </c>
      <c r="G54" s="39">
        <f t="shared" si="0"/>
        <v>4489.6799999999994</v>
      </c>
      <c r="H54" s="39">
        <f t="shared" si="0"/>
        <v>4673.92</v>
      </c>
      <c r="I54" s="69">
        <f t="shared" si="0"/>
        <v>4821.21</v>
      </c>
    </row>
    <row r="55" spans="1:10" ht="81" customHeight="1">
      <c r="A55" s="36" t="s">
        <v>91</v>
      </c>
      <c r="B55" s="74" t="s">
        <v>90</v>
      </c>
      <c r="C55" s="38">
        <v>16390.54</v>
      </c>
      <c r="D55" s="39">
        <v>20969.400000000001</v>
      </c>
      <c r="E55" s="39">
        <f t="shared" si="0"/>
        <v>19054.969999999998</v>
      </c>
      <c r="F55" s="39">
        <f t="shared" si="0"/>
        <v>5070.16</v>
      </c>
      <c r="G55" s="39">
        <f t="shared" si="0"/>
        <v>4489.6799999999994</v>
      </c>
      <c r="H55" s="39">
        <f t="shared" si="0"/>
        <v>4673.92</v>
      </c>
      <c r="I55" s="69">
        <f t="shared" si="0"/>
        <v>4821.21</v>
      </c>
    </row>
    <row r="56" spans="1:10" ht="19.5" customHeight="1">
      <c r="A56" s="41" t="s">
        <v>92</v>
      </c>
      <c r="B56" s="31" t="s">
        <v>93</v>
      </c>
      <c r="C56" s="75">
        <v>16390.54</v>
      </c>
      <c r="D56" s="76">
        <v>20969.400000000001</v>
      </c>
      <c r="E56" s="76">
        <f>E57+E58+E59+E60+E61+E62</f>
        <v>19054.969999999998</v>
      </c>
      <c r="F56" s="76">
        <f>F57+F58+F59+F60+F61+F62</f>
        <v>5070.16</v>
      </c>
      <c r="G56" s="76">
        <f>G57+G58+G59+G60+G61+G62</f>
        <v>4489.6799999999994</v>
      </c>
      <c r="H56" s="76">
        <f>H57+H58+H59+H60+H61+H62</f>
        <v>4673.92</v>
      </c>
      <c r="I56" s="76">
        <f>I57+I58+I59+I60+I61+I62</f>
        <v>4821.21</v>
      </c>
      <c r="J56" s="40"/>
    </row>
    <row r="57" spans="1:10" ht="31.5">
      <c r="A57" s="67" t="s">
        <v>94</v>
      </c>
      <c r="B57" s="31" t="s">
        <v>95</v>
      </c>
      <c r="C57" s="38">
        <v>13428</v>
      </c>
      <c r="D57" s="38">
        <v>14946.08</v>
      </c>
      <c r="E57" s="39">
        <f t="shared" ref="E57:E62" si="1">F57+G57+H57+I57</f>
        <v>14241.68</v>
      </c>
      <c r="F57" s="33">
        <v>3690.27</v>
      </c>
      <c r="G57" s="33">
        <v>3517.14</v>
      </c>
      <c r="H57" s="33">
        <v>3517.14</v>
      </c>
      <c r="I57" s="34">
        <v>3517.13</v>
      </c>
      <c r="J57" s="77"/>
    </row>
    <row r="58" spans="1:10" ht="31.5">
      <c r="A58" s="67" t="s">
        <v>96</v>
      </c>
      <c r="B58" s="31" t="s">
        <v>97</v>
      </c>
      <c r="C58" s="38">
        <v>2915.51</v>
      </c>
      <c r="D58" s="38">
        <v>3224.91</v>
      </c>
      <c r="E58" s="39">
        <f t="shared" si="1"/>
        <v>3133.3</v>
      </c>
      <c r="F58" s="78">
        <v>811.86</v>
      </c>
      <c r="G58" s="78">
        <v>773.81</v>
      </c>
      <c r="H58" s="78">
        <v>773.81</v>
      </c>
      <c r="I58" s="79">
        <v>773.82</v>
      </c>
      <c r="J58" s="40"/>
    </row>
    <row r="59" spans="1:10" ht="31.5">
      <c r="A59" s="67" t="s">
        <v>98</v>
      </c>
      <c r="B59" s="31" t="s">
        <v>99</v>
      </c>
      <c r="C59" s="38">
        <v>12.77</v>
      </c>
      <c r="D59" s="38">
        <v>1181.9100000000001</v>
      </c>
      <c r="E59" s="80">
        <f t="shared" si="1"/>
        <v>375.98</v>
      </c>
      <c r="F59" s="81">
        <v>105.82</v>
      </c>
      <c r="G59" s="81">
        <v>63.71</v>
      </c>
      <c r="H59" s="81">
        <v>141.54</v>
      </c>
      <c r="I59" s="82">
        <v>64.91</v>
      </c>
    </row>
    <row r="60" spans="1:10" ht="63">
      <c r="A60" s="67" t="s">
        <v>158</v>
      </c>
      <c r="B60" s="31" t="s">
        <v>100</v>
      </c>
      <c r="C60" s="38">
        <v>20.97</v>
      </c>
      <c r="D60" s="38">
        <v>654.15</v>
      </c>
      <c r="E60" s="39">
        <f t="shared" si="1"/>
        <v>991.47299999999996</v>
      </c>
      <c r="F60" s="83">
        <v>456.9</v>
      </c>
      <c r="G60" s="81">
        <v>5.23</v>
      </c>
      <c r="H60" s="81">
        <f>109.2+45.9-32.297</f>
        <v>122.803</v>
      </c>
      <c r="I60" s="82">
        <v>406.54</v>
      </c>
    </row>
    <row r="61" spans="1:10" ht="31.5">
      <c r="A61" s="67" t="s">
        <v>101</v>
      </c>
      <c r="B61" s="31" t="s">
        <v>102</v>
      </c>
      <c r="C61" s="38">
        <v>13.29</v>
      </c>
      <c r="D61" s="38">
        <v>14.95</v>
      </c>
      <c r="E61" s="80">
        <f t="shared" si="1"/>
        <v>182.74700000000001</v>
      </c>
      <c r="F61" s="81">
        <v>5.31</v>
      </c>
      <c r="G61" s="81">
        <v>0</v>
      </c>
      <c r="H61" s="81">
        <f>86.33+32.297</f>
        <v>118.627</v>
      </c>
      <c r="I61" s="82">
        <v>58.81</v>
      </c>
    </row>
    <row r="62" spans="1:10" s="37" customFormat="1" ht="15.75">
      <c r="A62" s="67" t="s">
        <v>103</v>
      </c>
      <c r="B62" s="31" t="s">
        <v>104</v>
      </c>
      <c r="C62" s="38"/>
      <c r="D62" s="38">
        <v>47.4</v>
      </c>
      <c r="E62" s="80">
        <f t="shared" si="1"/>
        <v>129.79</v>
      </c>
      <c r="F62" s="33"/>
      <c r="G62" s="84">
        <v>129.79</v>
      </c>
      <c r="H62" s="33"/>
      <c r="I62" s="34"/>
      <c r="J62" s="4"/>
    </row>
    <row r="63" spans="1:10" ht="15.75">
      <c r="A63" s="85" t="s">
        <v>105</v>
      </c>
      <c r="B63" s="31" t="s">
        <v>106</v>
      </c>
      <c r="C63" s="86"/>
      <c r="D63" s="38">
        <v>900</v>
      </c>
      <c r="E63" s="39"/>
      <c r="F63" s="39"/>
      <c r="G63" s="39"/>
      <c r="H63" s="39"/>
      <c r="I63" s="69"/>
    </row>
    <row r="64" spans="1:10" ht="15.75">
      <c r="A64" s="44" t="s">
        <v>107</v>
      </c>
      <c r="B64" s="45" t="s">
        <v>108</v>
      </c>
      <c r="C64" s="87"/>
      <c r="D64" s="87"/>
      <c r="E64" s="88"/>
      <c r="F64" s="88"/>
      <c r="G64" s="88"/>
      <c r="H64" s="88"/>
      <c r="I64" s="89"/>
    </row>
    <row r="65" spans="1:10" s="52" customFormat="1" ht="21" customHeight="1">
      <c r="A65" s="46" t="s">
        <v>109</v>
      </c>
      <c r="B65" s="47" t="s">
        <v>110</v>
      </c>
      <c r="C65" s="48">
        <f>C57+C58+C59+C60+C61+C62+C63+C45+C46+C49+C50</f>
        <v>18398.440000000002</v>
      </c>
      <c r="D65" s="49">
        <v>21501.29</v>
      </c>
      <c r="E65" s="49">
        <f>E63+E43+E39</f>
        <v>19686.089999999997</v>
      </c>
      <c r="F65" s="49">
        <f>F63+F39+F43</f>
        <v>5227.9399999999996</v>
      </c>
      <c r="G65" s="49">
        <f>G63+G39+G43</f>
        <v>4647.4599999999991</v>
      </c>
      <c r="H65" s="49">
        <f>H63+H39+H43</f>
        <v>4831.7</v>
      </c>
      <c r="I65" s="50">
        <f>I63+I39+I43</f>
        <v>4978.99</v>
      </c>
      <c r="J65" s="90"/>
    </row>
    <row r="66" spans="1:10" ht="31.5">
      <c r="A66" s="91" t="s">
        <v>111</v>
      </c>
      <c r="B66" s="92" t="s">
        <v>112</v>
      </c>
      <c r="C66" s="93"/>
      <c r="D66" s="93"/>
      <c r="E66" s="94"/>
      <c r="F66" s="94"/>
      <c r="G66" s="94"/>
      <c r="H66" s="94"/>
      <c r="I66" s="95"/>
    </row>
    <row r="67" spans="1:10" ht="16.5" customHeight="1">
      <c r="A67" s="96" t="s">
        <v>113</v>
      </c>
      <c r="B67" s="97" t="s">
        <v>114</v>
      </c>
      <c r="C67" s="38">
        <f>C41-C43</f>
        <v>0</v>
      </c>
      <c r="D67" s="38">
        <v>0</v>
      </c>
      <c r="E67" s="39">
        <f>E41-E65</f>
        <v>0</v>
      </c>
      <c r="F67" s="33">
        <f>F41-F65</f>
        <v>0</v>
      </c>
      <c r="G67" s="33">
        <f>G41-G65</f>
        <v>0</v>
      </c>
      <c r="H67" s="33">
        <f>H41-H65</f>
        <v>0</v>
      </c>
      <c r="I67" s="34">
        <f>I41-I65</f>
        <v>0</v>
      </c>
    </row>
    <row r="68" spans="1:10" ht="49.5" customHeight="1">
      <c r="A68" s="98" t="s">
        <v>115</v>
      </c>
      <c r="B68" s="97" t="s">
        <v>116</v>
      </c>
      <c r="C68" s="38"/>
      <c r="D68" s="38"/>
      <c r="E68" s="39"/>
      <c r="F68" s="33"/>
      <c r="G68" s="33"/>
      <c r="H68" s="33"/>
      <c r="I68" s="34"/>
    </row>
    <row r="69" spans="1:10" ht="18" customHeight="1">
      <c r="A69" s="96" t="s">
        <v>117</v>
      </c>
      <c r="B69" s="97" t="s">
        <v>118</v>
      </c>
      <c r="C69" s="38"/>
      <c r="D69" s="38"/>
      <c r="E69" s="39"/>
      <c r="F69" s="33"/>
      <c r="G69" s="33"/>
      <c r="H69" s="33"/>
      <c r="I69" s="34"/>
    </row>
    <row r="70" spans="1:10" ht="52.5" customHeight="1">
      <c r="A70" s="98" t="s">
        <v>119</v>
      </c>
      <c r="B70" s="97" t="s">
        <v>120</v>
      </c>
      <c r="C70" s="38">
        <v>0</v>
      </c>
      <c r="D70" s="38">
        <v>0</v>
      </c>
      <c r="E70" s="39">
        <v>0</v>
      </c>
      <c r="F70" s="33">
        <v>0</v>
      </c>
      <c r="G70" s="33">
        <v>0</v>
      </c>
      <c r="H70" s="33">
        <v>0</v>
      </c>
      <c r="I70" s="34">
        <v>0</v>
      </c>
    </row>
    <row r="71" spans="1:10" ht="15.75">
      <c r="A71" s="98" t="s">
        <v>117</v>
      </c>
      <c r="B71" s="97" t="s">
        <v>121</v>
      </c>
      <c r="C71" s="99"/>
      <c r="D71" s="99"/>
      <c r="E71" s="39"/>
      <c r="F71" s="33"/>
      <c r="G71" s="33"/>
      <c r="H71" s="33"/>
      <c r="I71" s="34"/>
    </row>
    <row r="72" spans="1:10" ht="35.25" customHeight="1">
      <c r="A72" s="98" t="s">
        <v>122</v>
      </c>
      <c r="B72" s="100" t="s">
        <v>123</v>
      </c>
      <c r="C72" s="38">
        <v>0</v>
      </c>
      <c r="D72" s="38">
        <v>0</v>
      </c>
      <c r="E72" s="39">
        <v>0</v>
      </c>
      <c r="F72" s="33">
        <v>0</v>
      </c>
      <c r="G72" s="33">
        <v>0</v>
      </c>
      <c r="H72" s="33">
        <v>0</v>
      </c>
      <c r="I72" s="34">
        <v>0</v>
      </c>
    </row>
    <row r="73" spans="1:10" ht="31.5">
      <c r="A73" s="101" t="s">
        <v>124</v>
      </c>
      <c r="B73" s="100" t="s">
        <v>125</v>
      </c>
      <c r="C73" s="38">
        <v>0</v>
      </c>
      <c r="D73" s="38">
        <v>0</v>
      </c>
      <c r="E73" s="39">
        <v>0</v>
      </c>
      <c r="F73" s="33">
        <v>0</v>
      </c>
      <c r="G73" s="33">
        <v>0</v>
      </c>
      <c r="H73" s="33">
        <v>0</v>
      </c>
      <c r="I73" s="34">
        <v>0</v>
      </c>
    </row>
    <row r="74" spans="1:10" ht="15.75">
      <c r="A74" s="98" t="s">
        <v>126</v>
      </c>
      <c r="B74" s="100" t="s">
        <v>127</v>
      </c>
      <c r="C74" s="38">
        <v>0</v>
      </c>
      <c r="D74" s="38">
        <v>0</v>
      </c>
      <c r="E74" s="39">
        <v>0</v>
      </c>
      <c r="F74" s="33">
        <v>0</v>
      </c>
      <c r="G74" s="33">
        <v>0</v>
      </c>
      <c r="H74" s="33">
        <v>0</v>
      </c>
      <c r="I74" s="34">
        <v>0</v>
      </c>
    </row>
    <row r="75" spans="1:10" ht="15.75">
      <c r="A75" s="102" t="s">
        <v>128</v>
      </c>
      <c r="B75" s="103" t="s">
        <v>129</v>
      </c>
      <c r="C75" s="104"/>
      <c r="D75" s="104"/>
      <c r="E75" s="105"/>
      <c r="F75" s="105"/>
      <c r="G75" s="105"/>
      <c r="H75" s="105"/>
      <c r="I75" s="106"/>
    </row>
    <row r="76" spans="1:10" ht="15" customHeight="1">
      <c r="A76" s="169" t="s">
        <v>130</v>
      </c>
      <c r="B76" s="169"/>
      <c r="C76" s="169"/>
      <c r="D76" s="169"/>
      <c r="E76" s="169"/>
      <c r="F76" s="169"/>
      <c r="G76" s="169"/>
      <c r="H76" s="169"/>
      <c r="I76" s="169"/>
    </row>
    <row r="77" spans="1:10" ht="31.5">
      <c r="A77" s="107" t="s">
        <v>131</v>
      </c>
      <c r="B77" s="108"/>
      <c r="C77" s="109"/>
      <c r="D77" s="109"/>
      <c r="E77" s="110"/>
      <c r="F77" s="110"/>
      <c r="G77" s="110"/>
      <c r="H77" s="111"/>
      <c r="I77" s="112"/>
    </row>
    <row r="78" spans="1:10" ht="15.75">
      <c r="A78" s="35" t="s">
        <v>132</v>
      </c>
      <c r="B78" s="70" t="s">
        <v>133</v>
      </c>
      <c r="C78" s="32"/>
      <c r="D78" s="32"/>
      <c r="E78" s="33"/>
      <c r="F78" s="33"/>
      <c r="G78" s="33"/>
      <c r="H78" s="113"/>
      <c r="I78" s="34"/>
    </row>
    <row r="79" spans="1:10" ht="31.5">
      <c r="A79" s="35" t="s">
        <v>134</v>
      </c>
      <c r="B79" s="70" t="s">
        <v>135</v>
      </c>
      <c r="C79" s="32"/>
      <c r="D79" s="32"/>
      <c r="E79" s="33"/>
      <c r="F79" s="33"/>
      <c r="G79" s="33"/>
      <c r="H79" s="113"/>
      <c r="I79" s="34"/>
    </row>
    <row r="80" spans="1:10" s="116" customFormat="1" ht="15.75">
      <c r="A80" s="35" t="s">
        <v>136</v>
      </c>
      <c r="B80" s="70" t="s">
        <v>137</v>
      </c>
      <c r="C80" s="99">
        <v>0</v>
      </c>
      <c r="D80" s="99">
        <f t="shared" ref="D80:I80" si="2">D74</f>
        <v>0</v>
      </c>
      <c r="E80" s="99">
        <f t="shared" si="2"/>
        <v>0</v>
      </c>
      <c r="F80" s="114">
        <f t="shared" si="2"/>
        <v>0</v>
      </c>
      <c r="G80" s="114">
        <f t="shared" si="2"/>
        <v>0</v>
      </c>
      <c r="H80" s="114">
        <f t="shared" si="2"/>
        <v>0</v>
      </c>
      <c r="I80" s="115">
        <f t="shared" si="2"/>
        <v>0</v>
      </c>
    </row>
    <row r="81" spans="1:9" s="116" customFormat="1" ht="48.75" customHeight="1">
      <c r="A81" s="117" t="s">
        <v>138</v>
      </c>
      <c r="B81" s="118" t="s">
        <v>139</v>
      </c>
      <c r="C81" s="119"/>
      <c r="D81" s="119"/>
      <c r="E81" s="120"/>
      <c r="F81" s="120"/>
      <c r="G81" s="120"/>
      <c r="H81" s="121"/>
      <c r="I81" s="122"/>
    </row>
    <row r="82" spans="1:9" ht="15" customHeight="1">
      <c r="A82" s="169" t="s">
        <v>140</v>
      </c>
      <c r="B82" s="169"/>
      <c r="C82" s="169"/>
      <c r="D82" s="169"/>
      <c r="E82" s="169"/>
      <c r="F82" s="169"/>
      <c r="G82" s="169"/>
      <c r="H82" s="169"/>
      <c r="I82" s="169"/>
    </row>
    <row r="83" spans="1:9" ht="15.75">
      <c r="A83" s="107" t="s">
        <v>141</v>
      </c>
      <c r="B83" s="108" t="s">
        <v>142</v>
      </c>
      <c r="C83" s="123"/>
      <c r="D83" s="123"/>
      <c r="E83" s="124"/>
      <c r="F83" s="125" t="s">
        <v>143</v>
      </c>
      <c r="G83" s="125" t="s">
        <v>143</v>
      </c>
      <c r="H83" s="125" t="s">
        <v>143</v>
      </c>
      <c r="I83" s="126" t="s">
        <v>143</v>
      </c>
    </row>
    <row r="84" spans="1:9" ht="15.75">
      <c r="A84" s="36" t="s">
        <v>144</v>
      </c>
      <c r="B84" s="70" t="s">
        <v>145</v>
      </c>
      <c r="C84" s="32"/>
      <c r="D84" s="32"/>
      <c r="E84" s="33"/>
      <c r="F84" s="33"/>
      <c r="G84" s="33"/>
      <c r="H84" s="113"/>
      <c r="I84" s="34"/>
    </row>
    <row r="85" spans="1:9" ht="31.5">
      <c r="A85" s="36" t="s">
        <v>146</v>
      </c>
      <c r="B85" s="70" t="s">
        <v>147</v>
      </c>
      <c r="C85" s="104"/>
      <c r="D85" s="104"/>
      <c r="E85" s="127"/>
      <c r="F85" s="128" t="s">
        <v>143</v>
      </c>
      <c r="G85" s="128" t="s">
        <v>143</v>
      </c>
      <c r="H85" s="128" t="s">
        <v>143</v>
      </c>
      <c r="I85" s="129" t="s">
        <v>143</v>
      </c>
    </row>
    <row r="86" spans="1:9" ht="15.75">
      <c r="A86" s="35" t="s">
        <v>148</v>
      </c>
      <c r="B86" s="70" t="s">
        <v>149</v>
      </c>
      <c r="C86" s="32"/>
      <c r="D86" s="32"/>
      <c r="E86" s="33"/>
      <c r="F86" s="33"/>
      <c r="G86" s="33"/>
      <c r="H86" s="113"/>
      <c r="I86" s="34"/>
    </row>
    <row r="87" spans="1:9" ht="15.75">
      <c r="A87" s="130" t="s">
        <v>150</v>
      </c>
      <c r="B87" s="118" t="s">
        <v>151</v>
      </c>
      <c r="C87" s="119"/>
      <c r="D87" s="119"/>
      <c r="E87" s="120"/>
      <c r="F87" s="120"/>
      <c r="G87" s="120"/>
      <c r="H87" s="121"/>
      <c r="I87" s="122"/>
    </row>
    <row r="88" spans="1:9">
      <c r="C88" s="131"/>
      <c r="D88" s="131"/>
      <c r="E88" s="132"/>
      <c r="F88" s="133"/>
      <c r="G88" s="133"/>
      <c r="H88" s="133"/>
      <c r="I88" s="133"/>
    </row>
    <row r="89" spans="1:9" ht="15.75">
      <c r="A89" s="134"/>
      <c r="B89" s="135"/>
      <c r="C89" s="135"/>
      <c r="D89" s="170"/>
      <c r="E89" s="170"/>
      <c r="G89" s="171"/>
      <c r="H89" s="171"/>
      <c r="I89" s="171"/>
    </row>
    <row r="90" spans="1:9" ht="16.5">
      <c r="A90" s="136" t="s">
        <v>154</v>
      </c>
      <c r="B90" s="136"/>
      <c r="C90" s="136"/>
      <c r="D90" s="136"/>
      <c r="E90" s="136"/>
      <c r="F90" s="136"/>
      <c r="G90" s="166" t="s">
        <v>155</v>
      </c>
      <c r="H90" s="166"/>
      <c r="I90" s="166"/>
    </row>
    <row r="91" spans="1:9" ht="16.5">
      <c r="A91" s="137"/>
    </row>
    <row r="92" spans="1:9" s="141" customFormat="1" ht="16.5">
      <c r="A92" s="142" t="s">
        <v>156</v>
      </c>
      <c r="B92" s="142"/>
      <c r="C92" s="142"/>
      <c r="D92" s="143"/>
      <c r="E92" s="143"/>
      <c r="F92" s="143"/>
      <c r="G92" s="143"/>
      <c r="H92" s="143" t="s">
        <v>157</v>
      </c>
      <c r="I92" s="143"/>
    </row>
  </sheetData>
  <mergeCells count="41">
    <mergeCell ref="G90:I90"/>
    <mergeCell ref="B29:I29"/>
    <mergeCell ref="B47:B48"/>
    <mergeCell ref="A76:I76"/>
    <mergeCell ref="A82:I82"/>
    <mergeCell ref="D89:E89"/>
    <mergeCell ref="G89:I89"/>
    <mergeCell ref="A26:I26"/>
    <mergeCell ref="A27:A28"/>
    <mergeCell ref="B27:B28"/>
    <mergeCell ref="C27:C28"/>
    <mergeCell ref="D27:D28"/>
    <mergeCell ref="E27:E28"/>
    <mergeCell ref="F27:I27"/>
    <mergeCell ref="B20:H20"/>
    <mergeCell ref="B21:H21"/>
    <mergeCell ref="A23:I23"/>
    <mergeCell ref="A24:I24"/>
    <mergeCell ref="A25:I25"/>
    <mergeCell ref="B16:F16"/>
    <mergeCell ref="G16:H16"/>
    <mergeCell ref="B17:F17"/>
    <mergeCell ref="G17:H17"/>
    <mergeCell ref="B19:H19"/>
    <mergeCell ref="B13:F13"/>
    <mergeCell ref="G13:H13"/>
    <mergeCell ref="B14:F14"/>
    <mergeCell ref="G14:H14"/>
    <mergeCell ref="B15:F15"/>
    <mergeCell ref="G15:H15"/>
    <mergeCell ref="A10:F10"/>
    <mergeCell ref="G10:H10"/>
    <mergeCell ref="B11:F11"/>
    <mergeCell ref="G11:H11"/>
    <mergeCell ref="B12:F12"/>
    <mergeCell ref="G12:H12"/>
    <mergeCell ref="F2:I2"/>
    <mergeCell ref="F3:I3"/>
    <mergeCell ref="F4:I4"/>
    <mergeCell ref="G6:I6"/>
    <mergeCell ref="F8:H8"/>
  </mergeCells>
  <pageMargins left="0.98402777777777795" right="0.39374999999999999" top="0.47222222222222199" bottom="0.39374999999999999" header="0.511811023622047" footer="0.511811023622047"/>
  <pageSetup paperSize="9" scale="69" orientation="portrait" horizontalDpi="300" verticalDpi="300" r:id="rId1"/>
  <rowBreaks count="1" manualBreakCount="1">
    <brk id="50" max="8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ФІН.ПЛАН 2025 нова ред</vt:lpstr>
      <vt:lpstr>'ФІН.ПЛАН 2025 нова ред'!Заголовки_для_печати</vt:lpstr>
      <vt:lpstr>'ФІН.ПЛАН 2025 нова ред'!Область_печати</vt:lpstr>
    </vt:vector>
  </TitlesOfParts>
  <Company>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revision>2</cp:revision>
  <cp:lastPrinted>2025-07-18T04:58:17Z</cp:lastPrinted>
  <dcterms:created xsi:type="dcterms:W3CDTF">2003-03-13T16:00:22Z</dcterms:created>
  <dcterms:modified xsi:type="dcterms:W3CDTF">2025-07-18T12:10:39Z</dcterms:modified>
  <dc:language>ru-RU</dc:language>
</cp:coreProperties>
</file>