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nya\сесія\РІШЕННЯ сесій  8 скликання\53 сесія 23.10.2025\РІШЕННЯ\2370 Зміни штатний роспис МУН ВАРТА\"/>
    </mc:Choice>
  </mc:AlternateContent>
  <xr:revisionPtr revIDLastSave="0" documentId="13_ncr:1_{C6BC6E68-2504-4A58-A154-0FE999B6A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тат_8230_2025" sheetId="1" r:id="rId1"/>
  </sheets>
  <definedNames>
    <definedName name="_xlnm.Print_Area" localSheetId="0">штат_8230_2025!$A$1:$K$27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J22" i="1" s="1"/>
  <c r="H21" i="1"/>
  <c r="J21" i="1" s="1"/>
  <c r="H18" i="1"/>
  <c r="J18" i="1" s="1"/>
  <c r="H17" i="1"/>
  <c r="J17" i="1" s="1"/>
  <c r="H14" i="1"/>
  <c r="J14" i="1" s="1"/>
  <c r="H13" i="1"/>
  <c r="J13" i="1"/>
  <c r="J12" i="1"/>
  <c r="I15" i="1"/>
  <c r="I23" i="1"/>
  <c r="K22" i="1"/>
  <c r="L22" i="1" s="1"/>
  <c r="K21" i="1"/>
  <c r="L21" i="1" s="1"/>
  <c r="I19" i="1"/>
  <c r="K18" i="1"/>
  <c r="L18" i="1" s="1"/>
  <c r="K17" i="1"/>
  <c r="L17" i="1" s="1"/>
  <c r="L16" i="1"/>
  <c r="K14" i="1"/>
  <c r="L14" i="1" s="1"/>
  <c r="K13" i="1"/>
  <c r="L13" i="1" s="1"/>
  <c r="K12" i="1"/>
  <c r="J15" i="1" l="1"/>
  <c r="J19" i="1"/>
  <c r="I24" i="1"/>
  <c r="J23" i="1"/>
  <c r="L12" i="1"/>
  <c r="L24" i="1" s="1"/>
  <c r="J24" i="1" l="1"/>
</calcChain>
</file>

<file path=xl/sharedStrings.xml><?xml version="1.0" encoding="utf-8"?>
<sst xmlns="http://schemas.openxmlformats.org/spreadsheetml/2006/main" count="48" uniqueCount="41">
  <si>
    <t>№ з/п</t>
  </si>
  <si>
    <t>Назва структурного підрозділу та посад</t>
  </si>
  <si>
    <t>Код за класіфікатором професії</t>
  </si>
  <si>
    <t>Розряд</t>
  </si>
  <si>
    <t>Коефіцієнт співвідношення до мінімальної тарифної ставки робітника 1 розряду</t>
  </si>
  <si>
    <t>Посадовий оклад (тарифна ставка)</t>
  </si>
  <si>
    <t>Кількість штатних одиниць</t>
  </si>
  <si>
    <t xml:space="preserve">Фонд заробітної плати на місяць, (грн.) </t>
  </si>
  <si>
    <t>Коефіцієнт робітника 1 розряду</t>
  </si>
  <si>
    <t>Коефіцієнт за видами робіт</t>
  </si>
  <si>
    <t>Коефіцієнт за професією/ розрядом</t>
  </si>
  <si>
    <t>1.1</t>
  </si>
  <si>
    <t xml:space="preserve">Начальник </t>
  </si>
  <si>
    <t>1210.1</t>
  </si>
  <si>
    <t>Згідно додатку до рішення ЮМР від 25.02.2021 №203- "Про встановлення порядку оплати праці керівників комунальних підприємств Южненської міської тнриторіальної громади" (зі змінами)</t>
  </si>
  <si>
    <t>1.2</t>
  </si>
  <si>
    <t>Бухгалтер (з дипломом спеціаліст)</t>
  </si>
  <si>
    <t>2411.2</t>
  </si>
  <si>
    <t>1.3</t>
  </si>
  <si>
    <t>Юрисконсульт</t>
  </si>
  <si>
    <t>Усього:</t>
  </si>
  <si>
    <t>Відділ інспекції з благоустрою</t>
  </si>
  <si>
    <t>2.1</t>
  </si>
  <si>
    <t>Начальник відділу</t>
  </si>
  <si>
    <t>2.2</t>
  </si>
  <si>
    <t>Інспектор</t>
  </si>
  <si>
    <t>Усього по відділу інспекції з благоустрою:</t>
  </si>
  <si>
    <t>Відділ муніципальної охорони (безпеки)</t>
  </si>
  <si>
    <t>3.1</t>
  </si>
  <si>
    <t>3.2</t>
  </si>
  <si>
    <t>Усього по відділу муніципальної охорони (безпеки):</t>
  </si>
  <si>
    <t xml:space="preserve">Усього по підприємству: </t>
  </si>
  <si>
    <t>-</t>
  </si>
  <si>
    <t xml:space="preserve">ПРОЄКТ ШТАТНОГО  РОЗПИСУ на 2026 рік   </t>
  </si>
  <si>
    <t xml:space="preserve">Прожитковий мінімум </t>
  </si>
  <si>
    <t>грн.</t>
  </si>
  <si>
    <t>з 01.01.2026 р. по 31.12.2026 р.</t>
  </si>
  <si>
    <t xml:space="preserve">               (назва комунального  підприємства)</t>
  </si>
  <si>
    <r>
      <t xml:space="preserve">Назва підприємства </t>
    </r>
    <r>
      <rPr>
        <b/>
        <u/>
        <sz val="12"/>
        <color rgb="FF000000"/>
        <rFont val="Times New Roman"/>
        <family val="1"/>
      </rPr>
      <t>ПІВДЕННІВСЬКЕ КОМУНАЛЬНЕ ПІДПРИЄМСТВО «МУНІЦИПАЛЬНА ВАРТА»</t>
    </r>
  </si>
  <si>
    <t xml:space="preserve">Додаток 
до рішення Південнівської міської ради 
Одеського району Одеської області 
від 23.10.2025 № 2370 - VІІІ 
</t>
  </si>
  <si>
    <t>Секретар Південнівської міської ради                                                                              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</si>
</sst>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2" fontId="1" fillId="0" borderId="0" xfId="1" applyNumberFormat="1"/>
    <xf numFmtId="2" fontId="2" fillId="0" borderId="0" xfId="1" applyNumberFormat="1" applyFont="1"/>
    <xf numFmtId="0" fontId="3" fillId="0" borderId="0" xfId="1" applyFont="1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4" fillId="0" borderId="0" xfId="1" applyFont="1"/>
    <xf numFmtId="0" fontId="8" fillId="0" borderId="0" xfId="1" applyFont="1" applyAlignment="1">
      <alignment horizontal="center"/>
    </xf>
    <xf numFmtId="4" fontId="4" fillId="0" borderId="0" xfId="1" applyNumberFormat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</cellXfs>
  <cellStyles count="2">
    <cellStyle name="Звичайний" xfId="0" builtinId="0"/>
    <cellStyle name="Обычный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SheetLayoutView="100" workbookViewId="0">
      <selection activeCell="G1" sqref="G1:J2"/>
    </sheetView>
  </sheetViews>
  <sheetFormatPr defaultColWidth="9.140625" defaultRowHeight="15" x14ac:dyDescent="0.25"/>
  <cols>
    <col min="1" max="1" width="6.7109375" style="1" customWidth="1"/>
    <col min="2" max="2" width="23.28515625" style="1" customWidth="1"/>
    <col min="3" max="3" width="13.7109375" style="1" customWidth="1"/>
    <col min="4" max="4" width="9.140625" style="1"/>
    <col min="5" max="5" width="12.7109375" style="1" customWidth="1"/>
    <col min="6" max="6" width="16.85546875" style="1" customWidth="1"/>
    <col min="7" max="7" width="12.7109375" style="1" customWidth="1"/>
    <col min="8" max="8" width="14" style="1" customWidth="1"/>
    <col min="9" max="9" width="13" style="1" customWidth="1"/>
    <col min="10" max="10" width="12.85546875" style="1" customWidth="1"/>
    <col min="11" max="11" width="12.7109375" style="1" hidden="1" customWidth="1"/>
    <col min="12" max="12" width="11.42578125" style="1" hidden="1" customWidth="1"/>
    <col min="13" max="16384" width="9.140625" style="1"/>
  </cols>
  <sheetData>
    <row r="1" spans="1:12" ht="30.6" customHeight="1" x14ac:dyDescent="0.25">
      <c r="A1" s="18"/>
      <c r="B1" s="18"/>
      <c r="C1" s="18"/>
      <c r="D1" s="18"/>
      <c r="E1" s="18"/>
      <c r="F1" s="18"/>
      <c r="G1" s="41" t="s">
        <v>39</v>
      </c>
      <c r="H1" s="39"/>
      <c r="I1" s="39"/>
      <c r="J1" s="39"/>
    </row>
    <row r="2" spans="1:12" ht="46.5" customHeight="1" x14ac:dyDescent="0.25">
      <c r="A2" s="18"/>
      <c r="B2" s="18"/>
      <c r="C2" s="18"/>
      <c r="D2" s="18"/>
      <c r="E2" s="18"/>
      <c r="F2" s="18"/>
      <c r="G2" s="39"/>
      <c r="H2" s="39"/>
      <c r="I2" s="39"/>
      <c r="J2" s="39"/>
    </row>
    <row r="3" spans="1:12" ht="15.75" x14ac:dyDescent="0.25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ht="15.75" x14ac:dyDescent="0.25">
      <c r="A4" s="25" t="s">
        <v>38</v>
      </c>
      <c r="B4" s="25"/>
      <c r="C4" s="25"/>
      <c r="D4" s="25"/>
      <c r="E4" s="25"/>
      <c r="F4" s="25"/>
      <c r="G4" s="25"/>
      <c r="H4" s="25"/>
      <c r="I4" s="25"/>
      <c r="J4" s="25"/>
    </row>
    <row r="5" spans="1:12" ht="9" customHeight="1" x14ac:dyDescent="0.25">
      <c r="A5" s="25" t="s">
        <v>37</v>
      </c>
      <c r="B5" s="25"/>
      <c r="C5" s="25"/>
      <c r="D5" s="25"/>
      <c r="E5" s="25"/>
      <c r="F5" s="25"/>
      <c r="G5" s="25"/>
      <c r="H5" s="25"/>
      <c r="I5" s="25"/>
      <c r="J5" s="25"/>
    </row>
    <row r="6" spans="1:12" ht="13.9" customHeight="1" x14ac:dyDescent="0.25">
      <c r="A6" s="19"/>
      <c r="B6" s="19"/>
      <c r="C6" s="19"/>
      <c r="D6" s="28" t="s">
        <v>36</v>
      </c>
      <c r="E6" s="28"/>
      <c r="F6" s="28"/>
      <c r="G6" s="19"/>
      <c r="H6" s="19"/>
      <c r="I6" s="19"/>
      <c r="J6" s="19"/>
    </row>
    <row r="7" spans="1:12" ht="15.75" x14ac:dyDescent="0.25">
      <c r="A7" s="18" t="s">
        <v>34</v>
      </c>
      <c r="B7" s="18"/>
      <c r="C7" s="20">
        <v>3328</v>
      </c>
      <c r="D7" s="18" t="s">
        <v>35</v>
      </c>
      <c r="E7" s="18"/>
      <c r="F7" s="18"/>
      <c r="G7" s="18"/>
      <c r="H7" s="18"/>
      <c r="I7" s="18"/>
      <c r="J7" s="18"/>
    </row>
    <row r="8" spans="1:12" ht="9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2" ht="47.25" customHeight="1" x14ac:dyDescent="0.25">
      <c r="A9" s="26" t="s">
        <v>0</v>
      </c>
      <c r="B9" s="27" t="s">
        <v>1</v>
      </c>
      <c r="C9" s="27" t="s">
        <v>2</v>
      </c>
      <c r="D9" s="26" t="s">
        <v>3</v>
      </c>
      <c r="E9" s="27" t="s">
        <v>4</v>
      </c>
      <c r="F9" s="27"/>
      <c r="G9" s="27"/>
      <c r="H9" s="27" t="s">
        <v>5</v>
      </c>
      <c r="I9" s="27" t="s">
        <v>6</v>
      </c>
      <c r="J9" s="27" t="s">
        <v>7</v>
      </c>
    </row>
    <row r="10" spans="1:12" ht="63" x14ac:dyDescent="0.25">
      <c r="A10" s="26"/>
      <c r="B10" s="27"/>
      <c r="C10" s="27"/>
      <c r="D10" s="26"/>
      <c r="E10" s="21" t="s">
        <v>8</v>
      </c>
      <c r="F10" s="21" t="s">
        <v>9</v>
      </c>
      <c r="G10" s="21" t="s">
        <v>10</v>
      </c>
      <c r="H10" s="27"/>
      <c r="I10" s="27"/>
      <c r="J10" s="27"/>
    </row>
    <row r="11" spans="1:12" ht="15.75" x14ac:dyDescent="0.25">
      <c r="A11" s="22">
        <v>1</v>
      </c>
      <c r="B11" s="21">
        <v>2</v>
      </c>
      <c r="C11" s="21">
        <v>3</v>
      </c>
      <c r="D11" s="22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2" ht="102.75" customHeight="1" x14ac:dyDescent="0.25">
      <c r="A12" s="5" t="s">
        <v>11</v>
      </c>
      <c r="B12" s="6" t="s">
        <v>12</v>
      </c>
      <c r="C12" s="7" t="s">
        <v>13</v>
      </c>
      <c r="D12" s="7"/>
      <c r="E12" s="33" t="s">
        <v>14</v>
      </c>
      <c r="F12" s="33"/>
      <c r="G12" s="33"/>
      <c r="H12" s="8">
        <v>38425</v>
      </c>
      <c r="I12" s="7">
        <v>1</v>
      </c>
      <c r="J12" s="8">
        <f>H12*I12</f>
        <v>38425</v>
      </c>
      <c r="K12" s="2">
        <f>J12</f>
        <v>38425</v>
      </c>
      <c r="L12" s="2">
        <f>J12</f>
        <v>38425</v>
      </c>
    </row>
    <row r="13" spans="1:12" ht="31.5" customHeight="1" x14ac:dyDescent="0.25">
      <c r="A13" s="5" t="s">
        <v>15</v>
      </c>
      <c r="B13" s="9" t="s">
        <v>16</v>
      </c>
      <c r="C13" s="7" t="s">
        <v>17</v>
      </c>
      <c r="D13" s="7"/>
      <c r="E13" s="7">
        <v>2</v>
      </c>
      <c r="F13" s="7">
        <v>1.41</v>
      </c>
      <c r="G13" s="7">
        <v>2</v>
      </c>
      <c r="H13" s="10">
        <f>C7*E13*F13*G13</f>
        <v>18769.919999999998</v>
      </c>
      <c r="I13" s="7">
        <v>1</v>
      </c>
      <c r="J13" s="10">
        <f>H13*I13</f>
        <v>18769.919999999998</v>
      </c>
      <c r="K13" s="2">
        <f>ROUND((3028*E13*F13*G13),0)</f>
        <v>17078</v>
      </c>
      <c r="L13" s="2">
        <f t="shared" ref="L13:L21" si="0">K13*I13</f>
        <v>17078</v>
      </c>
    </row>
    <row r="14" spans="1:12" ht="15.75" x14ac:dyDescent="0.25">
      <c r="A14" s="5" t="s">
        <v>18</v>
      </c>
      <c r="B14" s="11" t="s">
        <v>19</v>
      </c>
      <c r="C14" s="7">
        <v>2429</v>
      </c>
      <c r="D14" s="7"/>
      <c r="E14" s="7">
        <v>2</v>
      </c>
      <c r="F14" s="7">
        <v>1.41</v>
      </c>
      <c r="G14" s="7">
        <v>2</v>
      </c>
      <c r="H14" s="10">
        <f>C7*E14*F14*G14</f>
        <v>18769.919999999998</v>
      </c>
      <c r="I14" s="7">
        <v>1</v>
      </c>
      <c r="J14" s="10">
        <f>H14*I14</f>
        <v>18769.919999999998</v>
      </c>
      <c r="K14" s="2">
        <f>ROUND((3028*E14*F14*G14),0)</f>
        <v>17078</v>
      </c>
      <c r="L14" s="2">
        <f t="shared" si="0"/>
        <v>17078</v>
      </c>
    </row>
    <row r="15" spans="1:12" ht="15.75" x14ac:dyDescent="0.25">
      <c r="A15" s="34" t="s">
        <v>20</v>
      </c>
      <c r="B15" s="35"/>
      <c r="C15" s="7"/>
      <c r="D15" s="7"/>
      <c r="E15" s="7"/>
      <c r="F15" s="7"/>
      <c r="G15" s="7"/>
      <c r="H15" s="10"/>
      <c r="I15" s="7">
        <f>SUM(I12:I14)</f>
        <v>3</v>
      </c>
      <c r="J15" s="10">
        <f>SUM(J12:J14)</f>
        <v>75964.84</v>
      </c>
      <c r="K15" s="2"/>
      <c r="L15" s="2"/>
    </row>
    <row r="16" spans="1:12" ht="15.75" x14ac:dyDescent="0.25">
      <c r="A16" s="36" t="s">
        <v>21</v>
      </c>
      <c r="B16" s="37"/>
      <c r="C16" s="37"/>
      <c r="D16" s="37"/>
      <c r="E16" s="37"/>
      <c r="F16" s="37"/>
      <c r="G16" s="37"/>
      <c r="H16" s="37"/>
      <c r="I16" s="37"/>
      <c r="J16" s="38"/>
      <c r="K16" s="2"/>
      <c r="L16" s="2">
        <f t="shared" si="0"/>
        <v>0</v>
      </c>
    </row>
    <row r="17" spans="1:12" ht="15.75" x14ac:dyDescent="0.25">
      <c r="A17" s="5" t="s">
        <v>22</v>
      </c>
      <c r="B17" s="11" t="s">
        <v>23</v>
      </c>
      <c r="C17" s="7">
        <v>1235</v>
      </c>
      <c r="D17" s="7"/>
      <c r="E17" s="7">
        <v>2</v>
      </c>
      <c r="F17" s="7">
        <v>1.41</v>
      </c>
      <c r="G17" s="7">
        <v>2.6</v>
      </c>
      <c r="H17" s="10">
        <f>C7*E17*F17*G17</f>
        <v>24400.895999999997</v>
      </c>
      <c r="I17" s="7">
        <v>1</v>
      </c>
      <c r="J17" s="10">
        <f>H17*I17</f>
        <v>24400.895999999997</v>
      </c>
      <c r="K17" s="2">
        <f>ROUND((3028*E17*F17*G17),0)</f>
        <v>22201</v>
      </c>
      <c r="L17" s="2">
        <f t="shared" si="0"/>
        <v>22201</v>
      </c>
    </row>
    <row r="18" spans="1:12" ht="15.75" x14ac:dyDescent="0.25">
      <c r="A18" s="5" t="s">
        <v>24</v>
      </c>
      <c r="B18" s="12" t="s">
        <v>25</v>
      </c>
      <c r="C18" s="7">
        <v>3439</v>
      </c>
      <c r="D18" s="7"/>
      <c r="E18" s="7">
        <v>2</v>
      </c>
      <c r="F18" s="7">
        <v>1.41</v>
      </c>
      <c r="G18" s="7">
        <v>1.9</v>
      </c>
      <c r="H18" s="10">
        <f>C7*E18*F18*G18</f>
        <v>17831.423999999999</v>
      </c>
      <c r="I18" s="7">
        <v>1</v>
      </c>
      <c r="J18" s="10">
        <f>H18*I18</f>
        <v>17831.423999999999</v>
      </c>
      <c r="K18" s="2">
        <f>ROUND((3028*E18*F18*G18),0)</f>
        <v>16224</v>
      </c>
      <c r="L18" s="2">
        <f t="shared" si="0"/>
        <v>16224</v>
      </c>
    </row>
    <row r="19" spans="1:12" ht="31.5" customHeight="1" x14ac:dyDescent="0.25">
      <c r="A19" s="29" t="s">
        <v>26</v>
      </c>
      <c r="B19" s="30"/>
      <c r="C19" s="7"/>
      <c r="D19" s="7"/>
      <c r="E19" s="7"/>
      <c r="F19" s="7"/>
      <c r="G19" s="7"/>
      <c r="H19" s="10"/>
      <c r="I19" s="7">
        <f>SUM(I17:I18)</f>
        <v>2</v>
      </c>
      <c r="J19" s="10">
        <f>SUM(J17:J18)</f>
        <v>42232.319999999992</v>
      </c>
      <c r="K19" s="2"/>
      <c r="L19" s="2"/>
    </row>
    <row r="20" spans="1:12" ht="15.75" x14ac:dyDescent="0.25">
      <c r="A20" s="36" t="s">
        <v>27</v>
      </c>
      <c r="B20" s="37"/>
      <c r="C20" s="37"/>
      <c r="D20" s="37"/>
      <c r="E20" s="37"/>
      <c r="F20" s="37"/>
      <c r="G20" s="37"/>
      <c r="H20" s="37"/>
      <c r="I20" s="37"/>
      <c r="J20" s="38"/>
      <c r="K20" s="2"/>
      <c r="L20" s="2"/>
    </row>
    <row r="21" spans="1:12" ht="18.75" customHeight="1" x14ac:dyDescent="0.25">
      <c r="A21" s="5" t="s">
        <v>28</v>
      </c>
      <c r="B21" s="11" t="s">
        <v>23</v>
      </c>
      <c r="C21" s="7">
        <v>1235</v>
      </c>
      <c r="D21" s="7"/>
      <c r="E21" s="7">
        <v>2</v>
      </c>
      <c r="F21" s="7">
        <v>1.41</v>
      </c>
      <c r="G21" s="7">
        <v>2.6</v>
      </c>
      <c r="H21" s="10">
        <f>C7*E21*F21*G21</f>
        <v>24400.895999999997</v>
      </c>
      <c r="I21" s="7">
        <v>1</v>
      </c>
      <c r="J21" s="10">
        <f>H21*I21</f>
        <v>24400.895999999997</v>
      </c>
      <c r="K21" s="2">
        <f>ROUND((3028*E21*F21*G21),0)</f>
        <v>22201</v>
      </c>
      <c r="L21" s="2">
        <f t="shared" si="0"/>
        <v>22201</v>
      </c>
    </row>
    <row r="22" spans="1:12" ht="18.75" customHeight="1" x14ac:dyDescent="0.25">
      <c r="A22" s="5" t="s">
        <v>29</v>
      </c>
      <c r="B22" s="12" t="s">
        <v>25</v>
      </c>
      <c r="C22" s="7">
        <v>3439</v>
      </c>
      <c r="D22" s="7"/>
      <c r="E22" s="7">
        <v>2</v>
      </c>
      <c r="F22" s="7">
        <v>1.41</v>
      </c>
      <c r="G22" s="7">
        <v>1.9</v>
      </c>
      <c r="H22" s="10">
        <f>C7*E22*F22*G22</f>
        <v>17831.423999999999</v>
      </c>
      <c r="I22" s="7">
        <v>19</v>
      </c>
      <c r="J22" s="10">
        <f>H22*I22</f>
        <v>338797.05599999998</v>
      </c>
      <c r="K22" s="2">
        <f>ROUND((3028*E22*F22*G22),0)</f>
        <v>16224</v>
      </c>
      <c r="L22" s="2">
        <f>K22*I22</f>
        <v>308256</v>
      </c>
    </row>
    <row r="23" spans="1:12" ht="46.5" customHeight="1" x14ac:dyDescent="0.25">
      <c r="A23" s="29" t="s">
        <v>30</v>
      </c>
      <c r="B23" s="30"/>
      <c r="C23" s="7"/>
      <c r="D23" s="7"/>
      <c r="E23" s="7"/>
      <c r="F23" s="7"/>
      <c r="G23" s="7"/>
      <c r="H23" s="10"/>
      <c r="I23" s="7">
        <f>SUM(I21:I22)</f>
        <v>20</v>
      </c>
      <c r="J23" s="10">
        <f>SUM(J21:J22)</f>
        <v>363197.95199999999</v>
      </c>
      <c r="K23" s="2"/>
      <c r="L23" s="2"/>
    </row>
    <row r="24" spans="1:12" ht="15.75" x14ac:dyDescent="0.25">
      <c r="A24" s="31" t="s">
        <v>31</v>
      </c>
      <c r="B24" s="32"/>
      <c r="C24" s="7" t="s">
        <v>32</v>
      </c>
      <c r="D24" s="7" t="s">
        <v>32</v>
      </c>
      <c r="E24" s="7" t="s">
        <v>32</v>
      </c>
      <c r="F24" s="7" t="s">
        <v>32</v>
      </c>
      <c r="G24" s="7" t="s">
        <v>32</v>
      </c>
      <c r="H24" s="7" t="s">
        <v>32</v>
      </c>
      <c r="I24" s="13">
        <f>I15+I19+I23</f>
        <v>25</v>
      </c>
      <c r="J24" s="14">
        <f>J15+J19+J23</f>
        <v>481395.11199999996</v>
      </c>
      <c r="L24" s="3">
        <f>SUM(L12:L21)</f>
        <v>133207</v>
      </c>
    </row>
    <row r="25" spans="1:12" ht="15.75" x14ac:dyDescent="0.25">
      <c r="A25" s="15"/>
      <c r="B25" s="16"/>
      <c r="C25" s="15"/>
      <c r="D25" s="15"/>
      <c r="E25" s="15"/>
      <c r="F25" s="15"/>
      <c r="G25" s="15"/>
      <c r="H25" s="15"/>
      <c r="I25" s="17"/>
      <c r="J25" s="17"/>
    </row>
    <row r="26" spans="1:12" ht="15.75" customHeight="1" x14ac:dyDescent="0.25">
      <c r="A26" s="40" t="s">
        <v>40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2" ht="54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2" ht="15.75" x14ac:dyDescent="0.25">
      <c r="B28" s="4"/>
      <c r="H28" s="4"/>
    </row>
    <row r="31" spans="1:12" ht="15.75" x14ac:dyDescent="0.25">
      <c r="B31" s="4"/>
      <c r="H31" s="4"/>
    </row>
  </sheetData>
  <mergeCells count="21">
    <mergeCell ref="G1:J2"/>
    <mergeCell ref="A23:B23"/>
    <mergeCell ref="A24:B24"/>
    <mergeCell ref="J9:J10"/>
    <mergeCell ref="E12:G12"/>
    <mergeCell ref="A15:B15"/>
    <mergeCell ref="A16:J16"/>
    <mergeCell ref="A19:B19"/>
    <mergeCell ref="A20:J20"/>
    <mergeCell ref="A26:J27"/>
    <mergeCell ref="A3:J3"/>
    <mergeCell ref="A4:J4"/>
    <mergeCell ref="A5:J5"/>
    <mergeCell ref="A9:A10"/>
    <mergeCell ref="B9:B10"/>
    <mergeCell ref="C9:C10"/>
    <mergeCell ref="D9:D10"/>
    <mergeCell ref="E9:G9"/>
    <mergeCell ref="H9:H10"/>
    <mergeCell ref="I9:I10"/>
    <mergeCell ref="D6:F6"/>
  </mergeCells>
  <pageMargins left="1.1811023622047245" right="0.39370078740157483" top="0.78740157480314965" bottom="0.78740157480314965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штат_8230_2025</vt:lpstr>
      <vt:lpstr>штат_8230_2025!Область_друку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Мешкала</dc:creator>
  <cp:lastModifiedBy>Y Y</cp:lastModifiedBy>
  <cp:lastPrinted>2025-10-23T14:55:17Z</cp:lastPrinted>
  <dcterms:created xsi:type="dcterms:W3CDTF">2024-11-08T09:40:05Z</dcterms:created>
  <dcterms:modified xsi:type="dcterms:W3CDTF">2025-10-23T14:56:05Z</dcterms:modified>
</cp:coreProperties>
</file>