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ВИКОНКОМ\РІШЕННЯ\2025\20.11.2025\ВІДКРИТІ ПИТАННЯ\2533 фін план Мун варта\"/>
    </mc:Choice>
  </mc:AlternateContent>
  <bookViews>
    <workbookView xWindow="0" yWindow="0" windowWidth="28800" windowHeight="12315" tabRatio="711"/>
  </bookViews>
  <sheets>
    <sheet name="ФІН.ПЛАН 2026" sheetId="9" r:id="rId1"/>
  </sheets>
  <definedNames>
    <definedName name="_xlnm.Print_Titles" localSheetId="0">'ФІН.ПЛАН 2026'!$27:$28</definedName>
    <definedName name="_xlnm.Print_Area" localSheetId="0">'ФІН.ПЛАН 2026'!$A$1:$I$90</definedName>
  </definedNames>
  <calcPr calcId="152511"/>
</workbook>
</file>

<file path=xl/calcChain.xml><?xml version="1.0" encoding="utf-8"?>
<calcChain xmlns="http://schemas.openxmlformats.org/spreadsheetml/2006/main">
  <c r="D55" i="9" l="1"/>
  <c r="E58" i="9" l="1"/>
  <c r="F55" i="9"/>
  <c r="G55" i="9"/>
  <c r="H55" i="9"/>
  <c r="I55" i="9"/>
  <c r="E49" i="9"/>
  <c r="E39" i="9"/>
  <c r="E37" i="9"/>
  <c r="C55" i="9" l="1"/>
  <c r="C54" i="9" s="1"/>
  <c r="C53" i="9" s="1"/>
  <c r="C40" i="9"/>
  <c r="D40" i="9" l="1"/>
  <c r="D54" i="9" l="1"/>
  <c r="D53" i="9" s="1"/>
  <c r="D43" i="9" s="1"/>
  <c r="D42" i="9" s="1"/>
  <c r="D65" i="9" s="1"/>
  <c r="E57" i="9" l="1"/>
  <c r="E56" i="9"/>
  <c r="I40" i="9" l="1"/>
  <c r="I54" i="9"/>
  <c r="I53" i="9" s="1"/>
  <c r="I43" i="9" s="1"/>
  <c r="I42" i="9" s="1"/>
  <c r="I65" i="9" s="1"/>
  <c r="I67" i="9" l="1"/>
  <c r="E59" i="9"/>
  <c r="E61" i="9"/>
  <c r="F54" i="9"/>
  <c r="F53" i="9" s="1"/>
  <c r="F43" i="9" s="1"/>
  <c r="E55" i="9" l="1"/>
  <c r="E54" i="9" s="1"/>
  <c r="E53" i="9" s="1"/>
  <c r="E43" i="9" s="1"/>
  <c r="G54" i="9"/>
  <c r="G53" i="9" s="1"/>
  <c r="G43" i="9" s="1"/>
  <c r="G42" i="9" s="1"/>
  <c r="G65" i="9" s="1"/>
  <c r="F40" i="9"/>
  <c r="H54" i="9"/>
  <c r="H53" i="9" s="1"/>
  <c r="H43" i="9" s="1"/>
  <c r="H42" i="9" s="1"/>
  <c r="H65" i="9" s="1"/>
  <c r="F42" i="9"/>
  <c r="F65" i="9" s="1"/>
  <c r="F67" i="9" l="1"/>
  <c r="H40" i="9"/>
  <c r="H67" i="9" s="1"/>
  <c r="G40" i="9"/>
  <c r="G67" i="9" s="1"/>
  <c r="E42" i="9"/>
  <c r="E65" i="9" s="1"/>
  <c r="E40" i="9" l="1"/>
  <c r="E80" i="9" l="1"/>
  <c r="F80" i="9"/>
  <c r="G80" i="9"/>
  <c r="H80" i="9"/>
  <c r="I80" i="9"/>
  <c r="C65" i="9" l="1"/>
  <c r="D80" i="9"/>
  <c r="K1" i="9"/>
  <c r="I1" i="9"/>
  <c r="F1" i="9"/>
  <c r="C1" i="9"/>
</calcChain>
</file>

<file path=xl/sharedStrings.xml><?xml version="1.0" encoding="utf-8"?>
<sst xmlns="http://schemas.openxmlformats.org/spreadsheetml/2006/main" count="163" uniqueCount="154">
  <si>
    <t>X</t>
  </si>
  <si>
    <t>030</t>
  </si>
  <si>
    <t xml:space="preserve">                                                                                                                                  </t>
  </si>
  <si>
    <t xml:space="preserve">за ЄДРПОУ </t>
  </si>
  <si>
    <t xml:space="preserve">за  КВЕД  </t>
  </si>
  <si>
    <t>022</t>
  </si>
  <si>
    <t>023</t>
  </si>
  <si>
    <t>024</t>
  </si>
  <si>
    <t>025</t>
  </si>
  <si>
    <t>026</t>
  </si>
  <si>
    <t>027</t>
  </si>
  <si>
    <t>028</t>
  </si>
  <si>
    <t>029</t>
  </si>
  <si>
    <t>за КОПФГ</t>
  </si>
  <si>
    <t>001</t>
  </si>
  <si>
    <t>002</t>
  </si>
  <si>
    <t>003</t>
  </si>
  <si>
    <t>004</t>
  </si>
  <si>
    <t>Усього витрати</t>
  </si>
  <si>
    <t xml:space="preserve">Місцезнаходження  </t>
  </si>
  <si>
    <t xml:space="preserve">Телефон </t>
  </si>
  <si>
    <t xml:space="preserve">Прізвище та ініціали керівника  </t>
  </si>
  <si>
    <t xml:space="preserve">Організаційно-правова форма </t>
  </si>
  <si>
    <t xml:space="preserve">Галузь     </t>
  </si>
  <si>
    <t xml:space="preserve">Код рядка </t>
  </si>
  <si>
    <t>011</t>
  </si>
  <si>
    <t>012</t>
  </si>
  <si>
    <t>013</t>
  </si>
  <si>
    <t>014</t>
  </si>
  <si>
    <t>015</t>
  </si>
  <si>
    <t>податок на додану вартість</t>
  </si>
  <si>
    <t>016</t>
  </si>
  <si>
    <t>Усього доходів</t>
  </si>
  <si>
    <t>коди</t>
  </si>
  <si>
    <t>Рік</t>
  </si>
  <si>
    <t>Територія</t>
  </si>
  <si>
    <t>за КОАТУУ</t>
  </si>
  <si>
    <t>Форма власності</t>
  </si>
  <si>
    <t>Чисельність працівників</t>
  </si>
  <si>
    <t>Основні фінансові показники підприємства</t>
  </si>
  <si>
    <t>І. Формування прибутку підприємства</t>
  </si>
  <si>
    <t>інші непрямі податки</t>
  </si>
  <si>
    <t>005</t>
  </si>
  <si>
    <t>006</t>
  </si>
  <si>
    <t>007</t>
  </si>
  <si>
    <t>008</t>
  </si>
  <si>
    <t>009</t>
  </si>
  <si>
    <t>017</t>
  </si>
  <si>
    <t>018</t>
  </si>
  <si>
    <t>019</t>
  </si>
  <si>
    <t>Доходи</t>
  </si>
  <si>
    <t>Витрати</t>
  </si>
  <si>
    <t>Фінансові результати діяльності:</t>
  </si>
  <si>
    <t>Валовий прибуток (збиток)</t>
  </si>
  <si>
    <t>Чистий  прибуток (збиток), у тому числі:</t>
  </si>
  <si>
    <t xml:space="preserve">прибуток </t>
  </si>
  <si>
    <t>збиток</t>
  </si>
  <si>
    <t>ІІ. Розподіл чистого прибутку</t>
  </si>
  <si>
    <t xml:space="preserve">Відрахування частини прибутку:  </t>
  </si>
  <si>
    <t>Резервний фонд</t>
  </si>
  <si>
    <t>031</t>
  </si>
  <si>
    <t>032</t>
  </si>
  <si>
    <t>033</t>
  </si>
  <si>
    <t>034</t>
  </si>
  <si>
    <t>035</t>
  </si>
  <si>
    <t>місцеві податки та збори</t>
  </si>
  <si>
    <t>Комунальне підприємство</t>
  </si>
  <si>
    <t>84.11</t>
  </si>
  <si>
    <t>007/1</t>
  </si>
  <si>
    <t>018/1</t>
  </si>
  <si>
    <t xml:space="preserve">Фонд розвитку виробництва (%)  </t>
  </si>
  <si>
    <t>Обов’язкові платежі, у тому числі:</t>
  </si>
  <si>
    <t>до Порядку затвердження фінансового плану</t>
  </si>
  <si>
    <t>Комунальних підпрприємств</t>
  </si>
  <si>
    <t>м. Южне</t>
  </si>
  <si>
    <t>Витрати за рахунок доходів із місцевого бюджету за цільовими програмами, у т.ч:</t>
  </si>
  <si>
    <t>018/2</t>
  </si>
  <si>
    <t>018/3</t>
  </si>
  <si>
    <t>018/4</t>
  </si>
  <si>
    <t>018/5</t>
  </si>
  <si>
    <t>018/6</t>
  </si>
  <si>
    <t>018/7</t>
  </si>
  <si>
    <t xml:space="preserve"> - інши витрати </t>
  </si>
  <si>
    <t>018/8</t>
  </si>
  <si>
    <t>018/9</t>
  </si>
  <si>
    <t xml:space="preserve"> - адміністративні     </t>
  </si>
  <si>
    <t xml:space="preserve"> - загальновиробничі </t>
  </si>
  <si>
    <r>
      <t xml:space="preserve">Орган  управління  </t>
    </r>
    <r>
      <rPr>
        <b/>
        <i/>
        <sz val="12"/>
        <rFont val="Times New Roman Cyr"/>
        <family val="1"/>
        <charset val="204"/>
      </rPr>
      <t xml:space="preserve"> </t>
    </r>
  </si>
  <si>
    <t>Охорона діяльність</t>
  </si>
  <si>
    <t xml:space="preserve">Одиниця виміру: </t>
  </si>
  <si>
    <t>тис.грн</t>
  </si>
  <si>
    <t>комунальна</t>
  </si>
  <si>
    <r>
      <rPr>
        <sz val="12"/>
        <rFont val="Times New Roman"/>
        <family val="1"/>
        <charset val="204"/>
      </rPr>
      <t>Втрати на збут</t>
    </r>
    <r>
      <rPr>
        <i/>
        <sz val="12"/>
        <rFont val="Times New Roman"/>
        <family val="1"/>
        <charset val="204"/>
      </rPr>
      <t xml:space="preserve"> (розшифрування)</t>
    </r>
  </si>
  <si>
    <t>010</t>
  </si>
  <si>
    <t xml:space="preserve"> - заробітна плата (згідно додатку)</t>
  </si>
  <si>
    <t xml:space="preserve"> - нарахування ЄСВ (згідно додатку)</t>
  </si>
  <si>
    <t xml:space="preserve"> - матеріальні витрати  (згідно додатку)</t>
  </si>
  <si>
    <t xml:space="preserve">Фінансовий результат від операційної діяльності       прибуток                                                                       </t>
  </si>
  <si>
    <t xml:space="preserve">   збиток</t>
  </si>
  <si>
    <t>Податок на прибуток від звичайної діяльності</t>
  </si>
  <si>
    <t>Фонд матеріального заохочення (%)</t>
  </si>
  <si>
    <r>
      <t xml:space="preserve">Інші вирахування з доходу </t>
    </r>
    <r>
      <rPr>
        <i/>
        <sz val="12"/>
        <rFont val="Times New Roman"/>
        <family val="1"/>
        <charset val="204"/>
      </rPr>
      <t>(розшифрування)</t>
    </r>
  </si>
  <si>
    <r>
      <t xml:space="preserve">Інші операційні доходи </t>
    </r>
    <r>
      <rPr>
        <i/>
        <sz val="12"/>
        <rFont val="Times New Roman"/>
        <family val="1"/>
        <charset val="204"/>
      </rPr>
      <t>(розшифрування)</t>
    </r>
  </si>
  <si>
    <r>
      <t xml:space="preserve">Інші фінансові доходи </t>
    </r>
    <r>
      <rPr>
        <i/>
        <sz val="12"/>
        <rFont val="Times New Roman"/>
        <family val="1"/>
        <charset val="204"/>
      </rPr>
      <t>(розшифрування)</t>
    </r>
  </si>
  <si>
    <r>
      <t xml:space="preserve">Витрати на оплату праці </t>
    </r>
    <r>
      <rPr>
        <i/>
        <sz val="12"/>
        <rFont val="Times New Roman"/>
        <family val="1"/>
        <charset val="204"/>
      </rPr>
      <t xml:space="preserve">(згідно додатку),з них:                                                                     </t>
    </r>
  </si>
  <si>
    <r>
      <t xml:space="preserve">Витрати на соціальні заходи </t>
    </r>
    <r>
      <rPr>
        <i/>
        <sz val="12"/>
        <rFont val="Times New Roman"/>
        <family val="1"/>
        <charset val="204"/>
      </rPr>
      <t>(згідно додатку)</t>
    </r>
  </si>
  <si>
    <r>
      <t xml:space="preserve">Інші операційні витрати </t>
    </r>
    <r>
      <rPr>
        <i/>
        <sz val="12"/>
        <rFont val="Times New Roman"/>
        <family val="1"/>
        <charset val="204"/>
      </rPr>
      <t>(розшифрування)</t>
    </r>
  </si>
  <si>
    <r>
      <t xml:space="preserve"> - інші операційні витрати,(</t>
    </r>
    <r>
      <rPr>
        <b/>
        <i/>
        <sz val="12"/>
        <rFont val="Times New Roman"/>
        <family val="1"/>
        <charset val="204"/>
      </rPr>
      <t>оплата послуг крім комунальних</t>
    </r>
    <r>
      <rPr>
        <i/>
        <sz val="12"/>
        <rFont val="Times New Roman"/>
        <family val="1"/>
        <charset val="204"/>
      </rPr>
      <t xml:space="preserve"> (розшифрування))</t>
    </r>
  </si>
  <si>
    <r>
      <t xml:space="preserve"> - </t>
    </r>
    <r>
      <rPr>
        <b/>
        <i/>
        <sz val="12"/>
        <rFont val="Times New Roman"/>
        <family val="1"/>
        <charset val="204"/>
      </rPr>
      <t>оплата комунальних послуг,</t>
    </r>
    <r>
      <rPr>
        <i/>
        <sz val="12"/>
        <rFont val="Times New Roman"/>
        <family val="1"/>
        <charset val="204"/>
      </rPr>
      <t xml:space="preserve"> (згідно додатку)</t>
    </r>
  </si>
  <si>
    <r>
      <t xml:space="preserve">Інші витрати </t>
    </r>
    <r>
      <rPr>
        <i/>
        <sz val="12"/>
        <rFont val="Times New Roman"/>
        <family val="1"/>
        <charset val="204"/>
      </rPr>
      <t>(розшифрування)</t>
    </r>
  </si>
  <si>
    <r>
      <t xml:space="preserve">Інші фонди </t>
    </r>
    <r>
      <rPr>
        <b/>
        <i/>
        <sz val="12"/>
        <rFont val="Times New Roman"/>
        <family val="1"/>
        <charset val="204"/>
      </rPr>
      <t>(розшифрувати)</t>
    </r>
  </si>
  <si>
    <t>Фонд соціального розвітку (%)</t>
  </si>
  <si>
    <t xml:space="preserve">ФІНАНСОВИЙ ПЛАН КОМУНАЛЬНОГО ПІДПРИЄМСТВА  </t>
  </si>
  <si>
    <t>м. Південне</t>
  </si>
  <si>
    <t>Підприємство  ПІВДЕННІВСЬКЕ  КОМУНАЛЬНЕ ПІДПРИЄМСТВО "МУНІЦИПАЛЬНА ВАРТА"</t>
  </si>
  <si>
    <t>Виконавчий комітет Південнівської міської ради</t>
  </si>
  <si>
    <t>Сандюк Олексій Володимирович</t>
  </si>
  <si>
    <t>Факт минулого 2024 року</t>
  </si>
  <si>
    <t>Плановий на 2026 рік (усього)</t>
  </si>
  <si>
    <t xml:space="preserve">Вид економічної діяльності за КВЕД   </t>
  </si>
  <si>
    <t>+ 38 (098) 011-03-39</t>
  </si>
  <si>
    <t>Одеська обл., Одеський р-н, м. Південне, вул. Шевченка Т.Г., буд. 1, прим. 6</t>
  </si>
  <si>
    <t>У тому числі по кварталам</t>
  </si>
  <si>
    <t xml:space="preserve">І  </t>
  </si>
  <si>
    <t xml:space="preserve">ІІ  </t>
  </si>
  <si>
    <t xml:space="preserve">ІІІ  </t>
  </si>
  <si>
    <t xml:space="preserve">ІV </t>
  </si>
  <si>
    <t xml:space="preserve">Фінансовий план поточного 2025 року </t>
  </si>
  <si>
    <r>
      <t xml:space="preserve">Дохід (виручка) від реалізації продукції (товарів, робіт, послуг) </t>
    </r>
    <r>
      <rPr>
        <i/>
        <sz val="12"/>
        <rFont val="Times New Roman"/>
        <family val="1"/>
        <charset val="204"/>
      </rPr>
      <t>За видами послуг (розшифрування)</t>
    </r>
  </si>
  <si>
    <r>
      <t xml:space="preserve">Чистий дохід (виручка) від реалізації   продукції (товарів, робіт, послуг)                      </t>
    </r>
    <r>
      <rPr>
        <b/>
        <i/>
        <sz val="12"/>
        <rFont val="Times New Roman"/>
        <family val="1"/>
        <charset val="204"/>
      </rPr>
      <t>(розшифрування)</t>
    </r>
  </si>
  <si>
    <r>
      <t xml:space="preserve">Дохід з місцевого бюджету за цільовими програмами,  у т.ч.          </t>
    </r>
    <r>
      <rPr>
        <i/>
        <sz val="12"/>
        <rFont val="Times New Roman"/>
        <family val="1"/>
        <charset val="204"/>
      </rPr>
      <t xml:space="preserve"> - загальний фонд</t>
    </r>
    <r>
      <rPr>
        <sz val="12"/>
        <rFont val="Times New Roman"/>
        <family val="1"/>
        <charset val="204"/>
      </rPr>
      <t xml:space="preserve">                                                                    </t>
    </r>
  </si>
  <si>
    <r>
      <t xml:space="preserve">  - спец.фонд                 </t>
    </r>
    <r>
      <rPr>
        <i/>
        <sz val="12"/>
        <rFont val="Times New Roman"/>
        <family val="1"/>
        <charset val="204"/>
      </rPr>
      <t xml:space="preserve"> (розшифрування)</t>
    </r>
  </si>
  <si>
    <r>
      <t>Собівартість реалізованої продукції (товарів, робіт та послуг)</t>
    </r>
    <r>
      <rPr>
        <i/>
        <sz val="12"/>
        <rFont val="Times New Roman"/>
        <family val="1"/>
        <charset val="204"/>
      </rPr>
      <t xml:space="preserve">   (розшифрування)</t>
    </r>
  </si>
  <si>
    <t>У   тому числі витрати операційної діяльності:</t>
  </si>
  <si>
    <r>
      <t xml:space="preserve">Інші доходи </t>
    </r>
    <r>
      <rPr>
        <i/>
        <sz val="12"/>
        <rFont val="Times New Roman"/>
        <family val="1"/>
        <charset val="204"/>
      </rPr>
      <t xml:space="preserve">                        (розшифрування)</t>
    </r>
  </si>
  <si>
    <r>
      <t xml:space="preserve">Матеріальні  витрати </t>
    </r>
    <r>
      <rPr>
        <i/>
        <sz val="12"/>
        <rFont val="Times New Roman"/>
        <family val="1"/>
        <charset val="204"/>
      </rPr>
      <t>(розшифрування у додатку)</t>
    </r>
  </si>
  <si>
    <r>
      <rPr>
        <sz val="12"/>
        <rFont val="Times New Roman"/>
        <family val="1"/>
        <charset val="204"/>
      </rPr>
      <t xml:space="preserve">Амортизація </t>
    </r>
    <r>
      <rPr>
        <i/>
        <sz val="12"/>
        <rFont val="Times New Roman"/>
        <family val="1"/>
        <charset val="204"/>
      </rPr>
      <t>(розшифрування згідно додатку)</t>
    </r>
  </si>
  <si>
    <t>Інші фінансові витрати (розшифрування)</t>
  </si>
  <si>
    <r>
      <t xml:space="preserve"> </t>
    </r>
    <r>
      <rPr>
        <b/>
        <sz val="12"/>
        <rFont val="Times New Roman"/>
        <family val="1"/>
        <charset val="204"/>
      </rPr>
      <t>-</t>
    </r>
    <r>
      <rPr>
        <b/>
        <i/>
        <sz val="12"/>
        <rFont val="Times New Roman"/>
        <family val="1"/>
        <charset val="204"/>
      </rPr>
      <t xml:space="preserve"> загальний фонд:</t>
    </r>
    <r>
      <rPr>
        <b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                                                               </t>
    </r>
  </si>
  <si>
    <t xml:space="preserve"> - спеціальний фонд:  </t>
  </si>
  <si>
    <t>020</t>
  </si>
  <si>
    <t>021</t>
  </si>
  <si>
    <t xml:space="preserve">Фінансовий результат від звичайної діяльності до оподаткування                                   прибуток               </t>
  </si>
  <si>
    <t>026/1</t>
  </si>
  <si>
    <t>026/2</t>
  </si>
  <si>
    <t>Залишок нерозподіленого прибутку (непокритого збитку) на початок звітного періоду</t>
  </si>
  <si>
    <t xml:space="preserve">ІІІ. Обов’язкові платежі підприємства </t>
  </si>
  <si>
    <r>
      <t xml:space="preserve">інші платежі </t>
    </r>
    <r>
      <rPr>
        <i/>
        <sz val="12"/>
        <rFont val="Times New Roman"/>
        <family val="1"/>
        <charset val="204"/>
      </rPr>
      <t>(розшифрувати)</t>
    </r>
  </si>
  <si>
    <t>018/10</t>
  </si>
  <si>
    <t>- орендна плата</t>
  </si>
  <si>
    <t xml:space="preserve">ПКП "МУНІЦИПАЛЬНА ВАРТА" НА 2026 РІК </t>
  </si>
  <si>
    <t>Програма забезпечення діяльності  Южненського комунального підприємства "Муніципальна варта " на 2025-2027 роки</t>
  </si>
  <si>
    <t xml:space="preserve">Додаток 
до рішення виконавчого комітету
Південнівської міської ради
від 20.11.2025 № 2533
</t>
  </si>
  <si>
    <t xml:space="preserve">Керуючий справами
виконавчого комітету                                                                                                Владислав ТЕРЕЩЕНКО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</si>
</sst>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₴&quot;_-;\-* #,##0.00\ &quot;₴&quot;_-;_-* &quot;-&quot;??\ &quot;₴&quot;_-;_-@_-"/>
    <numFmt numFmtId="164" formatCode="0.0"/>
    <numFmt numFmtId="165" formatCode="#,##0.0"/>
    <numFmt numFmtId="166" formatCode="_-* #,##0.00&quot; ₴&quot;_-;\-* #,##0.00&quot; ₴&quot;_-;_-* \-??&quot; ₴&quot;_-;_-@_-"/>
    <numFmt numFmtId="167" formatCode="#,##0.000"/>
    <numFmt numFmtId="168" formatCode="0.000"/>
  </numFmts>
  <fonts count="32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 Cyr"/>
      <family val="1"/>
      <charset val="204"/>
    </font>
    <font>
      <i/>
      <sz val="12"/>
      <name val="Times New Roman Cyr"/>
      <family val="1"/>
      <charset val="204"/>
    </font>
    <font>
      <b/>
      <i/>
      <sz val="12"/>
      <name val="Times New Roman Cyr"/>
      <family val="1"/>
      <charset val="204"/>
    </font>
    <font>
      <u/>
      <sz val="12"/>
      <name val="Times New Roman Cyr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Arial Cyr"/>
      <family val="2"/>
    </font>
    <font>
      <sz val="12"/>
      <name val="Arial Cyr"/>
      <charset val="204"/>
    </font>
    <font>
      <i/>
      <sz val="12"/>
      <name val="Times New Roman Cyr"/>
      <charset val="204"/>
    </font>
    <font>
      <b/>
      <sz val="16"/>
      <name val="Times New Roman"/>
      <family val="1"/>
      <charset val="204"/>
    </font>
    <font>
      <sz val="13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0"/>
      <name val="Arial Cyr"/>
      <charset val="204"/>
    </font>
    <font>
      <sz val="10"/>
      <name val="Arial Cyr"/>
      <family val="2"/>
    </font>
    <font>
      <sz val="10"/>
      <name val="Arial Cyr"/>
      <family val="2"/>
      <charset val="1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1"/>
    </font>
    <font>
      <sz val="14"/>
      <name val="Times New Roman Cyr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7">
    <xf numFmtId="0" fontId="0" fillId="0" borderId="0"/>
    <xf numFmtId="0" fontId="20" fillId="0" borderId="0"/>
    <xf numFmtId="0" fontId="8" fillId="0" borderId="0"/>
    <xf numFmtId="0" fontId="7" fillId="0" borderId="0"/>
    <xf numFmtId="0" fontId="7" fillId="0" borderId="0"/>
    <xf numFmtId="0" fontId="20" fillId="0" borderId="0"/>
    <xf numFmtId="0" fontId="6" fillId="0" borderId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27" fillId="0" borderId="0"/>
    <xf numFmtId="0" fontId="26" fillId="0" borderId="0"/>
    <xf numFmtId="0" fontId="3" fillId="0" borderId="0"/>
    <xf numFmtId="0" fontId="3" fillId="0" borderId="0"/>
    <xf numFmtId="0" fontId="2" fillId="0" borderId="0"/>
    <xf numFmtId="0" fontId="28" fillId="0" borderId="0"/>
    <xf numFmtId="0" fontId="25" fillId="0" borderId="0" applyBorder="0" applyProtection="0"/>
    <xf numFmtId="44" fontId="2" fillId="0" borderId="0" applyFont="0" applyFill="0" applyBorder="0" applyAlignment="0" applyProtection="0"/>
    <xf numFmtId="166" fontId="29" fillId="0" borderId="0" applyBorder="0" applyProtection="0"/>
    <xf numFmtId="44" fontId="26" fillId="0" borderId="0" applyFont="0" applyFill="0" applyBorder="0" applyAlignment="0" applyProtection="0"/>
    <xf numFmtId="0" fontId="2" fillId="0" borderId="0"/>
    <xf numFmtId="0" fontId="29" fillId="0" borderId="0"/>
    <xf numFmtId="9" fontId="2" fillId="0" borderId="0" applyFont="0" applyFill="0" applyBorder="0" applyAlignment="0" applyProtection="0"/>
    <xf numFmtId="0" fontId="29" fillId="0" borderId="0"/>
    <xf numFmtId="166" fontId="29" fillId="0" borderId="0" applyBorder="0" applyProtection="0"/>
    <xf numFmtId="9" fontId="29" fillId="0" borderId="0" applyBorder="0" applyProtection="0"/>
    <xf numFmtId="0" fontId="30" fillId="0" borderId="0"/>
    <xf numFmtId="0" fontId="29" fillId="0" borderId="0"/>
    <xf numFmtId="0" fontId="2" fillId="0" borderId="0"/>
    <xf numFmtId="0" fontId="2" fillId="0" borderId="0"/>
    <xf numFmtId="0" fontId="28" fillId="0" borderId="0"/>
    <xf numFmtId="0" fontId="1" fillId="0" borderId="0"/>
    <xf numFmtId="0" fontId="1" fillId="0" borderId="0"/>
    <xf numFmtId="0" fontId="1" fillId="0" borderId="0"/>
  </cellStyleXfs>
  <cellXfs count="200">
    <xf numFmtId="0" fontId="0" fillId="0" borderId="0" xfId="0"/>
    <xf numFmtId="0" fontId="14" fillId="0" borderId="1" xfId="0" applyFont="1" applyBorder="1" applyAlignment="1">
      <alignment horizontal="center"/>
    </xf>
    <xf numFmtId="0" fontId="14" fillId="0" borderId="3" xfId="0" applyFont="1" applyBorder="1" applyAlignment="1">
      <alignment horizontal="right"/>
    </xf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2" fillId="0" borderId="3" xfId="0" applyFont="1" applyBorder="1" applyAlignment="1">
      <alignment horizontal="center" wrapText="1"/>
    </xf>
    <xf numFmtId="0" fontId="21" fillId="0" borderId="0" xfId="0" applyFont="1"/>
    <xf numFmtId="0" fontId="14" fillId="0" borderId="0" xfId="0" applyFont="1"/>
    <xf numFmtId="0" fontId="9" fillId="0" borderId="0" xfId="0" applyFont="1"/>
    <xf numFmtId="0" fontId="14" fillId="0" borderId="0" xfId="0" applyFont="1" applyAlignment="1">
      <alignment horizontal="right"/>
    </xf>
    <xf numFmtId="0" fontId="14" fillId="0" borderId="1" xfId="0" applyFont="1" applyBorder="1" applyAlignment="1">
      <alignment horizontal="left" wrapText="1"/>
    </xf>
    <xf numFmtId="0" fontId="10" fillId="0" borderId="0" xfId="0" applyFont="1"/>
    <xf numFmtId="0" fontId="9" fillId="0" borderId="0" xfId="0" applyFont="1" applyAlignment="1">
      <alignment horizontal="left" wrapText="1"/>
    </xf>
    <xf numFmtId="0" fontId="9" fillId="0" borderId="0" xfId="0" quotePrefix="1" applyFont="1" applyAlignment="1">
      <alignment horizontal="center"/>
    </xf>
    <xf numFmtId="0" fontId="9" fillId="0" borderId="0" xfId="0" quotePrefix="1" applyFont="1" applyAlignment="1">
      <alignment horizontal="center" vertical="center" wrapText="1"/>
    </xf>
    <xf numFmtId="3" fontId="11" fillId="0" borderId="0" xfId="0" applyNumberFormat="1" applyFont="1" applyAlignment="1">
      <alignment vertical="center"/>
    </xf>
    <xf numFmtId="4" fontId="9" fillId="0" borderId="0" xfId="0" applyNumberFormat="1" applyFont="1"/>
    <xf numFmtId="4" fontId="12" fillId="0" borderId="1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3" fillId="0" borderId="0" xfId="0" applyFont="1"/>
    <xf numFmtId="0" fontId="22" fillId="0" borderId="2" xfId="0" applyFont="1" applyBorder="1" applyAlignment="1">
      <alignment horizontal="center" wrapText="1"/>
    </xf>
    <xf numFmtId="0" fontId="22" fillId="0" borderId="3" xfId="0" applyFont="1" applyBorder="1" applyAlignment="1">
      <alignment wrapText="1"/>
    </xf>
    <xf numFmtId="0" fontId="14" fillId="0" borderId="1" xfId="0" applyFont="1" applyBorder="1"/>
    <xf numFmtId="0" fontId="9" fillId="0" borderId="0" xfId="0" applyFont="1" applyAlignment="1">
      <alignment horizontal="left"/>
    </xf>
    <xf numFmtId="0" fontId="19" fillId="0" borderId="10" xfId="0" applyFont="1" applyBorder="1" applyAlignment="1">
      <alignment horizontal="left" wrapText="1"/>
    </xf>
    <xf numFmtId="0" fontId="19" fillId="0" borderId="11" xfId="0" quotePrefix="1" applyFont="1" applyBorder="1" applyAlignment="1">
      <alignment horizontal="center" vertical="center"/>
    </xf>
    <xf numFmtId="4" fontId="19" fillId="0" borderId="12" xfId="0" applyNumberFormat="1" applyFont="1" applyBorder="1" applyAlignment="1">
      <alignment horizontal="center" vertical="center"/>
    </xf>
    <xf numFmtId="4" fontId="19" fillId="0" borderId="12" xfId="0" applyNumberFormat="1" applyFont="1" applyBorder="1" applyAlignment="1">
      <alignment horizontal="right" vertical="center"/>
    </xf>
    <xf numFmtId="4" fontId="19" fillId="0" borderId="13" xfId="0" applyNumberFormat="1" applyFont="1" applyBorder="1" applyAlignment="1">
      <alignment horizontal="right" vertical="center"/>
    </xf>
    <xf numFmtId="0" fontId="19" fillId="0" borderId="14" xfId="0" applyFont="1" applyBorder="1" applyAlignment="1">
      <alignment horizontal="left"/>
    </xf>
    <xf numFmtId="0" fontId="19" fillId="0" borderId="15" xfId="0" quotePrefix="1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right" vertical="center"/>
    </xf>
    <xf numFmtId="4" fontId="19" fillId="0" borderId="8" xfId="0" applyNumberFormat="1" applyFont="1" applyBorder="1" applyAlignment="1">
      <alignment horizontal="right" vertical="center"/>
    </xf>
    <xf numFmtId="0" fontId="19" fillId="0" borderId="14" xfId="0" applyFont="1" applyBorder="1" applyAlignment="1">
      <alignment horizontal="left" wrapText="1"/>
    </xf>
    <xf numFmtId="0" fontId="12" fillId="0" borderId="14" xfId="0" applyFont="1" applyBorder="1" applyAlignment="1">
      <alignment horizontal="left" wrapText="1"/>
    </xf>
    <xf numFmtId="4" fontId="12" fillId="0" borderId="1" xfId="0" applyNumberFormat="1" applyFont="1" applyBorder="1" applyAlignment="1">
      <alignment horizontal="right" vertical="center"/>
    </xf>
    <xf numFmtId="0" fontId="19" fillId="0" borderId="15" xfId="0" quotePrefix="1" applyFont="1" applyBorder="1" applyAlignment="1">
      <alignment horizontal="center"/>
    </xf>
    <xf numFmtId="4" fontId="12" fillId="0" borderId="8" xfId="0" applyNumberFormat="1" applyFont="1" applyBorder="1" applyAlignment="1">
      <alignment horizontal="right" vertical="center"/>
    </xf>
    <xf numFmtId="0" fontId="12" fillId="0" borderId="15" xfId="0" quotePrefix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right" vertical="center"/>
    </xf>
    <xf numFmtId="4" fontId="19" fillId="0" borderId="1" xfId="0" applyNumberFormat="1" applyFont="1" applyBorder="1" applyAlignment="1">
      <alignment horizontal="right"/>
    </xf>
    <xf numFmtId="4" fontId="12" fillId="0" borderId="5" xfId="0" applyNumberFormat="1" applyFont="1" applyBorder="1" applyAlignment="1">
      <alignment horizontal="center" vertical="center"/>
    </xf>
    <xf numFmtId="4" fontId="12" fillId="0" borderId="5" xfId="0" applyNumberFormat="1" applyFont="1" applyBorder="1" applyAlignment="1">
      <alignment horizontal="right" vertical="center"/>
    </xf>
    <xf numFmtId="0" fontId="19" fillId="0" borderId="11" xfId="0" quotePrefix="1" applyFont="1" applyBorder="1" applyAlignment="1">
      <alignment horizontal="center"/>
    </xf>
    <xf numFmtId="4" fontId="12" fillId="0" borderId="1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right" vertical="center" wrapText="1"/>
    </xf>
    <xf numFmtId="4" fontId="19" fillId="0" borderId="8" xfId="0" applyNumberFormat="1" applyFont="1" applyBorder="1" applyAlignment="1">
      <alignment horizontal="right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wrapText="1"/>
    </xf>
    <xf numFmtId="4" fontId="12" fillId="0" borderId="1" xfId="0" applyNumberFormat="1" applyFont="1" applyBorder="1" applyAlignment="1">
      <alignment horizontal="center" wrapText="1"/>
    </xf>
    <xf numFmtId="0" fontId="19" fillId="0" borderId="7" xfId="0" quotePrefix="1" applyFont="1" applyBorder="1" applyAlignment="1">
      <alignment horizontal="center"/>
    </xf>
    <xf numFmtId="4" fontId="19" fillId="0" borderId="23" xfId="0" applyNumberFormat="1" applyFont="1" applyBorder="1" applyAlignment="1">
      <alignment horizontal="right" vertical="center" wrapText="1"/>
    </xf>
    <xf numFmtId="4" fontId="19" fillId="0" borderId="24" xfId="0" applyNumberFormat="1" applyFont="1" applyBorder="1" applyAlignment="1">
      <alignment horizontal="right" vertical="center" wrapText="1"/>
    </xf>
    <xf numFmtId="4" fontId="19" fillId="0" borderId="6" xfId="0" applyNumberFormat="1" applyFont="1" applyBorder="1" applyAlignment="1">
      <alignment horizontal="right" vertical="center" wrapText="1"/>
    </xf>
    <xf numFmtId="0" fontId="12" fillId="0" borderId="8" xfId="0" applyFont="1" applyBorder="1" applyAlignment="1">
      <alignment horizontal="center" wrapText="1"/>
    </xf>
    <xf numFmtId="165" fontId="19" fillId="0" borderId="5" xfId="0" applyNumberFormat="1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4" fontId="19" fillId="0" borderId="23" xfId="0" applyNumberFormat="1" applyFont="1" applyBorder="1" applyAlignment="1">
      <alignment horizontal="center" vertical="center" wrapText="1"/>
    </xf>
    <xf numFmtId="4" fontId="19" fillId="0" borderId="25" xfId="0" applyNumberFormat="1" applyFont="1" applyBorder="1" applyAlignment="1">
      <alignment horizontal="right" vertical="center" wrapText="1"/>
    </xf>
    <xf numFmtId="0" fontId="19" fillId="0" borderId="20" xfId="0" applyFont="1" applyBorder="1" applyAlignment="1">
      <alignment horizontal="left" wrapText="1"/>
    </xf>
    <xf numFmtId="4" fontId="23" fillId="0" borderId="0" xfId="0" applyNumberFormat="1" applyFont="1" applyAlignment="1">
      <alignment horizontal="left"/>
    </xf>
    <xf numFmtId="0" fontId="17" fillId="0" borderId="0" xfId="0" applyFont="1" applyAlignment="1">
      <alignment horizontal="left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left"/>
    </xf>
    <xf numFmtId="0" fontId="12" fillId="0" borderId="18" xfId="0" applyFont="1" applyBorder="1" applyAlignment="1">
      <alignment horizontal="left"/>
    </xf>
    <xf numFmtId="0" fontId="19" fillId="0" borderId="16" xfId="0" applyFont="1" applyBorder="1" applyAlignment="1">
      <alignment horizontal="left" wrapText="1"/>
    </xf>
    <xf numFmtId="0" fontId="19" fillId="0" borderId="17" xfId="0" applyFont="1" applyBorder="1" applyAlignment="1">
      <alignment horizontal="left" wrapText="1"/>
    </xf>
    <xf numFmtId="0" fontId="13" fillId="0" borderId="17" xfId="0" applyFont="1" applyBorder="1" applyAlignment="1">
      <alignment horizontal="left" wrapText="1"/>
    </xf>
    <xf numFmtId="0" fontId="18" fillId="0" borderId="14" xfId="0" applyFont="1" applyBorder="1" applyAlignment="1">
      <alignment horizontal="left" wrapText="1"/>
    </xf>
    <xf numFmtId="0" fontId="13" fillId="0" borderId="14" xfId="0" applyFont="1" applyBorder="1" applyAlignment="1">
      <alignment horizontal="left" wrapText="1"/>
    </xf>
    <xf numFmtId="4" fontId="12" fillId="0" borderId="4" xfId="0" applyNumberFormat="1" applyFont="1" applyBorder="1" applyAlignment="1">
      <alignment horizontal="center" vertical="center"/>
    </xf>
    <xf numFmtId="4" fontId="19" fillId="0" borderId="4" xfId="0" applyNumberFormat="1" applyFont="1" applyBorder="1" applyAlignment="1">
      <alignment horizontal="center" vertical="center"/>
    </xf>
    <xf numFmtId="4" fontId="19" fillId="3" borderId="1" xfId="0" applyNumberFormat="1" applyFont="1" applyFill="1" applyBorder="1" applyAlignment="1">
      <alignment horizontal="right" vertical="center"/>
    </xf>
    <xf numFmtId="4" fontId="19" fillId="0" borderId="8" xfId="0" applyNumberFormat="1" applyFont="1" applyBorder="1" applyAlignment="1">
      <alignment horizontal="center" wrapText="1"/>
    </xf>
    <xf numFmtId="4" fontId="12" fillId="0" borderId="22" xfId="0" applyNumberFormat="1" applyFont="1" applyBorder="1" applyAlignment="1">
      <alignment horizontal="right" vertical="center"/>
    </xf>
    <xf numFmtId="0" fontId="19" fillId="0" borderId="40" xfId="0" applyFont="1" applyBorder="1" applyAlignment="1">
      <alignment horizontal="left" wrapText="1"/>
    </xf>
    <xf numFmtId="0" fontId="19" fillId="0" borderId="41" xfId="0" applyFont="1" applyBorder="1" applyAlignment="1">
      <alignment horizontal="left" wrapText="1"/>
    </xf>
    <xf numFmtId="0" fontId="12" fillId="0" borderId="42" xfId="0" applyFont="1" applyBorder="1" applyAlignment="1">
      <alignment horizontal="left" wrapText="1"/>
    </xf>
    <xf numFmtId="0" fontId="12" fillId="0" borderId="40" xfId="0" applyFont="1" applyBorder="1" applyAlignment="1">
      <alignment horizontal="left" vertical="center" wrapText="1"/>
    </xf>
    <xf numFmtId="0" fontId="19" fillId="0" borderId="9" xfId="0" quotePrefix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18" xfId="0" quotePrefix="1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3" borderId="6" xfId="0" quotePrefix="1" applyFont="1" applyFill="1" applyBorder="1" applyAlignment="1">
      <alignment horizontal="center" vertical="center"/>
    </xf>
    <xf numFmtId="0" fontId="19" fillId="0" borderId="6" xfId="0" quotePrefix="1" applyFont="1" applyBorder="1" applyAlignment="1">
      <alignment horizontal="center" vertical="center"/>
    </xf>
    <xf numFmtId="0" fontId="12" fillId="0" borderId="17" xfId="0" applyFont="1" applyBorder="1" applyAlignment="1">
      <alignment horizontal="left" wrapText="1"/>
    </xf>
    <xf numFmtId="0" fontId="19" fillId="0" borderId="17" xfId="0" quotePrefix="1" applyFont="1" applyBorder="1" applyAlignment="1">
      <alignment horizontal="center"/>
    </xf>
    <xf numFmtId="4" fontId="18" fillId="0" borderId="34" xfId="0" applyNumberFormat="1" applyFont="1" applyBorder="1" applyAlignment="1">
      <alignment horizontal="center" vertical="center"/>
    </xf>
    <xf numFmtId="4" fontId="13" fillId="0" borderId="34" xfId="0" applyNumberFormat="1" applyFont="1" applyBorder="1" applyAlignment="1">
      <alignment horizontal="center" vertical="center"/>
    </xf>
    <xf numFmtId="4" fontId="18" fillId="0" borderId="34" xfId="0" applyNumberFormat="1" applyFont="1" applyBorder="1" applyAlignment="1">
      <alignment horizontal="right" vertical="center"/>
    </xf>
    <xf numFmtId="4" fontId="18" fillId="0" borderId="26" xfId="0" applyNumberFormat="1" applyFont="1" applyBorder="1" applyAlignment="1">
      <alignment horizontal="right" vertical="center"/>
    </xf>
    <xf numFmtId="0" fontId="12" fillId="0" borderId="46" xfId="0" applyFont="1" applyBorder="1" applyAlignment="1">
      <alignment horizontal="left" wrapText="1"/>
    </xf>
    <xf numFmtId="0" fontId="19" fillId="3" borderId="35" xfId="0" quotePrefix="1" applyFont="1" applyFill="1" applyBorder="1" applyAlignment="1">
      <alignment horizontal="center" vertical="center"/>
    </xf>
    <xf numFmtId="4" fontId="12" fillId="0" borderId="43" xfId="0" applyNumberFormat="1" applyFont="1" applyBorder="1" applyAlignment="1">
      <alignment horizontal="center" vertical="center" wrapText="1"/>
    </xf>
    <xf numFmtId="4" fontId="12" fillId="0" borderId="43" xfId="0" applyNumberFormat="1" applyFont="1" applyBorder="1" applyAlignment="1">
      <alignment horizontal="right" vertical="center" wrapText="1"/>
    </xf>
    <xf numFmtId="4" fontId="12" fillId="0" borderId="44" xfId="0" applyNumberFormat="1" applyFont="1" applyBorder="1" applyAlignment="1">
      <alignment horizontal="right" vertical="center" wrapText="1"/>
    </xf>
    <xf numFmtId="0" fontId="19" fillId="0" borderId="42" xfId="0" applyFont="1" applyBorder="1" applyAlignment="1">
      <alignment horizontal="left" wrapText="1"/>
    </xf>
    <xf numFmtId="0" fontId="19" fillId="0" borderId="45" xfId="0" quotePrefix="1" applyFont="1" applyBorder="1" applyAlignment="1">
      <alignment horizontal="center" vertical="center"/>
    </xf>
    <xf numFmtId="4" fontId="19" fillId="0" borderId="5" xfId="0" applyNumberFormat="1" applyFont="1" applyBorder="1" applyAlignment="1">
      <alignment horizontal="right" vertical="center" wrapText="1"/>
    </xf>
    <xf numFmtId="4" fontId="19" fillId="0" borderId="22" xfId="0" applyNumberFormat="1" applyFont="1" applyBorder="1" applyAlignment="1">
      <alignment horizontal="right" vertical="center" wrapText="1"/>
    </xf>
    <xf numFmtId="0" fontId="12" fillId="0" borderId="20" xfId="0" applyFont="1" applyBorder="1" applyAlignment="1">
      <alignment horizontal="left" wrapText="1"/>
    </xf>
    <xf numFmtId="0" fontId="19" fillId="0" borderId="31" xfId="0" applyFont="1" applyBorder="1" applyAlignment="1">
      <alignment horizontal="center" wrapText="1"/>
    </xf>
    <xf numFmtId="4" fontId="19" fillId="0" borderId="43" xfId="0" applyNumberFormat="1" applyFont="1" applyBorder="1" applyAlignment="1">
      <alignment horizontal="center" vertical="center" wrapText="1"/>
    </xf>
    <xf numFmtId="4" fontId="19" fillId="0" borderId="43" xfId="0" applyNumberFormat="1" applyFont="1" applyBorder="1" applyAlignment="1">
      <alignment horizontal="right" vertical="center" wrapText="1"/>
    </xf>
    <xf numFmtId="4" fontId="19" fillId="0" borderId="35" xfId="0" applyNumberFormat="1" applyFont="1" applyBorder="1" applyAlignment="1">
      <alignment horizontal="right" vertical="center" wrapText="1"/>
    </xf>
    <xf numFmtId="4" fontId="19" fillId="0" borderId="44" xfId="0" applyNumberFormat="1" applyFont="1" applyBorder="1" applyAlignment="1">
      <alignment horizontal="right" vertical="center" wrapText="1"/>
    </xf>
    <xf numFmtId="0" fontId="19" fillId="0" borderId="31" xfId="0" quotePrefix="1" applyFont="1" applyBorder="1" applyAlignment="1">
      <alignment horizontal="center"/>
    </xf>
    <xf numFmtId="165" fontId="19" fillId="0" borderId="43" xfId="0" applyNumberFormat="1" applyFont="1" applyBorder="1" applyAlignment="1">
      <alignment horizontal="center" wrapText="1"/>
    </xf>
    <xf numFmtId="0" fontId="12" fillId="0" borderId="43" xfId="0" applyFont="1" applyBorder="1" applyAlignment="1">
      <alignment horizontal="center" wrapText="1"/>
    </xf>
    <xf numFmtId="0" fontId="12" fillId="0" borderId="44" xfId="0" applyFont="1" applyBorder="1" applyAlignment="1">
      <alignment horizontal="center" wrapText="1"/>
    </xf>
    <xf numFmtId="0" fontId="24" fillId="0" borderId="0" xfId="0" applyFont="1"/>
    <xf numFmtId="0" fontId="19" fillId="0" borderId="41" xfId="0" applyFont="1" applyBorder="1" applyAlignment="1">
      <alignment horizontal="left" vertical="center" wrapText="1"/>
    </xf>
    <xf numFmtId="4" fontId="9" fillId="3" borderId="0" xfId="0" applyNumberFormat="1" applyFont="1" applyFill="1"/>
    <xf numFmtId="2" fontId="19" fillId="0" borderId="1" xfId="0" applyNumberFormat="1" applyFont="1" applyBorder="1" applyAlignment="1">
      <alignment horizontal="right" vertical="center"/>
    </xf>
    <xf numFmtId="2" fontId="19" fillId="0" borderId="8" xfId="0" applyNumberFormat="1" applyFont="1" applyBorder="1" applyAlignment="1">
      <alignment horizontal="right" vertical="center"/>
    </xf>
    <xf numFmtId="2" fontId="19" fillId="3" borderId="1" xfId="0" applyNumberFormat="1" applyFont="1" applyFill="1" applyBorder="1" applyAlignment="1">
      <alignment horizontal="right" vertical="center"/>
    </xf>
    <xf numFmtId="164" fontId="14" fillId="0" borderId="0" xfId="0" applyNumberFormat="1" applyFont="1"/>
    <xf numFmtId="164" fontId="14" fillId="0" borderId="0" xfId="0" applyNumberFormat="1" applyFont="1" applyAlignment="1">
      <alignment horizontal="center"/>
    </xf>
    <xf numFmtId="164" fontId="22" fillId="0" borderId="3" xfId="0" applyNumberFormat="1" applyFont="1" applyBorder="1" applyAlignment="1">
      <alignment wrapText="1"/>
    </xf>
    <xf numFmtId="164" fontId="9" fillId="0" borderId="0" xfId="0" applyNumberFormat="1" applyFont="1"/>
    <xf numFmtId="4" fontId="12" fillId="0" borderId="19" xfId="0" applyNumberFormat="1" applyFont="1" applyBorder="1" applyAlignment="1">
      <alignment horizontal="right" vertical="center"/>
    </xf>
    <xf numFmtId="4" fontId="13" fillId="0" borderId="34" xfId="0" applyNumberFormat="1" applyFont="1" applyBorder="1" applyAlignment="1">
      <alignment horizontal="right" vertical="center"/>
    </xf>
    <xf numFmtId="2" fontId="12" fillId="0" borderId="1" xfId="0" applyNumberFormat="1" applyFont="1" applyBorder="1" applyAlignment="1">
      <alignment horizontal="right" vertical="center"/>
    </xf>
    <xf numFmtId="4" fontId="12" fillId="0" borderId="1" xfId="0" applyNumberFormat="1" applyFont="1" applyBorder="1" applyAlignment="1">
      <alignment horizontal="right" vertical="center" wrapText="1"/>
    </xf>
    <xf numFmtId="164" fontId="12" fillId="0" borderId="43" xfId="0" applyNumberFormat="1" applyFont="1" applyBorder="1" applyAlignment="1">
      <alignment horizontal="right" wrapText="1"/>
    </xf>
    <xf numFmtId="164" fontId="12" fillId="0" borderId="5" xfId="0" applyNumberFormat="1" applyFont="1" applyBorder="1" applyAlignment="1">
      <alignment horizontal="right" wrapText="1"/>
    </xf>
    <xf numFmtId="164" fontId="9" fillId="0" borderId="0" xfId="0" applyNumberFormat="1" applyFont="1" applyAlignment="1">
      <alignment vertical="center"/>
    </xf>
    <xf numFmtId="4" fontId="12" fillId="0" borderId="19" xfId="0" applyNumberFormat="1" applyFont="1" applyBorder="1" applyAlignment="1">
      <alignment horizontal="center" vertical="center"/>
    </xf>
    <xf numFmtId="4" fontId="19" fillId="0" borderId="21" xfId="0" applyNumberFormat="1" applyFont="1" applyBorder="1" applyAlignment="1">
      <alignment horizontal="right" vertical="center"/>
    </xf>
    <xf numFmtId="0" fontId="12" fillId="4" borderId="17" xfId="0" applyFont="1" applyFill="1" applyBorder="1" applyAlignment="1">
      <alignment horizontal="left" wrapText="1"/>
    </xf>
    <xf numFmtId="0" fontId="19" fillId="4" borderId="18" xfId="0" quotePrefix="1" applyFont="1" applyFill="1" applyBorder="1" applyAlignment="1">
      <alignment horizontal="center"/>
    </xf>
    <xf numFmtId="4" fontId="12" fillId="4" borderId="19" xfId="0" applyNumberFormat="1" applyFont="1" applyFill="1" applyBorder="1" applyAlignment="1">
      <alignment horizontal="center" vertical="center"/>
    </xf>
    <xf numFmtId="4" fontId="12" fillId="4" borderId="19" xfId="0" applyNumberFormat="1" applyFont="1" applyFill="1" applyBorder="1" applyAlignment="1">
      <alignment horizontal="right" vertical="center"/>
    </xf>
    <xf numFmtId="4" fontId="9" fillId="4" borderId="0" xfId="0" applyNumberFormat="1" applyFont="1" applyFill="1" applyAlignment="1">
      <alignment horizontal="right"/>
    </xf>
    <xf numFmtId="0" fontId="9" fillId="4" borderId="0" xfId="0" applyFont="1" applyFill="1"/>
    <xf numFmtId="4" fontId="9" fillId="4" borderId="0" xfId="0" applyNumberFormat="1" applyFont="1" applyFill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4" fontId="12" fillId="0" borderId="47" xfId="0" applyNumberFormat="1" applyFont="1" applyBorder="1" applyAlignment="1">
      <alignment horizontal="right" vertical="center"/>
    </xf>
    <xf numFmtId="4" fontId="19" fillId="3" borderId="8" xfId="0" applyNumberFormat="1" applyFont="1" applyFill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4" fontId="12" fillId="3" borderId="1" xfId="0" applyNumberFormat="1" applyFont="1" applyFill="1" applyBorder="1" applyAlignment="1">
      <alignment horizontal="center" vertical="center"/>
    </xf>
    <xf numFmtId="49" fontId="18" fillId="0" borderId="14" xfId="0" applyNumberFormat="1" applyFont="1" applyBorder="1" applyAlignment="1">
      <alignment horizontal="left" wrapText="1"/>
    </xf>
    <xf numFmtId="4" fontId="19" fillId="3" borderId="1" xfId="0" applyNumberFormat="1" applyFont="1" applyFill="1" applyBorder="1" applyAlignment="1">
      <alignment horizontal="center" vertical="center"/>
    </xf>
    <xf numFmtId="167" fontId="12" fillId="0" borderId="1" xfId="0" applyNumberFormat="1" applyFont="1" applyBorder="1" applyAlignment="1">
      <alignment horizontal="right" vertical="center"/>
    </xf>
    <xf numFmtId="168" fontId="19" fillId="3" borderId="1" xfId="0" applyNumberFormat="1" applyFont="1" applyFill="1" applyBorder="1" applyAlignment="1">
      <alignment horizontal="right" vertical="center"/>
    </xf>
    <xf numFmtId="0" fontId="22" fillId="0" borderId="4" xfId="0" applyFont="1" applyBorder="1" applyAlignment="1">
      <alignment horizontal="left"/>
    </xf>
    <xf numFmtId="0" fontId="22" fillId="0" borderId="2" xfId="0" applyFont="1" applyBorder="1" applyAlignment="1">
      <alignment horizontal="left"/>
    </xf>
    <xf numFmtId="0" fontId="22" fillId="0" borderId="6" xfId="0" applyFont="1" applyBorder="1" applyAlignment="1">
      <alignment horizontal="left"/>
    </xf>
    <xf numFmtId="0" fontId="19" fillId="0" borderId="9" xfId="0" quotePrefix="1" applyFont="1" applyBorder="1" applyAlignment="1">
      <alignment horizontal="center" vertical="center"/>
    </xf>
    <xf numFmtId="0" fontId="19" fillId="0" borderId="36" xfId="0" quotePrefix="1" applyFont="1" applyBorder="1" applyAlignment="1">
      <alignment horizontal="center" vertical="center"/>
    </xf>
    <xf numFmtId="0" fontId="19" fillId="0" borderId="31" xfId="0" quotePrefix="1" applyFont="1" applyBorder="1" applyAlignment="1">
      <alignment horizontal="center" vertical="center"/>
    </xf>
    <xf numFmtId="0" fontId="19" fillId="3" borderId="9" xfId="0" quotePrefix="1" applyFont="1" applyFill="1" applyBorder="1" applyAlignment="1">
      <alignment horizontal="center" vertical="center"/>
    </xf>
    <xf numFmtId="0" fontId="19" fillId="3" borderId="31" xfId="0" quotePrefix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wrapText="1"/>
    </xf>
    <xf numFmtId="0" fontId="14" fillId="0" borderId="3" xfId="0" applyFont="1" applyBorder="1" applyAlignment="1">
      <alignment horizontal="right"/>
    </xf>
    <xf numFmtId="0" fontId="14" fillId="0" borderId="35" xfId="0" applyFont="1" applyBorder="1" applyAlignment="1">
      <alignment horizontal="right"/>
    </xf>
    <xf numFmtId="0" fontId="15" fillId="0" borderId="2" xfId="0" applyFont="1" applyBorder="1" applyAlignment="1">
      <alignment wrapText="1"/>
    </xf>
    <xf numFmtId="0" fontId="14" fillId="0" borderId="2" xfId="0" applyFont="1" applyBorder="1" applyAlignment="1">
      <alignment horizontal="right"/>
    </xf>
    <xf numFmtId="0" fontId="15" fillId="0" borderId="2" xfId="0" applyFont="1" applyBorder="1" applyAlignment="1">
      <alignment horizontal="left" wrapText="1"/>
    </xf>
    <xf numFmtId="0" fontId="14" fillId="0" borderId="0" xfId="0" applyFont="1" applyAlignment="1">
      <alignment horizontal="center"/>
    </xf>
    <xf numFmtId="0" fontId="24" fillId="0" borderId="0" xfId="0" applyFont="1" applyAlignment="1">
      <alignment horizontal="right"/>
    </xf>
    <xf numFmtId="0" fontId="22" fillId="0" borderId="2" xfId="0" applyFont="1" applyBorder="1" applyAlignment="1">
      <alignment wrapText="1"/>
    </xf>
    <xf numFmtId="0" fontId="14" fillId="0" borderId="2" xfId="0" applyFont="1" applyBorder="1" applyAlignment="1">
      <alignment horizontal="right" vertical="center"/>
    </xf>
    <xf numFmtId="0" fontId="23" fillId="0" borderId="0" xfId="0" applyFont="1" applyAlignment="1">
      <alignment horizontal="center"/>
    </xf>
    <xf numFmtId="0" fontId="23" fillId="0" borderId="3" xfId="0" applyFont="1" applyBorder="1" applyAlignment="1">
      <alignment horizontal="center"/>
    </xf>
    <xf numFmtId="0" fontId="12" fillId="2" borderId="33" xfId="0" applyFont="1" applyFill="1" applyBorder="1" applyAlignment="1">
      <alignment horizontal="center" vertical="top" wrapText="1"/>
    </xf>
    <xf numFmtId="0" fontId="12" fillId="2" borderId="37" xfId="0" applyFont="1" applyFill="1" applyBorder="1" applyAlignment="1">
      <alignment horizontal="center" vertical="top" wrapText="1"/>
    </xf>
    <xf numFmtId="0" fontId="12" fillId="2" borderId="39" xfId="0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left"/>
    </xf>
    <xf numFmtId="0" fontId="18" fillId="0" borderId="2" xfId="0" applyFont="1" applyBorder="1" applyAlignment="1">
      <alignment horizontal="left"/>
    </xf>
    <xf numFmtId="0" fontId="18" fillId="0" borderId="6" xfId="0" applyFont="1" applyBorder="1" applyAlignment="1">
      <alignment horizontal="left"/>
    </xf>
    <xf numFmtId="49" fontId="22" fillId="0" borderId="4" xfId="0" applyNumberFormat="1" applyFont="1" applyBorder="1" applyAlignment="1">
      <alignment horizontal="left" wrapText="1"/>
    </xf>
    <xf numFmtId="49" fontId="0" fillId="0" borderId="2" xfId="0" applyNumberFormat="1" applyBorder="1" applyAlignment="1">
      <alignment horizontal="left" wrapText="1"/>
    </xf>
    <xf numFmtId="49" fontId="0" fillId="0" borderId="6" xfId="0" applyNumberFormat="1" applyBorder="1" applyAlignment="1">
      <alignment horizontal="left" wrapText="1"/>
    </xf>
    <xf numFmtId="0" fontId="12" fillId="2" borderId="17" xfId="0" applyFont="1" applyFill="1" applyBorder="1" applyAlignment="1">
      <alignment horizontal="center" vertical="top" wrapText="1"/>
    </xf>
    <xf numFmtId="0" fontId="12" fillId="2" borderId="34" xfId="0" applyFont="1" applyFill="1" applyBorder="1" applyAlignment="1">
      <alignment horizontal="center" vertical="top" wrapText="1"/>
    </xf>
    <xf numFmtId="0" fontId="12" fillId="2" borderId="26" xfId="0" applyFont="1" applyFill="1" applyBorder="1" applyAlignment="1">
      <alignment horizontal="center" vertical="top" wrapText="1"/>
    </xf>
    <xf numFmtId="0" fontId="19" fillId="0" borderId="32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19" fillId="0" borderId="27" xfId="0" applyFont="1" applyBorder="1" applyAlignment="1">
      <alignment horizontal="center" wrapText="1"/>
    </xf>
    <xf numFmtId="0" fontId="19" fillId="0" borderId="30" xfId="0" applyFont="1" applyBorder="1" applyAlignment="1">
      <alignment horizontal="center"/>
    </xf>
    <xf numFmtId="0" fontId="19" fillId="0" borderId="34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19" fillId="0" borderId="36" xfId="0" applyFont="1" applyBorder="1" applyAlignment="1">
      <alignment horizontal="left"/>
    </xf>
    <xf numFmtId="0" fontId="19" fillId="0" borderId="28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164" fontId="19" fillId="0" borderId="38" xfId="0" applyNumberFormat="1" applyFont="1" applyBorder="1" applyAlignment="1">
      <alignment horizontal="center" vertical="center" wrapText="1"/>
    </xf>
    <xf numFmtId="164" fontId="19" fillId="0" borderId="29" xfId="0" applyNumberFormat="1" applyFont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wrapText="1" indent="5"/>
    </xf>
    <xf numFmtId="0" fontId="24" fillId="0" borderId="0" xfId="0" applyFont="1" applyAlignment="1">
      <alignment horizontal="left" indent="5"/>
    </xf>
    <xf numFmtId="0" fontId="31" fillId="0" borderId="0" xfId="0" applyFont="1" applyAlignment="1">
      <alignment horizontal="left" vertical="top" wrapText="1"/>
    </xf>
  </cellXfs>
  <cellStyles count="37">
    <cellStyle name="Excel Built-in Normal" xfId="5"/>
    <cellStyle name="Excel Built-in Normal 1" xfId="1"/>
    <cellStyle name="Excel Built-in Normal 1 2" xfId="18"/>
    <cellStyle name="Гиперссылка 2" xfId="19"/>
    <cellStyle name="Денежный 2" xfId="8"/>
    <cellStyle name="Денежный 2 2" xfId="20"/>
    <cellStyle name="Денежный 2 3" xfId="27"/>
    <cellStyle name="Денежный 3" xfId="21"/>
    <cellStyle name="Денежный 4" xfId="22"/>
    <cellStyle name="Обычный" xfId="0" builtinId="0"/>
    <cellStyle name="Обычный 2" xfId="2"/>
    <cellStyle name="Обычный 2 2" xfId="4"/>
    <cellStyle name="Обычный 2 2 2" xfId="16"/>
    <cellStyle name="Обычный 2 3" xfId="14"/>
    <cellStyle name="Обычный 3" xfId="3"/>
    <cellStyle name="Обычный 3 2" xfId="13"/>
    <cellStyle name="Обычный 3 2 2" xfId="33"/>
    <cellStyle name="Обычный 3 3" xfId="15"/>
    <cellStyle name="Обычный 3 4" xfId="32"/>
    <cellStyle name="Обычный 3 5" xfId="36"/>
    <cellStyle name="Обычный 4" xfId="6"/>
    <cellStyle name="Обычный 4 2" xfId="12"/>
    <cellStyle name="Обычный 4 2 2" xfId="30"/>
    <cellStyle name="Обычный 4 3" xfId="31"/>
    <cellStyle name="Обычный 4 4" xfId="35"/>
    <cellStyle name="Обычный 5" xfId="7"/>
    <cellStyle name="Обычный 5 2" xfId="23"/>
    <cellStyle name="Обычный 5 3" xfId="26"/>
    <cellStyle name="Обычный 6" xfId="10"/>
    <cellStyle name="Обычный 6 2" xfId="24"/>
    <cellStyle name="Обычный 7" xfId="11"/>
    <cellStyle name="Обычный 8" xfId="17"/>
    <cellStyle name="Обычный 8 2" xfId="29"/>
    <cellStyle name="Обычный 9" xfId="34"/>
    <cellStyle name="Процентный 2" xfId="9"/>
    <cellStyle name="Процентный 2 2" xfId="25"/>
    <cellStyle name="Процентный 2 3" xf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M95"/>
  <sheetViews>
    <sheetView tabSelected="1" view="pageBreakPreview" topLeftCell="A84" zoomScale="75" zoomScaleNormal="75" zoomScaleSheetLayoutView="75" workbookViewId="0">
      <selection activeCell="F98" sqref="F98"/>
    </sheetView>
  </sheetViews>
  <sheetFormatPr defaultColWidth="11" defaultRowHeight="15"/>
  <cols>
    <col min="1" max="1" width="34.140625" style="23" customWidth="1"/>
    <col min="2" max="2" width="8.28515625" style="3" customWidth="1"/>
    <col min="3" max="3" width="11" style="3" customWidth="1"/>
    <col min="4" max="4" width="12.7109375" style="3" customWidth="1"/>
    <col min="5" max="5" width="12.140625" style="122" customWidth="1"/>
    <col min="6" max="6" width="11.140625" style="8" customWidth="1"/>
    <col min="7" max="7" width="11" style="8" customWidth="1"/>
    <col min="8" max="8" width="10.85546875" style="8" customWidth="1"/>
    <col min="9" max="9" width="12.85546875" style="8" customWidth="1"/>
    <col min="10" max="10" width="33" style="8" customWidth="1"/>
    <col min="11" max="16384" width="11" style="8"/>
  </cols>
  <sheetData>
    <row r="1" spans="1:13" ht="15.75" hidden="1" customHeight="1">
      <c r="A1" s="62"/>
      <c r="B1" s="18"/>
      <c r="C1" s="18" t="e">
        <f>#REF!/1000</f>
        <v>#REF!</v>
      </c>
      <c r="D1" s="18"/>
      <c r="E1" s="19"/>
      <c r="F1" s="19" t="e">
        <f>#REF!/1000</f>
        <v>#REF!</v>
      </c>
      <c r="G1" s="19"/>
      <c r="H1" s="19"/>
      <c r="I1" s="19" t="e">
        <f>#REF!/1000</f>
        <v>#REF!</v>
      </c>
      <c r="J1" s="19"/>
      <c r="K1" s="19" t="e">
        <f>#REF!/1000</f>
        <v>#REF!</v>
      </c>
      <c r="L1" s="19"/>
      <c r="M1" s="19"/>
    </row>
    <row r="2" spans="1:13" ht="15.75" hidden="1" customHeight="1">
      <c r="A2" s="63"/>
      <c r="B2" s="4"/>
      <c r="C2" s="4"/>
      <c r="D2" s="4"/>
      <c r="E2" s="119"/>
      <c r="F2" s="164" t="s">
        <v>72</v>
      </c>
      <c r="G2" s="164"/>
      <c r="H2" s="164"/>
      <c r="I2" s="164"/>
    </row>
    <row r="3" spans="1:13" ht="15.75" hidden="1" customHeight="1">
      <c r="A3" s="63"/>
      <c r="B3" s="4"/>
      <c r="C3" s="4"/>
      <c r="D3" s="4"/>
      <c r="E3" s="119"/>
      <c r="F3" s="164" t="s">
        <v>73</v>
      </c>
      <c r="G3" s="164"/>
      <c r="H3" s="164"/>
      <c r="I3" s="164"/>
    </row>
    <row r="4" spans="1:13" ht="15.75" hidden="1" customHeight="1">
      <c r="A4" s="63"/>
      <c r="B4" s="4"/>
      <c r="C4" s="4"/>
      <c r="D4" s="4"/>
      <c r="E4" s="119"/>
      <c r="F4" s="164" t="s">
        <v>74</v>
      </c>
      <c r="G4" s="164"/>
      <c r="H4" s="164"/>
      <c r="I4" s="164"/>
    </row>
    <row r="5" spans="1:13" ht="11.25" hidden="1" customHeight="1">
      <c r="A5" s="64"/>
      <c r="B5" s="4"/>
      <c r="C5" s="4"/>
      <c r="D5" s="4"/>
      <c r="E5" s="120"/>
      <c r="F5" s="4"/>
      <c r="G5" s="7"/>
      <c r="H5" s="7"/>
      <c r="I5" s="7"/>
    </row>
    <row r="6" spans="1:13" ht="84.75" customHeight="1">
      <c r="A6" s="64"/>
      <c r="B6" s="4"/>
      <c r="C6" s="4"/>
      <c r="D6" s="4"/>
      <c r="E6" s="120"/>
      <c r="F6" s="199" t="s">
        <v>152</v>
      </c>
      <c r="G6" s="199"/>
      <c r="H6" s="199"/>
      <c r="I6" s="199"/>
    </row>
    <row r="7" spans="1:13" ht="9.75" customHeight="1">
      <c r="A7" s="64"/>
      <c r="B7" s="139"/>
      <c r="C7" s="139"/>
      <c r="D7" s="139"/>
      <c r="E7" s="120"/>
      <c r="F7" s="139"/>
      <c r="G7" s="140"/>
      <c r="H7" s="140"/>
      <c r="I7" s="140"/>
    </row>
    <row r="8" spans="1:13" ht="15.75">
      <c r="A8" s="65"/>
      <c r="B8" s="4"/>
      <c r="C8" s="4"/>
      <c r="D8" s="4"/>
      <c r="E8" s="120"/>
      <c r="F8" s="164"/>
      <c r="G8" s="164"/>
      <c r="H8" s="164"/>
      <c r="I8" s="1" t="s">
        <v>33</v>
      </c>
    </row>
    <row r="9" spans="1:13" ht="15.75">
      <c r="A9" s="65" t="s">
        <v>2</v>
      </c>
      <c r="B9" s="4"/>
      <c r="C9" s="4"/>
      <c r="D9" s="4"/>
      <c r="E9" s="119"/>
      <c r="F9" s="4"/>
      <c r="G9" s="4"/>
      <c r="H9" s="9" t="s">
        <v>34</v>
      </c>
      <c r="I9" s="1">
        <v>2026</v>
      </c>
    </row>
    <row r="10" spans="1:13" ht="36" customHeight="1">
      <c r="A10" s="158" t="s">
        <v>114</v>
      </c>
      <c r="B10" s="158"/>
      <c r="C10" s="158"/>
      <c r="D10" s="158"/>
      <c r="E10" s="158"/>
      <c r="F10" s="158"/>
      <c r="G10" s="159" t="s">
        <v>3</v>
      </c>
      <c r="H10" s="160"/>
      <c r="I10" s="1">
        <v>41779965</v>
      </c>
    </row>
    <row r="11" spans="1:13" ht="15.75">
      <c r="A11" s="10" t="s">
        <v>22</v>
      </c>
      <c r="B11" s="161" t="s">
        <v>66</v>
      </c>
      <c r="C11" s="161"/>
      <c r="D11" s="161"/>
      <c r="E11" s="161"/>
      <c r="F11" s="161"/>
      <c r="G11" s="162" t="s">
        <v>13</v>
      </c>
      <c r="H11" s="162"/>
      <c r="I11" s="1">
        <v>150</v>
      </c>
    </row>
    <row r="12" spans="1:13" ht="15.75">
      <c r="A12" s="10" t="s">
        <v>35</v>
      </c>
      <c r="B12" s="163" t="s">
        <v>113</v>
      </c>
      <c r="C12" s="163"/>
      <c r="D12" s="163"/>
      <c r="E12" s="163"/>
      <c r="F12" s="163"/>
      <c r="G12" s="162" t="s">
        <v>36</v>
      </c>
      <c r="H12" s="162"/>
      <c r="I12" s="1">
        <v>511700000</v>
      </c>
    </row>
    <row r="13" spans="1:13" ht="15.75">
      <c r="A13" s="10" t="s">
        <v>87</v>
      </c>
      <c r="B13" s="166" t="s">
        <v>115</v>
      </c>
      <c r="C13" s="166"/>
      <c r="D13" s="166"/>
      <c r="E13" s="166"/>
      <c r="F13" s="166"/>
      <c r="G13" s="162"/>
      <c r="H13" s="162"/>
      <c r="I13" s="1"/>
    </row>
    <row r="14" spans="1:13" ht="15.75">
      <c r="A14" s="10" t="s">
        <v>23</v>
      </c>
      <c r="B14" s="161" t="s">
        <v>88</v>
      </c>
      <c r="C14" s="161"/>
      <c r="D14" s="161"/>
      <c r="E14" s="161"/>
      <c r="F14" s="161"/>
      <c r="G14" s="162"/>
      <c r="H14" s="162"/>
      <c r="I14" s="1"/>
    </row>
    <row r="15" spans="1:13" ht="31.5" customHeight="1">
      <c r="A15" s="10" t="s">
        <v>119</v>
      </c>
      <c r="B15" s="161"/>
      <c r="C15" s="161"/>
      <c r="D15" s="161"/>
      <c r="E15" s="161"/>
      <c r="F15" s="161"/>
      <c r="G15" s="167" t="s">
        <v>4</v>
      </c>
      <c r="H15" s="167"/>
      <c r="I15" s="144" t="s">
        <v>67</v>
      </c>
    </row>
    <row r="16" spans="1:13" ht="15.75">
      <c r="A16" s="10" t="s">
        <v>89</v>
      </c>
      <c r="B16" s="161" t="s">
        <v>90</v>
      </c>
      <c r="C16" s="161"/>
      <c r="D16" s="161"/>
      <c r="E16" s="161"/>
      <c r="F16" s="161"/>
      <c r="G16" s="162"/>
      <c r="H16" s="162"/>
      <c r="I16" s="1"/>
    </row>
    <row r="17" spans="1:9" ht="15.75">
      <c r="A17" s="10" t="s">
        <v>37</v>
      </c>
      <c r="B17" s="161" t="s">
        <v>91</v>
      </c>
      <c r="C17" s="161"/>
      <c r="D17" s="161"/>
      <c r="E17" s="161"/>
      <c r="F17" s="161"/>
      <c r="G17" s="162"/>
      <c r="H17" s="162"/>
      <c r="I17" s="1"/>
    </row>
    <row r="18" spans="1:9" ht="15.75">
      <c r="A18" s="10" t="s">
        <v>38</v>
      </c>
      <c r="B18" s="20">
        <v>25</v>
      </c>
      <c r="C18" s="5"/>
      <c r="D18" s="5"/>
      <c r="E18" s="121"/>
      <c r="F18" s="21"/>
      <c r="G18" s="2"/>
      <c r="H18" s="2"/>
      <c r="I18" s="1"/>
    </row>
    <row r="19" spans="1:9" ht="15.75">
      <c r="A19" s="10" t="s">
        <v>19</v>
      </c>
      <c r="B19" s="150" t="s">
        <v>121</v>
      </c>
      <c r="C19" s="151"/>
      <c r="D19" s="151"/>
      <c r="E19" s="151"/>
      <c r="F19" s="151"/>
      <c r="G19" s="151"/>
      <c r="H19" s="152"/>
      <c r="I19" s="22"/>
    </row>
    <row r="20" spans="1:9" ht="15.75">
      <c r="A20" s="10" t="s">
        <v>20</v>
      </c>
      <c r="B20" s="176" t="s">
        <v>120</v>
      </c>
      <c r="C20" s="177"/>
      <c r="D20" s="177"/>
      <c r="E20" s="177"/>
      <c r="F20" s="177"/>
      <c r="G20" s="177"/>
      <c r="H20" s="178"/>
      <c r="I20" s="22"/>
    </row>
    <row r="21" spans="1:9" ht="15.75">
      <c r="A21" s="10" t="s">
        <v>21</v>
      </c>
      <c r="B21" s="173" t="s">
        <v>116</v>
      </c>
      <c r="C21" s="174"/>
      <c r="D21" s="174"/>
      <c r="E21" s="174"/>
      <c r="F21" s="174"/>
      <c r="G21" s="174"/>
      <c r="H21" s="175"/>
      <c r="I21" s="22"/>
    </row>
    <row r="22" spans="1:9" ht="11.25" customHeight="1"/>
    <row r="23" spans="1:9" ht="20.25">
      <c r="A23" s="168" t="s">
        <v>112</v>
      </c>
      <c r="B23" s="168"/>
      <c r="C23" s="168"/>
      <c r="D23" s="168"/>
      <c r="E23" s="168"/>
      <c r="F23" s="168"/>
      <c r="G23" s="168"/>
      <c r="H23" s="168"/>
      <c r="I23" s="168"/>
    </row>
    <row r="24" spans="1:9" ht="21" thickBot="1">
      <c r="A24" s="169" t="s">
        <v>150</v>
      </c>
      <c r="B24" s="169"/>
      <c r="C24" s="169"/>
      <c r="D24" s="169"/>
      <c r="E24" s="169"/>
      <c r="F24" s="169"/>
      <c r="G24" s="169"/>
      <c r="H24" s="169"/>
      <c r="I24" s="169"/>
    </row>
    <row r="25" spans="1:9" ht="18.75" customHeight="1" thickBot="1">
      <c r="A25" s="170" t="s">
        <v>39</v>
      </c>
      <c r="B25" s="171"/>
      <c r="C25" s="171"/>
      <c r="D25" s="171"/>
      <c r="E25" s="171"/>
      <c r="F25" s="171"/>
      <c r="G25" s="171"/>
      <c r="H25" s="171"/>
      <c r="I25" s="172"/>
    </row>
    <row r="26" spans="1:9" ht="16.5" customHeight="1" thickBot="1">
      <c r="A26" s="179" t="s">
        <v>40</v>
      </c>
      <c r="B26" s="180"/>
      <c r="C26" s="180"/>
      <c r="D26" s="180"/>
      <c r="E26" s="180"/>
      <c r="F26" s="180"/>
      <c r="G26" s="180"/>
      <c r="H26" s="180"/>
      <c r="I26" s="181"/>
    </row>
    <row r="27" spans="1:9" ht="18.600000000000001" customHeight="1">
      <c r="A27" s="188"/>
      <c r="B27" s="189" t="s">
        <v>24</v>
      </c>
      <c r="C27" s="190" t="s">
        <v>117</v>
      </c>
      <c r="D27" s="190" t="s">
        <v>127</v>
      </c>
      <c r="E27" s="192" t="s">
        <v>118</v>
      </c>
      <c r="F27" s="182" t="s">
        <v>122</v>
      </c>
      <c r="G27" s="183"/>
      <c r="H27" s="183"/>
      <c r="I27" s="184"/>
    </row>
    <row r="28" spans="1:9" ht="43.5" customHeight="1" thickBot="1">
      <c r="A28" s="188"/>
      <c r="B28" s="189"/>
      <c r="C28" s="191"/>
      <c r="D28" s="191"/>
      <c r="E28" s="193"/>
      <c r="F28" s="82" t="s">
        <v>123</v>
      </c>
      <c r="G28" s="82" t="s">
        <v>124</v>
      </c>
      <c r="H28" s="82" t="s">
        <v>125</v>
      </c>
      <c r="I28" s="83" t="s">
        <v>126</v>
      </c>
    </row>
    <row r="29" spans="1:9" ht="16.5" customHeight="1" thickBot="1">
      <c r="A29" s="66" t="s">
        <v>50</v>
      </c>
      <c r="B29" s="185"/>
      <c r="C29" s="186"/>
      <c r="D29" s="186"/>
      <c r="E29" s="186"/>
      <c r="F29" s="186"/>
      <c r="G29" s="186"/>
      <c r="H29" s="186"/>
      <c r="I29" s="187"/>
    </row>
    <row r="30" spans="1:9" ht="60" customHeight="1">
      <c r="A30" s="24" t="s">
        <v>128</v>
      </c>
      <c r="B30" s="25" t="s">
        <v>14</v>
      </c>
      <c r="C30" s="26"/>
      <c r="D30" s="26"/>
      <c r="E30" s="27"/>
      <c r="F30" s="27"/>
      <c r="G30" s="27"/>
      <c r="H30" s="27"/>
      <c r="I30" s="28"/>
    </row>
    <row r="31" spans="1:9" ht="18.75" customHeight="1">
      <c r="A31" s="29" t="s">
        <v>30</v>
      </c>
      <c r="B31" s="30" t="s">
        <v>15</v>
      </c>
      <c r="C31" s="31"/>
      <c r="D31" s="31"/>
      <c r="E31" s="32"/>
      <c r="F31" s="32"/>
      <c r="G31" s="32"/>
      <c r="H31" s="32"/>
      <c r="I31" s="33"/>
    </row>
    <row r="32" spans="1:9" ht="18.75" customHeight="1">
      <c r="A32" s="29" t="s">
        <v>41</v>
      </c>
      <c r="B32" s="30" t="s">
        <v>16</v>
      </c>
      <c r="C32" s="31"/>
      <c r="D32" s="31"/>
      <c r="E32" s="32"/>
      <c r="F32" s="32"/>
      <c r="G32" s="32"/>
      <c r="H32" s="32"/>
      <c r="I32" s="33"/>
    </row>
    <row r="33" spans="1:10" ht="29.25" customHeight="1">
      <c r="A33" s="34" t="s">
        <v>101</v>
      </c>
      <c r="B33" s="30" t="s">
        <v>17</v>
      </c>
      <c r="C33" s="31"/>
      <c r="D33" s="31"/>
      <c r="E33" s="32"/>
      <c r="F33" s="32"/>
      <c r="G33" s="32"/>
      <c r="H33" s="32"/>
      <c r="I33" s="33"/>
    </row>
    <row r="34" spans="1:10" s="11" customFormat="1" ht="58.5" customHeight="1">
      <c r="A34" s="35" t="s">
        <v>129</v>
      </c>
      <c r="B34" s="30" t="s">
        <v>42</v>
      </c>
      <c r="C34" s="31"/>
      <c r="D34" s="31"/>
      <c r="E34" s="32"/>
      <c r="F34" s="32"/>
      <c r="G34" s="32"/>
      <c r="H34" s="32"/>
      <c r="I34" s="33"/>
    </row>
    <row r="35" spans="1:10" ht="30" customHeight="1">
      <c r="A35" s="34" t="s">
        <v>102</v>
      </c>
      <c r="B35" s="30" t="s">
        <v>43</v>
      </c>
      <c r="C35" s="31"/>
      <c r="D35" s="31"/>
      <c r="E35" s="32"/>
      <c r="F35" s="32"/>
      <c r="G35" s="32"/>
      <c r="H35" s="32"/>
      <c r="I35" s="33"/>
    </row>
    <row r="36" spans="1:10" ht="31.5">
      <c r="A36" s="34" t="s">
        <v>103</v>
      </c>
      <c r="B36" s="30" t="s">
        <v>44</v>
      </c>
      <c r="C36" s="31"/>
      <c r="D36" s="31"/>
      <c r="E36" s="32"/>
      <c r="F36" s="32"/>
      <c r="G36" s="32"/>
      <c r="H36" s="32"/>
      <c r="I36" s="33"/>
    </row>
    <row r="37" spans="1:10" ht="47.25">
      <c r="A37" s="34" t="s">
        <v>130</v>
      </c>
      <c r="B37" s="85" t="s">
        <v>68</v>
      </c>
      <c r="C37" s="17">
        <v>17079.169999999998</v>
      </c>
      <c r="D37" s="145">
        <v>19054.97</v>
      </c>
      <c r="E37" s="36">
        <f>SUM(F37:I37)</f>
        <v>11945.77</v>
      </c>
      <c r="F37" s="32">
        <v>3267.25</v>
      </c>
      <c r="G37" s="32">
        <v>3272.33</v>
      </c>
      <c r="H37" s="32">
        <v>2690.15</v>
      </c>
      <c r="I37" s="33">
        <v>2716.04</v>
      </c>
      <c r="J37" s="16"/>
    </row>
    <row r="38" spans="1:10" ht="30.75" customHeight="1">
      <c r="A38" s="141" t="s">
        <v>131</v>
      </c>
      <c r="B38" s="85"/>
      <c r="C38" s="17">
        <v>900</v>
      </c>
      <c r="D38" s="145"/>
      <c r="E38" s="36"/>
      <c r="F38" s="32"/>
      <c r="G38" s="32"/>
      <c r="H38" s="32"/>
      <c r="I38" s="33"/>
    </row>
    <row r="39" spans="1:10" ht="32.25" thickBot="1">
      <c r="A39" s="67" t="s">
        <v>134</v>
      </c>
      <c r="B39" s="81" t="s">
        <v>45</v>
      </c>
      <c r="C39" s="31">
        <v>1129.96</v>
      </c>
      <c r="D39" s="147">
        <v>631.12</v>
      </c>
      <c r="E39" s="36">
        <f>SUM(F39:I39)</f>
        <v>437.40999999999997</v>
      </c>
      <c r="F39" s="32">
        <v>109.36</v>
      </c>
      <c r="G39" s="32">
        <v>109.35</v>
      </c>
      <c r="H39" s="32">
        <v>109.35</v>
      </c>
      <c r="I39" s="33">
        <v>109.35</v>
      </c>
    </row>
    <row r="40" spans="1:10" s="137" customFormat="1" ht="19.5" customHeight="1" thickBot="1">
      <c r="A40" s="132" t="s">
        <v>32</v>
      </c>
      <c r="B40" s="133" t="s">
        <v>46</v>
      </c>
      <c r="C40" s="134">
        <f>C37+C38+C34+C39</f>
        <v>19109.129999999997</v>
      </c>
      <c r="D40" s="135">
        <f t="shared" ref="D40:I40" si="0">D37+D38+D39</f>
        <v>19686.09</v>
      </c>
      <c r="E40" s="135">
        <f t="shared" si="0"/>
        <v>12383.18</v>
      </c>
      <c r="F40" s="135">
        <f t="shared" si="0"/>
        <v>3376.61</v>
      </c>
      <c r="G40" s="135">
        <f t="shared" si="0"/>
        <v>3381.68</v>
      </c>
      <c r="H40" s="135">
        <f t="shared" si="0"/>
        <v>2799.5</v>
      </c>
      <c r="I40" s="135">
        <f t="shared" si="0"/>
        <v>2825.39</v>
      </c>
      <c r="J40" s="138"/>
    </row>
    <row r="41" spans="1:10" ht="18.75" customHeight="1" thickBot="1">
      <c r="A41" s="88" t="s">
        <v>51</v>
      </c>
      <c r="B41" s="89"/>
      <c r="C41" s="90"/>
      <c r="D41" s="91"/>
      <c r="E41" s="124"/>
      <c r="F41" s="92"/>
      <c r="G41" s="92"/>
      <c r="H41" s="92"/>
      <c r="I41" s="93"/>
    </row>
    <row r="42" spans="1:10" ht="47.25" customHeight="1" thickBot="1">
      <c r="A42" s="68" t="s">
        <v>132</v>
      </c>
      <c r="B42" s="84" t="s">
        <v>93</v>
      </c>
      <c r="C42" s="130">
        <v>17979.169999999998</v>
      </c>
      <c r="D42" s="123">
        <f>D43</f>
        <v>19054.97</v>
      </c>
      <c r="E42" s="123">
        <f>E43</f>
        <v>12383.181</v>
      </c>
      <c r="F42" s="123">
        <f t="shared" ref="F42" si="1">F43</f>
        <v>3376.6110000000003</v>
      </c>
      <c r="G42" s="123">
        <f t="shared" ref="G42" si="2">G43</f>
        <v>3381.6799999999994</v>
      </c>
      <c r="H42" s="123">
        <f t="shared" ref="H42" si="3">H43</f>
        <v>2799.5</v>
      </c>
      <c r="I42" s="142">
        <f t="shared" ref="I42" si="4">I43</f>
        <v>2825.39</v>
      </c>
      <c r="J42" s="16"/>
    </row>
    <row r="43" spans="1:10" ht="33.75" customHeight="1" thickBot="1">
      <c r="A43" s="69" t="s">
        <v>133</v>
      </c>
      <c r="B43" s="84" t="s">
        <v>25</v>
      </c>
      <c r="C43" s="130">
        <v>17979.169999999998</v>
      </c>
      <c r="D43" s="123">
        <f>D53</f>
        <v>19054.97</v>
      </c>
      <c r="E43" s="123">
        <f>E53+E49</f>
        <v>12383.181</v>
      </c>
      <c r="F43" s="123">
        <f>F53+F49</f>
        <v>3376.6110000000003</v>
      </c>
      <c r="G43" s="123">
        <f t="shared" ref="G43:I43" si="5">G53+G49</f>
        <v>3381.6799999999994</v>
      </c>
      <c r="H43" s="123">
        <f t="shared" si="5"/>
        <v>2799.5</v>
      </c>
      <c r="I43" s="123">
        <f t="shared" si="5"/>
        <v>2825.39</v>
      </c>
    </row>
    <row r="44" spans="1:10" ht="31.5">
      <c r="A44" s="24" t="s">
        <v>135</v>
      </c>
      <c r="B44" s="45" t="s">
        <v>26</v>
      </c>
      <c r="C44" s="26"/>
      <c r="D44" s="26"/>
      <c r="E44" s="27"/>
      <c r="F44" s="27"/>
      <c r="G44" s="27"/>
      <c r="H44" s="27"/>
      <c r="I44" s="28"/>
    </row>
    <row r="45" spans="1:10" ht="31.5">
      <c r="A45" s="34" t="s">
        <v>104</v>
      </c>
      <c r="B45" s="153" t="s">
        <v>27</v>
      </c>
      <c r="C45" s="31"/>
      <c r="D45" s="31"/>
      <c r="E45" s="32"/>
      <c r="F45" s="32"/>
      <c r="G45" s="32"/>
      <c r="H45" s="32"/>
      <c r="I45" s="33"/>
    </row>
    <row r="46" spans="1:10" ht="15.75">
      <c r="A46" s="70" t="s">
        <v>85</v>
      </c>
      <c r="B46" s="154"/>
      <c r="C46" s="31"/>
      <c r="D46" s="31"/>
      <c r="E46" s="32"/>
      <c r="F46" s="32"/>
      <c r="G46" s="32"/>
      <c r="H46" s="32"/>
      <c r="I46" s="33"/>
    </row>
    <row r="47" spans="1:10" ht="15.75">
      <c r="A47" s="70" t="s">
        <v>86</v>
      </c>
      <c r="B47" s="155"/>
      <c r="C47" s="31"/>
      <c r="D47" s="31"/>
      <c r="E47" s="32"/>
      <c r="F47" s="32"/>
      <c r="G47" s="32"/>
      <c r="H47" s="32"/>
      <c r="I47" s="33"/>
    </row>
    <row r="48" spans="1:10" ht="31.5">
      <c r="A48" s="34" t="s">
        <v>105</v>
      </c>
      <c r="B48" s="30" t="s">
        <v>28</v>
      </c>
      <c r="C48" s="31"/>
      <c r="D48" s="31"/>
      <c r="E48" s="32"/>
      <c r="F48" s="32"/>
      <c r="G48" s="32"/>
      <c r="H48" s="32"/>
      <c r="I48" s="33"/>
    </row>
    <row r="49" spans="1:10" ht="31.5">
      <c r="A49" s="70" t="s">
        <v>136</v>
      </c>
      <c r="B49" s="30" t="s">
        <v>29</v>
      </c>
      <c r="C49" s="72">
        <v>1129.96</v>
      </c>
      <c r="D49" s="17">
        <v>631.12</v>
      </c>
      <c r="E49" s="36">
        <f>SUM(F49:I49)</f>
        <v>437.40999999999997</v>
      </c>
      <c r="F49" s="36">
        <v>109.36</v>
      </c>
      <c r="G49" s="36">
        <v>109.35</v>
      </c>
      <c r="H49" s="36">
        <v>109.35</v>
      </c>
      <c r="I49" s="38">
        <v>109.35</v>
      </c>
    </row>
    <row r="50" spans="1:10" ht="15.75">
      <c r="A50" s="70" t="s">
        <v>92</v>
      </c>
      <c r="B50" s="37" t="s">
        <v>31</v>
      </c>
      <c r="C50" s="73"/>
      <c r="D50" s="31"/>
      <c r="E50" s="32"/>
      <c r="F50" s="32"/>
      <c r="G50" s="32"/>
      <c r="H50" s="32"/>
      <c r="I50" s="131"/>
    </row>
    <row r="51" spans="1:10" ht="31.5">
      <c r="A51" s="61" t="s">
        <v>106</v>
      </c>
      <c r="B51" s="30" t="s">
        <v>47</v>
      </c>
      <c r="C51" s="73"/>
      <c r="D51" s="31"/>
      <c r="E51" s="32"/>
      <c r="F51" s="32"/>
      <c r="G51" s="32"/>
      <c r="H51" s="32"/>
      <c r="I51" s="131"/>
    </row>
    <row r="52" spans="1:10" ht="31.5">
      <c r="A52" s="34" t="s">
        <v>137</v>
      </c>
      <c r="B52" s="30" t="s">
        <v>48</v>
      </c>
      <c r="C52" s="32"/>
      <c r="D52" s="32"/>
      <c r="E52" s="32"/>
      <c r="F52" s="32"/>
      <c r="G52" s="32"/>
      <c r="H52" s="32"/>
      <c r="I52" s="131"/>
    </row>
    <row r="53" spans="1:10" ht="45.75" customHeight="1">
      <c r="A53" s="35" t="s">
        <v>75</v>
      </c>
      <c r="B53" s="39" t="s">
        <v>69</v>
      </c>
      <c r="C53" s="36">
        <f>C54</f>
        <v>17979.170000000002</v>
      </c>
      <c r="D53" s="36">
        <f>D54</f>
        <v>19054.97</v>
      </c>
      <c r="E53" s="36">
        <f>E54</f>
        <v>11945.771000000001</v>
      </c>
      <c r="F53" s="36">
        <f t="shared" ref="F53:I53" si="6">F54</f>
        <v>3267.2510000000002</v>
      </c>
      <c r="G53" s="36">
        <f t="shared" si="6"/>
        <v>3272.3299999999995</v>
      </c>
      <c r="H53" s="36">
        <f t="shared" si="6"/>
        <v>2690.15</v>
      </c>
      <c r="I53" s="38">
        <f t="shared" si="6"/>
        <v>2716.04</v>
      </c>
    </row>
    <row r="54" spans="1:10" ht="81" customHeight="1">
      <c r="A54" s="35" t="s">
        <v>151</v>
      </c>
      <c r="B54" s="39" t="s">
        <v>69</v>
      </c>
      <c r="C54" s="17">
        <f>C55+C63</f>
        <v>17979.170000000002</v>
      </c>
      <c r="D54" s="36">
        <f>D55</f>
        <v>19054.97</v>
      </c>
      <c r="E54" s="36">
        <f>E55</f>
        <v>11945.771000000001</v>
      </c>
      <c r="F54" s="36">
        <f t="shared" ref="F54:I54" si="7">F55</f>
        <v>3267.2510000000002</v>
      </c>
      <c r="G54" s="36">
        <f t="shared" si="7"/>
        <v>3272.3299999999995</v>
      </c>
      <c r="H54" s="36">
        <f t="shared" si="7"/>
        <v>2690.15</v>
      </c>
      <c r="I54" s="38">
        <f t="shared" si="7"/>
        <v>2716.04</v>
      </c>
    </row>
    <row r="55" spans="1:10" ht="19.5" customHeight="1">
      <c r="A55" s="141" t="s">
        <v>138</v>
      </c>
      <c r="B55" s="30" t="s">
        <v>76</v>
      </c>
      <c r="C55" s="40">
        <f>SUM(C56:C62)</f>
        <v>17079.170000000002</v>
      </c>
      <c r="D55" s="41">
        <f>D56+D57+D58+D59+D60+D61+D62</f>
        <v>19054.97</v>
      </c>
      <c r="E55" s="41">
        <f t="shared" ref="E55:I55" si="8">E56+E57+E58+E59+E60+E61</f>
        <v>11945.771000000001</v>
      </c>
      <c r="F55" s="41">
        <f t="shared" si="8"/>
        <v>3267.2510000000002</v>
      </c>
      <c r="G55" s="41">
        <f t="shared" si="8"/>
        <v>3272.3299999999995</v>
      </c>
      <c r="H55" s="41">
        <f t="shared" si="8"/>
        <v>2690.15</v>
      </c>
      <c r="I55" s="41">
        <f t="shared" si="8"/>
        <v>2716.04</v>
      </c>
      <c r="J55" s="16"/>
    </row>
    <row r="56" spans="1:10" ht="31.5">
      <c r="A56" s="70" t="s">
        <v>94</v>
      </c>
      <c r="B56" s="30" t="s">
        <v>77</v>
      </c>
      <c r="C56" s="145">
        <v>13965.83</v>
      </c>
      <c r="D56" s="17">
        <v>14241.68</v>
      </c>
      <c r="E56" s="36">
        <f>F56+G56+H56+I56</f>
        <v>8601.86</v>
      </c>
      <c r="F56" s="32">
        <v>2150.4699999999998</v>
      </c>
      <c r="G56" s="32">
        <v>2150.4699999999998</v>
      </c>
      <c r="H56" s="32">
        <v>2150.46</v>
      </c>
      <c r="I56" s="33">
        <v>2150.46</v>
      </c>
      <c r="J56" s="115"/>
    </row>
    <row r="57" spans="1:10" ht="31.5">
      <c r="A57" s="70" t="s">
        <v>95</v>
      </c>
      <c r="B57" s="30" t="s">
        <v>78</v>
      </c>
      <c r="C57" s="145">
        <v>3001.92</v>
      </c>
      <c r="D57" s="17">
        <v>3133.3</v>
      </c>
      <c r="E57" s="36">
        <f>F57+G57+H57+I57</f>
        <v>1892.4099999999999</v>
      </c>
      <c r="F57" s="74">
        <v>473.1</v>
      </c>
      <c r="G57" s="74">
        <v>473.1</v>
      </c>
      <c r="H57" s="74">
        <v>473.11</v>
      </c>
      <c r="I57" s="143">
        <v>473.1</v>
      </c>
      <c r="J57" s="16"/>
    </row>
    <row r="58" spans="1:10" ht="31.5">
      <c r="A58" s="70" t="s">
        <v>96</v>
      </c>
      <c r="B58" s="30" t="s">
        <v>79</v>
      </c>
      <c r="C58" s="145">
        <v>65.06</v>
      </c>
      <c r="D58" s="17">
        <v>375.98</v>
      </c>
      <c r="E58" s="125">
        <f>F58+G58+H58+I58</f>
        <v>223.24</v>
      </c>
      <c r="F58" s="116">
        <v>49.37</v>
      </c>
      <c r="G58" s="116">
        <v>62.25</v>
      </c>
      <c r="H58" s="116">
        <v>49.37</v>
      </c>
      <c r="I58" s="117">
        <v>62.25</v>
      </c>
    </row>
    <row r="59" spans="1:10" ht="47.25">
      <c r="A59" s="70" t="s">
        <v>107</v>
      </c>
      <c r="B59" s="30" t="s">
        <v>80</v>
      </c>
      <c r="C59" s="145">
        <v>11.4</v>
      </c>
      <c r="D59" s="17">
        <v>991.47</v>
      </c>
      <c r="E59" s="36">
        <f t="shared" ref="E59:E61" si="9">F59+G59+H59+I59</f>
        <v>1024.98</v>
      </c>
      <c r="F59" s="118">
        <v>502.01</v>
      </c>
      <c r="G59" s="116">
        <v>505.78</v>
      </c>
      <c r="H59" s="116">
        <v>7.86</v>
      </c>
      <c r="I59" s="117">
        <v>9.33</v>
      </c>
    </row>
    <row r="60" spans="1:10" ht="15.75">
      <c r="A60" s="146" t="s">
        <v>149</v>
      </c>
      <c r="B60" s="30" t="s">
        <v>81</v>
      </c>
      <c r="C60" s="145"/>
      <c r="D60" s="17"/>
      <c r="E60" s="148">
        <v>1E-3</v>
      </c>
      <c r="F60" s="149">
        <v>1E-3</v>
      </c>
      <c r="G60" s="116">
        <v>0</v>
      </c>
      <c r="H60" s="116">
        <v>0</v>
      </c>
      <c r="I60" s="117">
        <v>0</v>
      </c>
    </row>
    <row r="61" spans="1:10" ht="31.5">
      <c r="A61" s="70" t="s">
        <v>108</v>
      </c>
      <c r="B61" s="30" t="s">
        <v>83</v>
      </c>
      <c r="C61" s="145">
        <v>4.96</v>
      </c>
      <c r="D61" s="17">
        <v>182.75</v>
      </c>
      <c r="E61" s="125">
        <f t="shared" si="9"/>
        <v>203.28</v>
      </c>
      <c r="F61" s="116">
        <v>92.3</v>
      </c>
      <c r="G61" s="116">
        <v>80.73</v>
      </c>
      <c r="H61" s="116">
        <v>9.35</v>
      </c>
      <c r="I61" s="117">
        <v>20.9</v>
      </c>
    </row>
    <row r="62" spans="1:10" s="11" customFormat="1" ht="15.75">
      <c r="A62" s="70" t="s">
        <v>82</v>
      </c>
      <c r="B62" s="30" t="s">
        <v>84</v>
      </c>
      <c r="C62" s="17">
        <v>30</v>
      </c>
      <c r="D62" s="17">
        <v>129.79</v>
      </c>
      <c r="E62" s="36"/>
      <c r="F62" s="32"/>
      <c r="G62" s="42"/>
      <c r="H62" s="32"/>
      <c r="I62" s="33"/>
      <c r="J62" s="8"/>
    </row>
    <row r="63" spans="1:10" ht="15.75">
      <c r="A63" s="71" t="s">
        <v>139</v>
      </c>
      <c r="B63" s="30" t="s">
        <v>148</v>
      </c>
      <c r="C63" s="17">
        <v>900</v>
      </c>
      <c r="D63" s="17"/>
      <c r="E63" s="36"/>
      <c r="F63" s="36"/>
      <c r="G63" s="36"/>
      <c r="H63" s="36"/>
      <c r="I63" s="38"/>
    </row>
    <row r="64" spans="1:10" ht="16.5" thickBot="1">
      <c r="A64" s="67" t="s">
        <v>109</v>
      </c>
      <c r="B64" s="81" t="s">
        <v>49</v>
      </c>
      <c r="C64" s="43"/>
      <c r="D64" s="43"/>
      <c r="E64" s="44"/>
      <c r="F64" s="44"/>
      <c r="G64" s="44"/>
      <c r="H64" s="44"/>
      <c r="I64" s="76"/>
    </row>
    <row r="65" spans="1:10" s="137" customFormat="1" ht="18.75" customHeight="1" thickBot="1">
      <c r="A65" s="132" t="s">
        <v>18</v>
      </c>
      <c r="B65" s="133" t="s">
        <v>140</v>
      </c>
      <c r="C65" s="134">
        <f>C56+C57+C58+C59+C61+C62+C63+C44+C45+C48+C49</f>
        <v>19109.13</v>
      </c>
      <c r="D65" s="135">
        <f>D63+D42+D49</f>
        <v>19686.09</v>
      </c>
      <c r="E65" s="135">
        <f>E63+E42</f>
        <v>12383.181</v>
      </c>
      <c r="F65" s="135">
        <f>F63+F42</f>
        <v>3376.6110000000003</v>
      </c>
      <c r="G65" s="135">
        <f>G63+G42</f>
        <v>3381.6799999999994</v>
      </c>
      <c r="H65" s="135">
        <f>H63+H42</f>
        <v>2799.5</v>
      </c>
      <c r="I65" s="135">
        <f>I63+I42</f>
        <v>2825.39</v>
      </c>
      <c r="J65" s="136"/>
    </row>
    <row r="66" spans="1:10" ht="31.5">
      <c r="A66" s="94" t="s">
        <v>52</v>
      </c>
      <c r="B66" s="95" t="s">
        <v>141</v>
      </c>
      <c r="C66" s="96"/>
      <c r="D66" s="96"/>
      <c r="E66" s="97"/>
      <c r="F66" s="97"/>
      <c r="G66" s="97"/>
      <c r="H66" s="97"/>
      <c r="I66" s="98"/>
    </row>
    <row r="67" spans="1:10" ht="16.5" customHeight="1">
      <c r="A67" s="114" t="s">
        <v>53</v>
      </c>
      <c r="B67" s="86" t="s">
        <v>5</v>
      </c>
      <c r="C67" s="46">
        <v>0</v>
      </c>
      <c r="D67" s="46">
        <v>0</v>
      </c>
      <c r="E67" s="126">
        <v>0</v>
      </c>
      <c r="F67" s="47">
        <f>F40-F65</f>
        <v>-1.0000000002037268E-3</v>
      </c>
      <c r="G67" s="47">
        <f t="shared" ref="G67:I67" si="10">G40-G65</f>
        <v>0</v>
      </c>
      <c r="H67" s="47">
        <f t="shared" si="10"/>
        <v>0</v>
      </c>
      <c r="I67" s="47">
        <f t="shared" si="10"/>
        <v>0</v>
      </c>
    </row>
    <row r="68" spans="1:10" ht="45.75" customHeight="1">
      <c r="A68" s="78" t="s">
        <v>97</v>
      </c>
      <c r="B68" s="156" t="s">
        <v>6</v>
      </c>
      <c r="C68" s="46"/>
      <c r="D68" s="46"/>
      <c r="E68" s="126"/>
      <c r="F68" s="47"/>
      <c r="G68" s="47"/>
      <c r="H68" s="47"/>
      <c r="I68" s="48"/>
    </row>
    <row r="69" spans="1:10" ht="16.5" customHeight="1">
      <c r="A69" s="114" t="s">
        <v>56</v>
      </c>
      <c r="B69" s="157"/>
      <c r="C69" s="46"/>
      <c r="D69" s="46"/>
      <c r="E69" s="126"/>
      <c r="F69" s="47"/>
      <c r="G69" s="47"/>
      <c r="H69" s="47"/>
      <c r="I69" s="48"/>
    </row>
    <row r="70" spans="1:10" ht="63" customHeight="1">
      <c r="A70" s="78" t="s">
        <v>142</v>
      </c>
      <c r="B70" s="156" t="s">
        <v>7</v>
      </c>
      <c r="C70" s="46">
        <v>0</v>
      </c>
      <c r="D70" s="46">
        <v>0</v>
      </c>
      <c r="E70" s="126">
        <v>0</v>
      </c>
      <c r="F70" s="47">
        <v>0</v>
      </c>
      <c r="G70" s="47">
        <v>0</v>
      </c>
      <c r="H70" s="47">
        <v>0</v>
      </c>
      <c r="I70" s="48">
        <v>0</v>
      </c>
    </row>
    <row r="71" spans="1:10" ht="15.75">
      <c r="A71" s="78" t="s">
        <v>98</v>
      </c>
      <c r="B71" s="157"/>
      <c r="C71" s="51"/>
      <c r="D71" s="51"/>
      <c r="E71" s="126"/>
      <c r="F71" s="47"/>
      <c r="G71" s="47"/>
      <c r="H71" s="47"/>
      <c r="I71" s="48"/>
    </row>
    <row r="72" spans="1:10" ht="35.450000000000003" customHeight="1">
      <c r="A72" s="78" t="s">
        <v>99</v>
      </c>
      <c r="B72" s="87" t="s">
        <v>8</v>
      </c>
      <c r="C72" s="17">
        <v>0</v>
      </c>
      <c r="D72" s="17">
        <v>0</v>
      </c>
      <c r="E72" s="36">
        <v>0</v>
      </c>
      <c r="F72" s="32">
        <v>0</v>
      </c>
      <c r="G72" s="32">
        <v>0</v>
      </c>
      <c r="H72" s="32">
        <v>0</v>
      </c>
      <c r="I72" s="33">
        <v>0</v>
      </c>
    </row>
    <row r="73" spans="1:10" ht="31.5">
      <c r="A73" s="79" t="s">
        <v>54</v>
      </c>
      <c r="B73" s="87" t="s">
        <v>9</v>
      </c>
      <c r="C73" s="46">
        <v>0</v>
      </c>
      <c r="D73" s="17">
        <v>0</v>
      </c>
      <c r="E73" s="36">
        <v>0</v>
      </c>
      <c r="F73" s="32">
        <v>0</v>
      </c>
      <c r="G73" s="32">
        <v>0</v>
      </c>
      <c r="H73" s="32">
        <v>0</v>
      </c>
      <c r="I73" s="33">
        <v>0</v>
      </c>
    </row>
    <row r="74" spans="1:10" ht="15.75">
      <c r="A74" s="78" t="s">
        <v>55</v>
      </c>
      <c r="B74" s="87" t="s">
        <v>143</v>
      </c>
      <c r="C74" s="46">
        <v>0</v>
      </c>
      <c r="D74" s="17">
        <v>0</v>
      </c>
      <c r="E74" s="36">
        <v>0</v>
      </c>
      <c r="F74" s="32">
        <v>0</v>
      </c>
      <c r="G74" s="32">
        <v>0</v>
      </c>
      <c r="H74" s="32">
        <v>0</v>
      </c>
      <c r="I74" s="33">
        <v>0</v>
      </c>
    </row>
    <row r="75" spans="1:10" ht="16.5" thickBot="1">
      <c r="A75" s="99" t="s">
        <v>56</v>
      </c>
      <c r="B75" s="100" t="s">
        <v>144</v>
      </c>
      <c r="C75" s="57"/>
      <c r="D75" s="57"/>
      <c r="E75" s="101"/>
      <c r="F75" s="101"/>
      <c r="G75" s="101"/>
      <c r="H75" s="101"/>
      <c r="I75" s="102"/>
    </row>
    <row r="76" spans="1:10" ht="16.5" thickBot="1">
      <c r="A76" s="194" t="s">
        <v>57</v>
      </c>
      <c r="B76" s="195"/>
      <c r="C76" s="195"/>
      <c r="D76" s="195"/>
      <c r="E76" s="195"/>
      <c r="F76" s="195"/>
      <c r="G76" s="195"/>
      <c r="H76" s="195"/>
      <c r="I76" s="196"/>
    </row>
    <row r="77" spans="1:10" ht="31.5">
      <c r="A77" s="103" t="s">
        <v>58</v>
      </c>
      <c r="B77" s="104"/>
      <c r="C77" s="105"/>
      <c r="D77" s="105"/>
      <c r="E77" s="106"/>
      <c r="F77" s="106"/>
      <c r="G77" s="106"/>
      <c r="H77" s="107"/>
      <c r="I77" s="108"/>
    </row>
    <row r="78" spans="1:10" ht="15.75">
      <c r="A78" s="34" t="s">
        <v>70</v>
      </c>
      <c r="B78" s="37" t="s">
        <v>10</v>
      </c>
      <c r="C78" s="49"/>
      <c r="D78" s="49"/>
      <c r="E78" s="47"/>
      <c r="F78" s="47"/>
      <c r="G78" s="47"/>
      <c r="H78" s="55"/>
      <c r="I78" s="48"/>
    </row>
    <row r="79" spans="1:10" ht="31.5">
      <c r="A79" s="34" t="s">
        <v>100</v>
      </c>
      <c r="B79" s="37" t="s">
        <v>11</v>
      </c>
      <c r="C79" s="49"/>
      <c r="D79" s="49"/>
      <c r="E79" s="47"/>
      <c r="F79" s="47"/>
      <c r="G79" s="47"/>
      <c r="H79" s="55"/>
      <c r="I79" s="48"/>
    </row>
    <row r="80" spans="1:10" s="6" customFormat="1" ht="15.75">
      <c r="A80" s="34" t="s">
        <v>111</v>
      </c>
      <c r="B80" s="37" t="s">
        <v>12</v>
      </c>
      <c r="C80" s="51">
        <v>0</v>
      </c>
      <c r="D80" s="51">
        <f>D74</f>
        <v>0</v>
      </c>
      <c r="E80" s="51">
        <f t="shared" ref="E80:I80" si="11">E74</f>
        <v>0</v>
      </c>
      <c r="F80" s="50">
        <f t="shared" si="11"/>
        <v>0</v>
      </c>
      <c r="G80" s="50">
        <f t="shared" si="11"/>
        <v>0</v>
      </c>
      <c r="H80" s="50">
        <f t="shared" si="11"/>
        <v>0</v>
      </c>
      <c r="I80" s="75">
        <f t="shared" si="11"/>
        <v>0</v>
      </c>
    </row>
    <row r="81" spans="1:9" s="6" customFormat="1" ht="49.15" customHeight="1" thickBot="1">
      <c r="A81" s="80" t="s">
        <v>145</v>
      </c>
      <c r="B81" s="52" t="s">
        <v>1</v>
      </c>
      <c r="C81" s="59"/>
      <c r="D81" s="59"/>
      <c r="E81" s="53"/>
      <c r="F81" s="53"/>
      <c r="G81" s="53"/>
      <c r="H81" s="60"/>
      <c r="I81" s="54"/>
    </row>
    <row r="82" spans="1:9" ht="16.5" thickBot="1">
      <c r="A82" s="194" t="s">
        <v>146</v>
      </c>
      <c r="B82" s="195"/>
      <c r="C82" s="195"/>
      <c r="D82" s="195"/>
      <c r="E82" s="195"/>
      <c r="F82" s="195"/>
      <c r="G82" s="195"/>
      <c r="H82" s="195"/>
      <c r="I82" s="196"/>
    </row>
    <row r="83" spans="1:9" ht="15.75">
      <c r="A83" s="103" t="s">
        <v>59</v>
      </c>
      <c r="B83" s="109" t="s">
        <v>60</v>
      </c>
      <c r="C83" s="110"/>
      <c r="D83" s="110"/>
      <c r="E83" s="127"/>
      <c r="F83" s="111" t="s">
        <v>0</v>
      </c>
      <c r="G83" s="111" t="s">
        <v>0</v>
      </c>
      <c r="H83" s="111" t="s">
        <v>0</v>
      </c>
      <c r="I83" s="112" t="s">
        <v>0</v>
      </c>
    </row>
    <row r="84" spans="1:9" ht="15.75">
      <c r="A84" s="35" t="s">
        <v>110</v>
      </c>
      <c r="B84" s="37" t="s">
        <v>61</v>
      </c>
      <c r="C84" s="49"/>
      <c r="D84" s="49"/>
      <c r="E84" s="47"/>
      <c r="F84" s="47"/>
      <c r="G84" s="47"/>
      <c r="H84" s="55"/>
      <c r="I84" s="48"/>
    </row>
    <row r="85" spans="1:9" ht="30" customHeight="1">
      <c r="A85" s="35" t="s">
        <v>71</v>
      </c>
      <c r="B85" s="37" t="s">
        <v>62</v>
      </c>
      <c r="C85" s="57"/>
      <c r="D85" s="57"/>
      <c r="E85" s="128"/>
      <c r="F85" s="58" t="s">
        <v>0</v>
      </c>
      <c r="G85" s="58" t="s">
        <v>0</v>
      </c>
      <c r="H85" s="58" t="s">
        <v>0</v>
      </c>
      <c r="I85" s="56" t="s">
        <v>0</v>
      </c>
    </row>
    <row r="86" spans="1:9" ht="15.75">
      <c r="A86" s="34" t="s">
        <v>65</v>
      </c>
      <c r="B86" s="37" t="s">
        <v>63</v>
      </c>
      <c r="C86" s="49"/>
      <c r="D86" s="49"/>
      <c r="E86" s="47"/>
      <c r="F86" s="47"/>
      <c r="G86" s="47"/>
      <c r="H86" s="55"/>
      <c r="I86" s="48"/>
    </row>
    <row r="87" spans="1:9" ht="16.5" thickBot="1">
      <c r="A87" s="77" t="s">
        <v>147</v>
      </c>
      <c r="B87" s="52" t="s">
        <v>64</v>
      </c>
      <c r="C87" s="59"/>
      <c r="D87" s="59"/>
      <c r="E87" s="53"/>
      <c r="F87" s="53"/>
      <c r="G87" s="53"/>
      <c r="H87" s="60"/>
      <c r="I87" s="54"/>
    </row>
    <row r="88" spans="1:9" ht="10.5" customHeight="1">
      <c r="A88" s="12"/>
      <c r="B88" s="13"/>
      <c r="C88" s="14"/>
      <c r="D88" s="14"/>
      <c r="E88" s="129"/>
      <c r="F88" s="15"/>
      <c r="G88" s="15"/>
      <c r="H88" s="15"/>
      <c r="I88" s="15"/>
    </row>
    <row r="89" spans="1:9" ht="16.5" customHeight="1">
      <c r="A89" s="197" t="s">
        <v>153</v>
      </c>
      <c r="B89" s="198"/>
      <c r="C89" s="198"/>
      <c r="D89" s="198"/>
      <c r="E89" s="198"/>
      <c r="F89" s="198"/>
      <c r="G89" s="198"/>
      <c r="H89" s="198"/>
      <c r="I89" s="198"/>
    </row>
    <row r="90" spans="1:9" ht="88.5" customHeight="1">
      <c r="A90" s="198"/>
      <c r="B90" s="198"/>
      <c r="C90" s="198"/>
      <c r="D90" s="198"/>
      <c r="E90" s="198"/>
      <c r="F90" s="198"/>
      <c r="G90" s="198"/>
      <c r="H90" s="198"/>
      <c r="I90" s="198"/>
    </row>
    <row r="91" spans="1:9" ht="16.5">
      <c r="A91" s="113"/>
      <c r="B91" s="113"/>
      <c r="C91" s="113"/>
      <c r="D91" s="113"/>
      <c r="E91" s="113"/>
      <c r="F91" s="113"/>
      <c r="G91" s="165"/>
      <c r="H91" s="165"/>
      <c r="I91" s="165"/>
    </row>
    <row r="92" spans="1:9">
      <c r="A92" s="12"/>
    </row>
    <row r="93" spans="1:9">
      <c r="A93" s="12"/>
    </row>
    <row r="94" spans="1:9">
      <c r="A94" s="12"/>
    </row>
    <row r="95" spans="1:9">
      <c r="A95" s="12"/>
    </row>
  </sheetData>
  <mergeCells count="42">
    <mergeCell ref="A26:I26"/>
    <mergeCell ref="F27:I27"/>
    <mergeCell ref="B29:I29"/>
    <mergeCell ref="A27:A28"/>
    <mergeCell ref="B27:B28"/>
    <mergeCell ref="C27:C28"/>
    <mergeCell ref="D27:D28"/>
    <mergeCell ref="E27:E28"/>
    <mergeCell ref="A76:I76"/>
    <mergeCell ref="A82:I82"/>
    <mergeCell ref="A89:I90"/>
    <mergeCell ref="G91:I91"/>
    <mergeCell ref="B13:F13"/>
    <mergeCell ref="G13:H13"/>
    <mergeCell ref="B14:F14"/>
    <mergeCell ref="G14:H14"/>
    <mergeCell ref="B15:F15"/>
    <mergeCell ref="G15:H15"/>
    <mergeCell ref="B16:F16"/>
    <mergeCell ref="G16:H16"/>
    <mergeCell ref="B17:F17"/>
    <mergeCell ref="G17:H17"/>
    <mergeCell ref="A23:I23"/>
    <mergeCell ref="A24:I24"/>
    <mergeCell ref="A25:I25"/>
    <mergeCell ref="B21:H21"/>
    <mergeCell ref="B20:H20"/>
    <mergeCell ref="F2:I2"/>
    <mergeCell ref="F3:I3"/>
    <mergeCell ref="F4:I4"/>
    <mergeCell ref="F8:H8"/>
    <mergeCell ref="F6:I6"/>
    <mergeCell ref="B19:H19"/>
    <mergeCell ref="B45:B47"/>
    <mergeCell ref="B68:B69"/>
    <mergeCell ref="B70:B71"/>
    <mergeCell ref="A10:F10"/>
    <mergeCell ref="G10:H10"/>
    <mergeCell ref="B11:F11"/>
    <mergeCell ref="G11:H11"/>
    <mergeCell ref="B12:F12"/>
    <mergeCell ref="G12:H12"/>
  </mergeCells>
  <pageMargins left="0.98425196850393704" right="0.39370078740157483" top="0.47244094488188981" bottom="0.39370078740157483" header="0.31496062992125984" footer="0.31496062992125984"/>
  <pageSetup paperSize="9" scale="72" fitToHeight="0" orientation="portrait" r:id="rId1"/>
  <rowBreaks count="1" manualBreakCount="1">
    <brk id="47" max="8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ФІН.ПЛАН 2026</vt:lpstr>
      <vt:lpstr>'ФІН.ПЛАН 2026'!Заголовки_для_печати</vt:lpstr>
      <vt:lpstr>'ФІН.ПЛАН 2026'!Область_печати</vt:lpstr>
    </vt:vector>
  </TitlesOfParts>
  <Company>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Admin</cp:lastModifiedBy>
  <cp:lastPrinted>2025-11-20T13:39:19Z</cp:lastPrinted>
  <dcterms:created xsi:type="dcterms:W3CDTF">2003-03-13T16:00:22Z</dcterms:created>
  <dcterms:modified xsi:type="dcterms:W3CDTF">2025-11-20T13:39:48Z</dcterms:modified>
</cp:coreProperties>
</file>