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ВИКОНКОМ\РІШЕННЯ\2025\15.12.2025\Нова папка\"/>
    </mc:Choice>
  </mc:AlternateContent>
  <bookViews>
    <workbookView xWindow="0" yWindow="0" windowWidth="28800" windowHeight="12315" activeTab="1"/>
  </bookViews>
  <sheets>
    <sheet name="Доведені ФУ" sheetId="1" r:id="rId1"/>
    <sheet name="Інші " sheetId="4" r:id="rId2"/>
  </sheets>
  <definedNames>
    <definedName name="_xlnm.Print_Area" localSheetId="0">'Доведені ФУ'!$A$1:$M$42</definedName>
    <definedName name="_xlnm.Print_Area" localSheetId="1">'Інші '!$A$1:$M$35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4" l="1"/>
  <c r="F29" i="4"/>
  <c r="I29" i="4"/>
  <c r="H29" i="4"/>
  <c r="G29" i="4"/>
  <c r="F26" i="4"/>
  <c r="I27" i="4"/>
  <c r="H27" i="4"/>
  <c r="G27" i="4"/>
  <c r="I15" i="4"/>
  <c r="H15" i="4"/>
  <c r="G15" i="4"/>
  <c r="F14" i="4"/>
  <c r="F13" i="4"/>
  <c r="H16" i="1"/>
  <c r="I16" i="1"/>
  <c r="G16" i="1"/>
  <c r="F15" i="1"/>
  <c r="F16" i="1" s="1"/>
  <c r="I33" i="1"/>
  <c r="H33" i="1"/>
  <c r="G33" i="1"/>
  <c r="F32" i="1"/>
  <c r="F31" i="1"/>
  <c r="F30" i="1"/>
  <c r="F29" i="1"/>
  <c r="F28" i="1"/>
  <c r="F27" i="1"/>
  <c r="F26" i="1"/>
  <c r="F25" i="1"/>
  <c r="F24" i="1"/>
  <c r="F23" i="1"/>
  <c r="F22" i="1"/>
  <c r="F27" i="4" l="1"/>
  <c r="F15" i="4"/>
  <c r="F33" i="1"/>
  <c r="F39" i="1" l="1"/>
  <c r="F40" i="1" s="1"/>
  <c r="F42" i="1" s="1"/>
  <c r="I40" i="1"/>
  <c r="I42" i="1" s="1"/>
  <c r="H40" i="1"/>
  <c r="H42" i="1" s="1"/>
  <c r="G40" i="1"/>
  <c r="G42" i="1" s="1"/>
</calcChain>
</file>

<file path=xl/sharedStrings.xml><?xml version="1.0" encoding="utf-8"?>
<sst xmlns="http://schemas.openxmlformats.org/spreadsheetml/2006/main" count="236" uniqueCount="96">
  <si>
    <t>Підсектор</t>
  </si>
  <si>
    <t>Напрям публічного  інвестування</t>
  </si>
  <si>
    <t>Назва проєкту/ програми</t>
  </si>
  <si>
    <t>Найменування документа стратегічного планування (програмного документа)</t>
  </si>
  <si>
    <t>Відповідальний виконавець  за напрям публічного інвестування</t>
  </si>
  <si>
    <t>Цільовий показник</t>
  </si>
  <si>
    <t>Базове значення</t>
  </si>
  <si>
    <t>Планове значення (2028)</t>
  </si>
  <si>
    <t>Водопостачання та водовідведення</t>
  </si>
  <si>
    <t>Автомобільний транспорт та дорожнє господарство</t>
  </si>
  <si>
    <t>2026 рік</t>
  </si>
  <si>
    <t>2027 рік</t>
  </si>
  <si>
    <t>2028 рік</t>
  </si>
  <si>
    <t>Будівництво реабілітаційного центру для осіб з інвалідністю</t>
  </si>
  <si>
    <t>Реабілітаційні послуги</t>
  </si>
  <si>
    <t>Модернізація існуючої та розбудова нової комунальної інфраструктури</t>
  </si>
  <si>
    <t>Стратегія сталого розвитку Южненської міської територіальної громади на період до 2030 року, Програма розвитку  інфраструктури  Южненської міської територіальної громади Одеського району Одеської області на 2025 - 2027 роки</t>
  </si>
  <si>
    <t>Стратегія сталого розвитку Южненської міської територіальної громади на період до 2030 року, Програма реформування і розвитку житлово-комунального господарства Южненської міської територіальної громади на 2025-2027 роки</t>
  </si>
  <si>
    <t xml:space="preserve">Реконструкція водопровідного колектору від ВНС до вул. Хіміків м.Південного Одеської області </t>
  </si>
  <si>
    <t>Орієнтовний обсяг публічних інвестицій, (тис. гривень)</t>
  </si>
  <si>
    <t>Управління капітального будівництва Південнівської міської ради Одеського району Одеської області</t>
  </si>
  <si>
    <t>Галузь (сектор) для публічного інвестування – Муніципальна інфраструктура та послуги</t>
  </si>
  <si>
    <t xml:space="preserve">Капітальний ремонт проїжджої частини вул.Приморської від вул.Будівельників до проспекту Григорівського десанту м.Південного Одеської області </t>
  </si>
  <si>
    <t>Підвищення рівня транспортної інфраструктури.  Відновлення та капітальний ремонт доріг і внутрішньо-квартальних проїздів</t>
  </si>
  <si>
    <t>Галузь (сектор) для публічного інвестування – Транспорт</t>
  </si>
  <si>
    <t>Містобудування, благоустрій</t>
  </si>
  <si>
    <t>Галузь (сектор) для публічного інвестування – Соціальна сфера</t>
  </si>
  <si>
    <t xml:space="preserve"> </t>
  </si>
  <si>
    <t>Соціальна підтримка. Міцне здоров'я кожному. Розширення мережі закладів (центрів) соціального характеру</t>
  </si>
  <si>
    <t>Обсяг публічних інвестицій</t>
  </si>
  <si>
    <t>2026-2028 роки</t>
  </si>
  <si>
    <t>Джерела фінансування</t>
  </si>
  <si>
    <t>Місцевий бюджет</t>
  </si>
  <si>
    <t>Всього</t>
  </si>
  <si>
    <t>інші джерела</t>
  </si>
  <si>
    <t>державний бюджет</t>
  </si>
  <si>
    <t>Капітальний ремонт (заміна) ліфту за адресою: вул. Будівельників, 19, місто Південне Одеського району Одеської області</t>
  </si>
  <si>
    <t>Капітальний ремонт (заміна) ліфту за адресою: проспект Миру, будинок 17А, місто Південне Одеського району Одеської області</t>
  </si>
  <si>
    <t>Капітальний ремонт (заміна) ліфту за адресою: вул. Будівельників,  будинок 7, місто Південне Одеського району Одеської області</t>
  </si>
  <si>
    <t>Капітальний ремонт їдальні та харчоблоку комунального закладу  «Южненський навчально-виховний комплекс (загальноосвітня спеціалізована школа І-ІІІ ступенів №2-центр позашкільної освіти-професійно-технічне училище) Южненської міської ради Одеської області» за адресою просп. Миру, 18 м. Южного Одеської області</t>
  </si>
  <si>
    <t>Капітальний ремонт покрівлі будівлі АБК і РММ на котельні за адресою: вул. Старомиколаївське шосе, 8 м. Южного Одеського району Одеської області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</si>
  <si>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</t>
  </si>
  <si>
    <t>Проєктні роботи "Реконструкція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області"</t>
  </si>
  <si>
    <t>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</t>
  </si>
  <si>
    <t>Проєктні роботи "Нове будівництво Пункту тимчасової перетримки безпритульних тварин за адресою:  Одеська область, Одеській район, Південнівська міська територіальна громада, м.Південне, вул. Комунальна"</t>
  </si>
  <si>
    <t xml:space="preserve"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 </t>
  </si>
  <si>
    <t>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пл.Перемоги, місто Южне, Одеський район, Одеська область</t>
  </si>
  <si>
    <t>Виконавчий комітет Південнівської міської ради Одеського району Одеської області</t>
  </si>
  <si>
    <t>Управління житлово-комунального господарства Південнівської міської ради Одеського району Одеської області</t>
  </si>
  <si>
    <t>Стратегія сталого розвитку Южненської міської територіальної громади на період до 2030 року, Програма капітального ремонту (модернізації, заміни) ліфтів в місті Южному Одеського району, Одеської області на 2024-2026 роки</t>
  </si>
  <si>
    <t>Стратегія сталого розвитку Южненської міської територіальної громади на період до 2030 року, Програма розвитку інфраструктури Южненської міської територіальної громади на 2025-2027 роки</t>
  </si>
  <si>
    <t>Стратегія сталого розвитку Южненської міської територіальної громади на період до 2030 року, Програма підтримки діяльності громадських організацій, які здійснюють діяльність направлену на забезпечення гуманного поводження з безпритульними тваринами на території Південнівської територіальної громади на 2026-2028 роки</t>
  </si>
  <si>
    <t>Галузь (сектор) для публічного інвестування – Освіта і наука</t>
  </si>
  <si>
    <t xml:space="preserve">Перелік основних напрямів публічного інвестування </t>
  </si>
  <si>
    <t>Забезпечення доступу до якісного та безпечного харчування у закладах освіти шляхом розвитку сучасної інфраструктури їдалень (харчоблоків)</t>
  </si>
  <si>
    <t>Теплопостачання</t>
  </si>
  <si>
    <t>Шкільна освіта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</si>
  <si>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</t>
  </si>
  <si>
    <t xml:space="preserve">0 м.кв </t>
  </si>
  <si>
    <t xml:space="preserve">  524 м.кв. </t>
  </si>
  <si>
    <t xml:space="preserve">0 од </t>
  </si>
  <si>
    <t xml:space="preserve">1 од </t>
  </si>
  <si>
    <t>кількість меморіальних скверів</t>
  </si>
  <si>
    <t>1 од</t>
  </si>
  <si>
    <t xml:space="preserve">2 од </t>
  </si>
  <si>
    <t>0 од</t>
  </si>
  <si>
    <t>0 од /85%</t>
  </si>
  <si>
    <t>1 од/ 100%</t>
  </si>
  <si>
    <t>1,002 тис.м. кв/0 шт/ 0 тис. м.кв/ 0 тис.м. кв</t>
  </si>
  <si>
    <t>1,002 тис.м. кв/35 шт/ 1,235 тис. м.кв/ 4,919 тис.м. кв</t>
  </si>
  <si>
    <t>відсоток готовності об'єкту</t>
  </si>
  <si>
    <t>кількість  ліфтів</t>
  </si>
  <si>
    <t>кількість ліфтів</t>
  </si>
  <si>
    <t>кількість систем вентиляції та кондиціювання</t>
  </si>
  <si>
    <t xml:space="preserve">площа покрівлі </t>
  </si>
  <si>
    <t>кількість секторів</t>
  </si>
  <si>
    <t>кількість інженерних мереж</t>
  </si>
  <si>
    <t>кількість проєктних робіт</t>
  </si>
  <si>
    <t>площа пішохідних доріжок/кількість опор освітлення/площа вілодоріжок/площа проїжджої частини вулиці</t>
  </si>
  <si>
    <t>Стратегія сталого розвитку Южненської міської територіальної громади на період до 2030 року, Програма капітального ремонту (модернізації, заміни) ліфтів в місті Южному Одеського району Одеської області на 2024-2026 роки</t>
  </si>
  <si>
    <t>кількість виконаних проєктних робіт</t>
  </si>
  <si>
    <t>Кількість  колумбаріїв/рівень готовності</t>
  </si>
  <si>
    <t>Додаток 1</t>
  </si>
  <si>
    <t>до Середньострокового плану</t>
  </si>
  <si>
    <t>пріоритетних публічних інвестицій</t>
  </si>
  <si>
    <t>громади на 2026-2028 роки</t>
  </si>
  <si>
    <t>0 м</t>
  </si>
  <si>
    <t>2159 м</t>
  </si>
  <si>
    <t>кількість центрів</t>
  </si>
  <si>
    <t>Додаток 2</t>
  </si>
  <si>
    <t>площа водопровідного колектору</t>
  </si>
  <si>
    <t>Орієнтовний обсяг публічних інвестицій (тис. гривень)</t>
  </si>
  <si>
    <t xml:space="preserve">                                                                                                    Перелік інших напрямів публічного інвестування </t>
  </si>
  <si>
    <t>до проєкту середньострокового плану пріоритетних публічних інвестицій Південнівської міської територіальної громади на 2026-2028 роки</t>
  </si>
  <si>
    <t xml:space="preserve">                              до проєкту середньострокового плану пріоритетних публічних інвестицій Південнівської міської територіальної громади на 2026-2028 роки</t>
  </si>
  <si>
    <t xml:space="preserve">Керуючий справами виконавчого комітету                                                               Владислав ТЕРЕЩЕНКО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</si>
</sst>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₴_-;\-* #,##0.00\ _₴_-;_-* &quot;-&quot;??\ _₴_-;_-@_-"/>
    <numFmt numFmtId="164" formatCode="0.0"/>
    <numFmt numFmtId="165" formatCode="0.000"/>
    <numFmt numFmtId="166" formatCode="_-* #,##0.000\ _₴_-;\-* #,##0.000\ _₴_-;_-* &quot;-&quot;??\ _₴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7.5"/>
      <color theme="1"/>
      <name val="Times New Roman"/>
      <family val="1"/>
      <charset val="204"/>
    </font>
    <font>
      <sz val="7.5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166" fontId="8" fillId="0" borderId="1" xfId="1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vertical="top" wrapText="1"/>
    </xf>
    <xf numFmtId="164" fontId="8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justify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166" fontId="8" fillId="0" borderId="1" xfId="1" applyNumberFormat="1" applyFont="1" applyBorder="1" applyAlignment="1">
      <alignment horizontal="center" vertical="top" wrapText="1"/>
    </xf>
    <xf numFmtId="43" fontId="8" fillId="0" borderId="1" xfId="1" applyFont="1" applyBorder="1" applyAlignment="1">
      <alignment horizontal="center" vertical="top" wrapText="1"/>
    </xf>
    <xf numFmtId="166" fontId="6" fillId="0" borderId="1" xfId="1" applyNumberFormat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/>
    <xf numFmtId="166" fontId="6" fillId="0" borderId="0" xfId="1" applyNumberFormat="1" applyFont="1" applyAlignment="1">
      <alignment vertical="center"/>
    </xf>
    <xf numFmtId="43" fontId="6" fillId="0" borderId="0" xfId="1" applyFont="1" applyAlignment="1">
      <alignment vertical="center"/>
    </xf>
    <xf numFmtId="0" fontId="6" fillId="0" borderId="0" xfId="0" applyFont="1"/>
    <xf numFmtId="166" fontId="8" fillId="0" borderId="1" xfId="1" applyNumberFormat="1" applyFont="1" applyBorder="1" applyAlignment="1">
      <alignment vertical="center" wrapText="1"/>
    </xf>
    <xf numFmtId="164" fontId="8" fillId="0" borderId="0" xfId="0" applyNumberFormat="1" applyFont="1" applyAlignment="1">
      <alignment vertical="top" wrapText="1"/>
    </xf>
    <xf numFmtId="166" fontId="6" fillId="3" borderId="1" xfId="1" applyNumberFormat="1" applyFont="1" applyFill="1" applyBorder="1" applyAlignment="1">
      <alignment vertical="center"/>
    </xf>
    <xf numFmtId="166" fontId="6" fillId="3" borderId="1" xfId="1" applyNumberFormat="1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/>
    <xf numFmtId="166" fontId="7" fillId="3" borderId="1" xfId="1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166" fontId="7" fillId="3" borderId="1" xfId="1" applyNumberFormat="1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8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center" vertical="top" wrapText="1"/>
    </xf>
    <xf numFmtId="165" fontId="18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165" fontId="15" fillId="0" borderId="1" xfId="0" applyNumberFormat="1" applyFont="1" applyBorder="1" applyAlignment="1">
      <alignment horizontal="center" vertical="top" wrapText="1"/>
    </xf>
    <xf numFmtId="0" fontId="17" fillId="3" borderId="4" xfId="0" applyFont="1" applyFill="1" applyBorder="1" applyAlignment="1">
      <alignment horizontal="center" vertical="top" wrapText="1"/>
    </xf>
    <xf numFmtId="165" fontId="17" fillId="3" borderId="1" xfId="0" applyNumberFormat="1" applyFont="1" applyFill="1" applyBorder="1" applyAlignment="1">
      <alignment horizontal="center" vertical="top" wrapText="1"/>
    </xf>
    <xf numFmtId="166" fontId="17" fillId="3" borderId="1" xfId="1" applyNumberFormat="1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 wrapText="1"/>
    </xf>
    <xf numFmtId="164" fontId="18" fillId="0" borderId="0" xfId="0" applyNumberFormat="1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9" fillId="0" borderId="0" xfId="0" applyFont="1"/>
    <xf numFmtId="0" fontId="20" fillId="0" borderId="0" xfId="0" applyFont="1" applyAlignment="1">
      <alignment vertical="center"/>
    </xf>
    <xf numFmtId="0" fontId="21" fillId="0" borderId="0" xfId="0" applyFont="1"/>
    <xf numFmtId="0" fontId="20" fillId="0" borderId="0" xfId="0" applyFont="1"/>
    <xf numFmtId="0" fontId="16" fillId="3" borderId="1" xfId="0" applyFont="1" applyFill="1" applyBorder="1" applyAlignment="1">
      <alignment horizontal="left"/>
    </xf>
    <xf numFmtId="166" fontId="16" fillId="3" borderId="1" xfId="1" applyNumberFormat="1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/>
    <xf numFmtId="0" fontId="22" fillId="0" borderId="0" xfId="0" applyFont="1"/>
    <xf numFmtId="0" fontId="6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17" fillId="2" borderId="5" xfId="0" applyNumberFormat="1" applyFont="1" applyFill="1" applyBorder="1" applyAlignment="1">
      <alignment horizontal="center" vertical="center" wrapText="1"/>
    </xf>
    <xf numFmtId="9" fontId="17" fillId="2" borderId="6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 vertical="top" wrapText="1"/>
    </xf>
    <xf numFmtId="0" fontId="18" fillId="3" borderId="4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left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2" borderId="5" xfId="0" applyFont="1" applyFill="1" applyBorder="1" applyAlignment="1">
      <alignment horizontal="left" vertical="top" wrapText="1"/>
    </xf>
    <xf numFmtId="0" fontId="18" fillId="2" borderId="6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</cellXfs>
  <cellStyles count="3">
    <cellStyle name="Звичайний 2" xfId="2"/>
    <cellStyle name="Обычный" xfId="0" builtinId="0"/>
    <cellStyle name="Финансовый" xfId="1" builtinId="3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view="pageBreakPreview" zoomScale="70" zoomScaleNormal="100" zoomScaleSheetLayoutView="70" workbookViewId="0">
      <selection activeCell="A4" sqref="A4"/>
    </sheetView>
  </sheetViews>
  <sheetFormatPr defaultRowHeight="18.75" x14ac:dyDescent="0.3"/>
  <cols>
    <col min="1" max="1" width="20.28515625" style="4" customWidth="1"/>
    <col min="2" max="2" width="41.85546875" style="4" customWidth="1"/>
    <col min="3" max="4" width="26.5703125" style="4" customWidth="1"/>
    <col min="5" max="5" width="16" style="4" customWidth="1"/>
    <col min="6" max="6" width="18" style="4" customWidth="1"/>
    <col min="7" max="7" width="19.140625" style="4" customWidth="1"/>
    <col min="8" max="8" width="18.28515625" style="4" customWidth="1"/>
    <col min="9" max="9" width="11" style="4" customWidth="1"/>
    <col min="10" max="11" width="20.85546875" style="4" customWidth="1"/>
    <col min="12" max="13" width="14.5703125" style="4" customWidth="1"/>
    <col min="14" max="14" width="10.42578125" style="4" customWidth="1"/>
    <col min="15" max="15" width="9.140625" style="4"/>
    <col min="16" max="16" width="9.140625" style="4" customWidth="1"/>
    <col min="17" max="16384" width="9.140625" style="4"/>
  </cols>
  <sheetData>
    <row r="1" spans="1:13" x14ac:dyDescent="0.3">
      <c r="K1" s="4" t="s">
        <v>82</v>
      </c>
    </row>
    <row r="2" spans="1:13" x14ac:dyDescent="0.3">
      <c r="K2" s="4" t="s">
        <v>83</v>
      </c>
    </row>
    <row r="3" spans="1:13" x14ac:dyDescent="0.3">
      <c r="K3" s="4" t="s">
        <v>84</v>
      </c>
    </row>
    <row r="4" spans="1:13" x14ac:dyDescent="0.3">
      <c r="K4" s="4" t="s">
        <v>85</v>
      </c>
    </row>
    <row r="8" spans="1:13" ht="17.25" customHeight="1" x14ac:dyDescent="0.3">
      <c r="A8" s="82" t="s">
        <v>53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</row>
    <row r="9" spans="1:13" ht="17.25" customHeight="1" x14ac:dyDescent="0.3">
      <c r="A9" s="81" t="s">
        <v>93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</row>
    <row r="10" spans="1:13" ht="17.25" customHeight="1" x14ac:dyDescent="0.3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</row>
    <row r="11" spans="1:13" x14ac:dyDescent="0.3">
      <c r="A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3" x14ac:dyDescent="0.3">
      <c r="A12" s="5" t="s">
        <v>52</v>
      </c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41.25" customHeight="1" x14ac:dyDescent="0.3">
      <c r="A13" s="78" t="s">
        <v>1</v>
      </c>
      <c r="B13" s="78" t="s">
        <v>2</v>
      </c>
      <c r="C13" s="78" t="s">
        <v>0</v>
      </c>
      <c r="D13" s="78" t="s">
        <v>3</v>
      </c>
      <c r="E13" s="78" t="s">
        <v>31</v>
      </c>
      <c r="F13" s="78" t="s">
        <v>19</v>
      </c>
      <c r="G13" s="78"/>
      <c r="H13" s="78"/>
      <c r="I13" s="78"/>
      <c r="J13" s="78" t="s">
        <v>4</v>
      </c>
      <c r="K13" s="78" t="s">
        <v>5</v>
      </c>
      <c r="L13" s="78" t="s">
        <v>5</v>
      </c>
      <c r="M13" s="78"/>
    </row>
    <row r="14" spans="1:13" ht="102.75" customHeight="1" x14ac:dyDescent="0.3">
      <c r="A14" s="78"/>
      <c r="B14" s="78"/>
      <c r="C14" s="78"/>
      <c r="D14" s="78"/>
      <c r="E14" s="78"/>
      <c r="F14" s="6" t="s">
        <v>30</v>
      </c>
      <c r="G14" s="6" t="s">
        <v>10</v>
      </c>
      <c r="H14" s="6" t="s">
        <v>11</v>
      </c>
      <c r="I14" s="6" t="s">
        <v>12</v>
      </c>
      <c r="J14" s="78"/>
      <c r="K14" s="78"/>
      <c r="L14" s="6" t="s">
        <v>6</v>
      </c>
      <c r="M14" s="6" t="s">
        <v>7</v>
      </c>
    </row>
    <row r="15" spans="1:13" ht="255.75" customHeight="1" x14ac:dyDescent="0.3">
      <c r="A15" s="39" t="s">
        <v>54</v>
      </c>
      <c r="B15" s="11" t="s">
        <v>39</v>
      </c>
      <c r="C15" s="39" t="s">
        <v>56</v>
      </c>
      <c r="D15" s="7" t="s">
        <v>50</v>
      </c>
      <c r="E15" s="8" t="s">
        <v>32</v>
      </c>
      <c r="F15" s="9">
        <f t="shared" ref="F15" si="0">G15+H15+I15</f>
        <v>4990.7610000000004</v>
      </c>
      <c r="G15" s="9">
        <v>4990.7610000000004</v>
      </c>
      <c r="H15" s="9"/>
      <c r="I15" s="9"/>
      <c r="J15" s="7" t="s">
        <v>20</v>
      </c>
      <c r="K15" s="8" t="s">
        <v>70</v>
      </c>
      <c r="L15" s="40">
        <v>0.69</v>
      </c>
      <c r="M15" s="40">
        <v>1</v>
      </c>
    </row>
    <row r="16" spans="1:13" x14ac:dyDescent="0.3">
      <c r="A16" s="76"/>
      <c r="B16" s="76"/>
      <c r="C16" s="76"/>
      <c r="D16" s="76"/>
      <c r="E16" s="37" t="s">
        <v>33</v>
      </c>
      <c r="F16" s="35">
        <f>F15</f>
        <v>4990.7610000000004</v>
      </c>
      <c r="G16" s="35">
        <f>G15</f>
        <v>4990.7610000000004</v>
      </c>
      <c r="H16" s="35">
        <f t="shared" ref="H16:I16" si="1">H15</f>
        <v>0</v>
      </c>
      <c r="I16" s="35">
        <f t="shared" si="1"/>
        <v>0</v>
      </c>
      <c r="J16" s="36"/>
      <c r="K16" s="36"/>
      <c r="L16" s="37"/>
      <c r="M16" s="37"/>
    </row>
    <row r="17" spans="1:13" x14ac:dyDescent="0.3">
      <c r="A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3" x14ac:dyDescent="0.3">
      <c r="A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3" x14ac:dyDescent="0.3">
      <c r="A19" s="5" t="s">
        <v>21</v>
      </c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3" ht="33" customHeight="1" x14ac:dyDescent="0.3">
      <c r="A20" s="78" t="s">
        <v>1</v>
      </c>
      <c r="B20" s="78" t="s">
        <v>2</v>
      </c>
      <c r="C20" s="78" t="s">
        <v>0</v>
      </c>
      <c r="D20" s="78" t="s">
        <v>3</v>
      </c>
      <c r="E20" s="78" t="s">
        <v>31</v>
      </c>
      <c r="F20" s="78" t="s">
        <v>19</v>
      </c>
      <c r="G20" s="78"/>
      <c r="H20" s="78"/>
      <c r="I20" s="78"/>
      <c r="J20" s="78" t="s">
        <v>4</v>
      </c>
      <c r="K20" s="78" t="s">
        <v>5</v>
      </c>
      <c r="L20" s="78" t="s">
        <v>5</v>
      </c>
      <c r="M20" s="78"/>
    </row>
    <row r="21" spans="1:13" ht="36.75" customHeight="1" x14ac:dyDescent="0.3">
      <c r="A21" s="78"/>
      <c r="B21" s="78"/>
      <c r="C21" s="78"/>
      <c r="D21" s="78"/>
      <c r="E21" s="78"/>
      <c r="F21" s="6" t="s">
        <v>30</v>
      </c>
      <c r="G21" s="6" t="s">
        <v>10</v>
      </c>
      <c r="H21" s="6" t="s">
        <v>11</v>
      </c>
      <c r="I21" s="6" t="s">
        <v>12</v>
      </c>
      <c r="J21" s="78"/>
      <c r="K21" s="78"/>
      <c r="L21" s="6" t="s">
        <v>6</v>
      </c>
      <c r="M21" s="6" t="s">
        <v>7</v>
      </c>
    </row>
    <row r="22" spans="1:13" ht="281.25" x14ac:dyDescent="0.3">
      <c r="A22" s="39" t="s">
        <v>15</v>
      </c>
      <c r="B22" s="45" t="s">
        <v>36</v>
      </c>
      <c r="C22" s="39" t="s">
        <v>25</v>
      </c>
      <c r="D22" s="7" t="s">
        <v>49</v>
      </c>
      <c r="E22" s="8" t="s">
        <v>32</v>
      </c>
      <c r="F22" s="28">
        <f t="shared" ref="F22:F32" si="2">G22+H22+I22</f>
        <v>2020.106</v>
      </c>
      <c r="G22" s="28">
        <v>2020.106</v>
      </c>
      <c r="H22" s="9"/>
      <c r="I22" s="9"/>
      <c r="J22" s="7" t="s">
        <v>47</v>
      </c>
      <c r="K22" s="8" t="s">
        <v>72</v>
      </c>
      <c r="L22" s="6" t="s">
        <v>65</v>
      </c>
      <c r="M22" s="6" t="s">
        <v>63</v>
      </c>
    </row>
    <row r="23" spans="1:13" ht="262.5" x14ac:dyDescent="0.3">
      <c r="A23" s="39" t="s">
        <v>15</v>
      </c>
      <c r="B23" s="45" t="s">
        <v>37</v>
      </c>
      <c r="C23" s="39" t="s">
        <v>25</v>
      </c>
      <c r="D23" s="7" t="s">
        <v>79</v>
      </c>
      <c r="E23" s="8" t="s">
        <v>32</v>
      </c>
      <c r="F23" s="28">
        <f t="shared" si="2"/>
        <v>2132.1770000000001</v>
      </c>
      <c r="G23" s="28">
        <v>2132.1770000000001</v>
      </c>
      <c r="H23" s="9"/>
      <c r="I23" s="9"/>
      <c r="J23" s="7" t="s">
        <v>48</v>
      </c>
      <c r="K23" s="8" t="s">
        <v>71</v>
      </c>
      <c r="L23" s="6" t="s">
        <v>65</v>
      </c>
      <c r="M23" s="6" t="s">
        <v>63</v>
      </c>
    </row>
    <row r="24" spans="1:13" ht="262.5" x14ac:dyDescent="0.3">
      <c r="A24" s="39" t="s">
        <v>15</v>
      </c>
      <c r="B24" s="10" t="s">
        <v>38</v>
      </c>
      <c r="C24" s="39" t="s">
        <v>25</v>
      </c>
      <c r="D24" s="7" t="s">
        <v>79</v>
      </c>
      <c r="E24" s="8" t="s">
        <v>32</v>
      </c>
      <c r="F24" s="28">
        <f t="shared" si="2"/>
        <v>2132.1770000000001</v>
      </c>
      <c r="G24" s="28">
        <v>2132.1770000000001</v>
      </c>
      <c r="H24" s="9"/>
      <c r="I24" s="9"/>
      <c r="J24" s="7" t="s">
        <v>48</v>
      </c>
      <c r="K24" s="8" t="s">
        <v>71</v>
      </c>
      <c r="L24" s="6" t="s">
        <v>65</v>
      </c>
      <c r="M24" s="6" t="s">
        <v>63</v>
      </c>
    </row>
    <row r="25" spans="1:13" ht="225" x14ac:dyDescent="0.3">
      <c r="A25" s="39" t="s">
        <v>15</v>
      </c>
      <c r="B25" s="11" t="s">
        <v>45</v>
      </c>
      <c r="C25" s="39" t="s">
        <v>25</v>
      </c>
      <c r="D25" s="7" t="s">
        <v>50</v>
      </c>
      <c r="E25" s="8" t="s">
        <v>32</v>
      </c>
      <c r="F25" s="28">
        <f t="shared" si="2"/>
        <v>17500</v>
      </c>
      <c r="G25" s="28">
        <v>5500</v>
      </c>
      <c r="H25" s="9">
        <v>12000</v>
      </c>
      <c r="I25" s="9"/>
      <c r="J25" s="7" t="s">
        <v>20</v>
      </c>
      <c r="K25" s="8" t="s">
        <v>73</v>
      </c>
      <c r="L25" s="6" t="s">
        <v>65</v>
      </c>
      <c r="M25" s="6" t="s">
        <v>63</v>
      </c>
    </row>
    <row r="26" spans="1:13" ht="262.5" x14ac:dyDescent="0.3">
      <c r="A26" s="39" t="s">
        <v>15</v>
      </c>
      <c r="B26" s="11" t="s">
        <v>40</v>
      </c>
      <c r="C26" s="8" t="s">
        <v>55</v>
      </c>
      <c r="D26" s="7" t="s">
        <v>17</v>
      </c>
      <c r="E26" s="8" t="s">
        <v>32</v>
      </c>
      <c r="F26" s="28">
        <f t="shared" si="2"/>
        <v>3606.7820000000002</v>
      </c>
      <c r="G26" s="28">
        <v>3606.7820000000002</v>
      </c>
      <c r="H26" s="9"/>
      <c r="I26" s="9"/>
      <c r="J26" s="7" t="s">
        <v>20</v>
      </c>
      <c r="K26" s="8" t="s">
        <v>74</v>
      </c>
      <c r="L26" s="40" t="s">
        <v>58</v>
      </c>
      <c r="M26" s="41" t="s">
        <v>59</v>
      </c>
    </row>
    <row r="27" spans="1:13" ht="262.5" x14ac:dyDescent="0.3">
      <c r="A27" s="39" t="s">
        <v>15</v>
      </c>
      <c r="B27" s="11" t="s">
        <v>57</v>
      </c>
      <c r="C27" s="39" t="s">
        <v>25</v>
      </c>
      <c r="D27" s="7" t="s">
        <v>17</v>
      </c>
      <c r="E27" s="8" t="s">
        <v>32</v>
      </c>
      <c r="F27" s="28">
        <f t="shared" si="2"/>
        <v>11518.08</v>
      </c>
      <c r="G27" s="28">
        <v>11518.08</v>
      </c>
      <c r="H27" s="9"/>
      <c r="I27" s="9"/>
      <c r="J27" s="7" t="s">
        <v>20</v>
      </c>
      <c r="K27" s="8" t="s">
        <v>75</v>
      </c>
      <c r="L27" s="6" t="s">
        <v>60</v>
      </c>
      <c r="M27" s="6" t="s">
        <v>61</v>
      </c>
    </row>
    <row r="28" spans="1:13" ht="225" x14ac:dyDescent="0.3">
      <c r="A28" s="39" t="s">
        <v>15</v>
      </c>
      <c r="B28" s="11" t="s">
        <v>46</v>
      </c>
      <c r="C28" s="39" t="s">
        <v>25</v>
      </c>
      <c r="D28" s="7" t="s">
        <v>50</v>
      </c>
      <c r="E28" s="8" t="s">
        <v>32</v>
      </c>
      <c r="F28" s="28">
        <f t="shared" si="2"/>
        <v>17676.928</v>
      </c>
      <c r="G28" s="28">
        <v>10611.227999999999</v>
      </c>
      <c r="H28" s="9">
        <v>7065.7</v>
      </c>
      <c r="I28" s="9"/>
      <c r="J28" s="7" t="s">
        <v>20</v>
      </c>
      <c r="K28" s="8" t="s">
        <v>62</v>
      </c>
      <c r="L28" s="6" t="s">
        <v>60</v>
      </c>
      <c r="M28" s="6" t="s">
        <v>63</v>
      </c>
    </row>
    <row r="29" spans="1:13" ht="262.5" x14ac:dyDescent="0.3">
      <c r="A29" s="39" t="s">
        <v>15</v>
      </c>
      <c r="B29" s="11" t="s">
        <v>41</v>
      </c>
      <c r="C29" s="39" t="s">
        <v>25</v>
      </c>
      <c r="D29" s="7" t="s">
        <v>17</v>
      </c>
      <c r="E29" s="8" t="s">
        <v>32</v>
      </c>
      <c r="F29" s="28">
        <f t="shared" si="2"/>
        <v>3500</v>
      </c>
      <c r="G29" s="28">
        <v>3500</v>
      </c>
      <c r="H29" s="9"/>
      <c r="I29" s="9"/>
      <c r="J29" s="7" t="s">
        <v>20</v>
      </c>
      <c r="K29" s="8" t="s">
        <v>76</v>
      </c>
      <c r="L29" s="6" t="s">
        <v>65</v>
      </c>
      <c r="M29" s="6" t="s">
        <v>64</v>
      </c>
    </row>
    <row r="30" spans="1:13" ht="262.5" x14ac:dyDescent="0.3">
      <c r="A30" s="39" t="s">
        <v>15</v>
      </c>
      <c r="B30" s="11" t="s">
        <v>42</v>
      </c>
      <c r="C30" s="39" t="s">
        <v>25</v>
      </c>
      <c r="D30" s="7" t="s">
        <v>17</v>
      </c>
      <c r="E30" s="8" t="s">
        <v>32</v>
      </c>
      <c r="F30" s="28">
        <f t="shared" si="2"/>
        <v>49.8</v>
      </c>
      <c r="G30" s="28">
        <v>49.8</v>
      </c>
      <c r="H30" s="9"/>
      <c r="I30" s="9"/>
      <c r="J30" s="7" t="s">
        <v>20</v>
      </c>
      <c r="K30" s="8" t="s">
        <v>80</v>
      </c>
      <c r="L30" s="6" t="s">
        <v>60</v>
      </c>
      <c r="M30" s="6" t="s">
        <v>61</v>
      </c>
    </row>
    <row r="31" spans="1:13" ht="262.5" x14ac:dyDescent="0.3">
      <c r="A31" s="39" t="s">
        <v>15</v>
      </c>
      <c r="B31" s="12" t="s">
        <v>43</v>
      </c>
      <c r="C31" s="39" t="s">
        <v>25</v>
      </c>
      <c r="D31" s="7" t="s">
        <v>17</v>
      </c>
      <c r="E31" s="8" t="s">
        <v>32</v>
      </c>
      <c r="F31" s="28">
        <f t="shared" si="2"/>
        <v>569.29999999999995</v>
      </c>
      <c r="G31" s="28">
        <v>569.29999999999995</v>
      </c>
      <c r="H31" s="9"/>
      <c r="I31" s="9"/>
      <c r="J31" s="7" t="s">
        <v>20</v>
      </c>
      <c r="K31" s="8" t="s">
        <v>81</v>
      </c>
      <c r="L31" s="6" t="s">
        <v>66</v>
      </c>
      <c r="M31" s="6" t="s">
        <v>67</v>
      </c>
    </row>
    <row r="32" spans="1:13" ht="378.75" customHeight="1" x14ac:dyDescent="0.3">
      <c r="A32" s="39" t="s">
        <v>15</v>
      </c>
      <c r="B32" s="11" t="s">
        <v>44</v>
      </c>
      <c r="C32" s="39" t="s">
        <v>25</v>
      </c>
      <c r="D32" s="7" t="s">
        <v>51</v>
      </c>
      <c r="E32" s="8" t="s">
        <v>32</v>
      </c>
      <c r="F32" s="28">
        <f t="shared" si="2"/>
        <v>410</v>
      </c>
      <c r="G32" s="28">
        <v>410</v>
      </c>
      <c r="H32" s="9"/>
      <c r="I32" s="9"/>
      <c r="J32" s="7" t="s">
        <v>20</v>
      </c>
      <c r="K32" s="8" t="s">
        <v>77</v>
      </c>
      <c r="L32" s="6" t="s">
        <v>60</v>
      </c>
      <c r="M32" s="6" t="s">
        <v>61</v>
      </c>
    </row>
    <row r="33" spans="1:15" x14ac:dyDescent="0.3">
      <c r="A33" s="76"/>
      <c r="B33" s="76"/>
      <c r="C33" s="76"/>
      <c r="D33" s="76"/>
      <c r="E33" s="44" t="s">
        <v>33</v>
      </c>
      <c r="F33" s="38">
        <f>SUM(F22:F32)</f>
        <v>61115.350000000006</v>
      </c>
      <c r="G33" s="38">
        <f t="shared" ref="G33:I33" si="3">SUM(G22:G32)</f>
        <v>42049.650000000009</v>
      </c>
      <c r="H33" s="35">
        <f t="shared" si="3"/>
        <v>19065.7</v>
      </c>
      <c r="I33" s="35">
        <f t="shared" si="3"/>
        <v>0</v>
      </c>
      <c r="J33" s="36"/>
      <c r="K33" s="36"/>
      <c r="L33" s="37"/>
      <c r="M33" s="37"/>
    </row>
    <row r="34" spans="1:15" x14ac:dyDescent="0.3">
      <c r="A34" s="13"/>
      <c r="B34" s="13"/>
      <c r="C34" s="13"/>
      <c r="D34" s="13"/>
      <c r="E34" s="13"/>
      <c r="F34" s="29"/>
      <c r="G34" s="29"/>
      <c r="H34" s="14"/>
      <c r="I34" s="14"/>
      <c r="J34" s="13"/>
      <c r="K34" s="13"/>
      <c r="L34" s="15"/>
      <c r="M34" s="15"/>
    </row>
    <row r="35" spans="1:15" x14ac:dyDescent="0.3">
      <c r="A35" s="13"/>
      <c r="B35" s="13"/>
      <c r="C35" s="13"/>
      <c r="D35" s="13"/>
      <c r="E35" s="13"/>
      <c r="F35" s="29"/>
      <c r="G35" s="29"/>
      <c r="H35" s="14"/>
      <c r="I35" s="14"/>
      <c r="J35" s="13"/>
      <c r="K35" s="13"/>
      <c r="L35" s="15"/>
      <c r="M35" s="15"/>
    </row>
    <row r="36" spans="1:15" x14ac:dyDescent="0.3">
      <c r="A36" s="5" t="s">
        <v>24</v>
      </c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5" ht="48.75" customHeight="1" x14ac:dyDescent="0.3">
      <c r="A37" s="79" t="s">
        <v>1</v>
      </c>
      <c r="B37" s="79" t="s">
        <v>2</v>
      </c>
      <c r="C37" s="79" t="s">
        <v>0</v>
      </c>
      <c r="D37" s="79" t="s">
        <v>3</v>
      </c>
      <c r="E37" s="79" t="s">
        <v>31</v>
      </c>
      <c r="F37" s="78" t="s">
        <v>19</v>
      </c>
      <c r="G37" s="78"/>
      <c r="H37" s="78"/>
      <c r="I37" s="78"/>
      <c r="J37" s="79" t="s">
        <v>4</v>
      </c>
      <c r="K37" s="78" t="s">
        <v>5</v>
      </c>
      <c r="L37" s="78" t="s">
        <v>5</v>
      </c>
      <c r="M37" s="78"/>
    </row>
    <row r="38" spans="1:15" ht="69.75" customHeight="1" x14ac:dyDescent="0.3">
      <c r="A38" s="80"/>
      <c r="B38" s="80"/>
      <c r="C38" s="80"/>
      <c r="D38" s="80"/>
      <c r="E38" s="80"/>
      <c r="F38" s="6" t="s">
        <v>30</v>
      </c>
      <c r="G38" s="6" t="s">
        <v>10</v>
      </c>
      <c r="H38" s="6" t="s">
        <v>11</v>
      </c>
      <c r="I38" s="6" t="s">
        <v>12</v>
      </c>
      <c r="J38" s="80"/>
      <c r="K38" s="78"/>
      <c r="L38" s="6" t="s">
        <v>6</v>
      </c>
      <c r="M38" s="6" t="s">
        <v>7</v>
      </c>
    </row>
    <row r="39" spans="1:15" ht="262.5" x14ac:dyDescent="0.3">
      <c r="A39" s="16" t="s">
        <v>23</v>
      </c>
      <c r="B39" s="17" t="s">
        <v>22</v>
      </c>
      <c r="C39" s="17" t="s">
        <v>9</v>
      </c>
      <c r="D39" s="18" t="s">
        <v>17</v>
      </c>
      <c r="E39" s="18" t="s">
        <v>32</v>
      </c>
      <c r="F39" s="19">
        <f>G39+H39+I39</f>
        <v>31150.886999999999</v>
      </c>
      <c r="G39" s="19">
        <v>6142.6570000000002</v>
      </c>
      <c r="H39" s="19">
        <v>25008.23</v>
      </c>
      <c r="I39" s="20">
        <v>0</v>
      </c>
      <c r="J39" s="18" t="s">
        <v>20</v>
      </c>
      <c r="K39" s="39" t="s">
        <v>78</v>
      </c>
      <c r="L39" s="6" t="s">
        <v>68</v>
      </c>
      <c r="M39" s="6" t="s">
        <v>69</v>
      </c>
    </row>
    <row r="40" spans="1:15" x14ac:dyDescent="0.3">
      <c r="A40" s="77"/>
      <c r="B40" s="77"/>
      <c r="C40" s="77"/>
      <c r="D40" s="77"/>
      <c r="E40" s="46" t="s">
        <v>33</v>
      </c>
      <c r="F40" s="21">
        <f>SUM(F39)</f>
        <v>31150.886999999999</v>
      </c>
      <c r="G40" s="21">
        <f>SUM(G39)</f>
        <v>6142.6570000000002</v>
      </c>
      <c r="H40" s="21">
        <f>SUM(H39)</f>
        <v>25008.23</v>
      </c>
      <c r="I40" s="22">
        <f>SUM(I39)</f>
        <v>0</v>
      </c>
      <c r="J40" s="23"/>
      <c r="K40" s="23"/>
      <c r="L40" s="23"/>
      <c r="M40" s="24"/>
    </row>
    <row r="41" spans="1:15" x14ac:dyDescent="0.3">
      <c r="A41" s="5"/>
      <c r="C41" s="5"/>
      <c r="D41" s="5"/>
      <c r="E41" s="5"/>
      <c r="F41" s="25"/>
      <c r="G41" s="25"/>
      <c r="H41" s="25"/>
      <c r="I41" s="26"/>
      <c r="J41" s="5"/>
      <c r="K41" s="5"/>
      <c r="L41" s="5"/>
      <c r="O41" s="4" t="s">
        <v>27</v>
      </c>
    </row>
    <row r="42" spans="1:15" s="27" customFormat="1" ht="21.75" customHeight="1" x14ac:dyDescent="0.3">
      <c r="A42" s="75" t="s">
        <v>29</v>
      </c>
      <c r="B42" s="75"/>
      <c r="C42" s="75"/>
      <c r="D42" s="75"/>
      <c r="E42" s="47"/>
      <c r="F42" s="30">
        <f>F16+F33+F40</f>
        <v>97256.998000000007</v>
      </c>
      <c r="G42" s="30">
        <f t="shared" ref="G42:I42" si="4">G16+G33+G40</f>
        <v>53183.068000000007</v>
      </c>
      <c r="H42" s="31">
        <f t="shared" si="4"/>
        <v>44073.93</v>
      </c>
      <c r="I42" s="32">
        <f t="shared" si="4"/>
        <v>0</v>
      </c>
      <c r="J42" s="33"/>
      <c r="K42" s="33"/>
      <c r="L42" s="33"/>
      <c r="M42" s="34"/>
    </row>
  </sheetData>
  <mergeCells count="34">
    <mergeCell ref="A8:M8"/>
    <mergeCell ref="A10:M10"/>
    <mergeCell ref="A20:A21"/>
    <mergeCell ref="B20:B21"/>
    <mergeCell ref="C20:C21"/>
    <mergeCell ref="D20:D21"/>
    <mergeCell ref="E20:E21"/>
    <mergeCell ref="J20:J21"/>
    <mergeCell ref="A13:A14"/>
    <mergeCell ref="B13:B14"/>
    <mergeCell ref="C13:C14"/>
    <mergeCell ref="D13:D14"/>
    <mergeCell ref="E13:E14"/>
    <mergeCell ref="F13:I13"/>
    <mergeCell ref="A9:M9"/>
    <mergeCell ref="A16:D16"/>
    <mergeCell ref="K13:K14"/>
    <mergeCell ref="J13:J14"/>
    <mergeCell ref="L13:M13"/>
    <mergeCell ref="A42:D42"/>
    <mergeCell ref="A33:D33"/>
    <mergeCell ref="A40:D40"/>
    <mergeCell ref="F20:I20"/>
    <mergeCell ref="L20:M20"/>
    <mergeCell ref="F37:I37"/>
    <mergeCell ref="L37:M37"/>
    <mergeCell ref="K20:K21"/>
    <mergeCell ref="K37:K38"/>
    <mergeCell ref="A37:A38"/>
    <mergeCell ref="B37:B38"/>
    <mergeCell ref="E37:E38"/>
    <mergeCell ref="J37:J38"/>
    <mergeCell ref="C37:C38"/>
    <mergeCell ref="D37:D38"/>
  </mergeCells>
  <conditionalFormatting sqref="B15">
    <cfRule type="expression" dxfId="2" priority="1" stopIfTrue="1">
      <formula>#REF!=1</formula>
    </cfRule>
  </conditionalFormatting>
  <conditionalFormatting sqref="B24:B32">
    <cfRule type="expression" dxfId="1" priority="5" stopIfTrue="1">
      <formula>#REF!=1</formula>
    </cfRule>
  </conditionalFormatting>
  <pageMargins left="0.7" right="0.7" top="0.75" bottom="0.75" header="0.3" footer="0.3"/>
  <pageSetup paperSize="9" scale="48" orientation="landscape" r:id="rId1"/>
  <rowBreaks count="2" manualBreakCount="2">
    <brk id="25" max="11" man="1"/>
    <brk id="31" max="11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view="pageBreakPreview" topLeftCell="A7" zoomScale="86" zoomScaleNormal="100" zoomScaleSheetLayoutView="86" workbookViewId="0">
      <selection activeCell="A32" sqref="A32:M33"/>
    </sheetView>
  </sheetViews>
  <sheetFormatPr defaultRowHeight="15" x14ac:dyDescent="0.25"/>
  <cols>
    <col min="1" max="1" width="11.140625" style="1" customWidth="1"/>
    <col min="2" max="2" width="10.7109375" style="1" customWidth="1"/>
    <col min="3" max="3" width="9.5703125" style="1" customWidth="1"/>
    <col min="4" max="4" width="13.140625" style="1" customWidth="1"/>
    <col min="5" max="5" width="8.5703125" style="1" customWidth="1"/>
    <col min="6" max="6" width="10.140625" style="1" customWidth="1"/>
    <col min="7" max="8" width="10.28515625" style="1" customWidth="1"/>
    <col min="9" max="9" width="10.5703125" style="1" customWidth="1"/>
    <col min="10" max="10" width="11" style="1" customWidth="1"/>
    <col min="11" max="11" width="9.140625" style="1" customWidth="1"/>
    <col min="12" max="12" width="8.140625" style="1" customWidth="1"/>
    <col min="13" max="13" width="8.140625" customWidth="1"/>
  </cols>
  <sheetData>
    <row r="1" spans="1:14" x14ac:dyDescent="0.25">
      <c r="A1" s="50"/>
      <c r="B1" s="50"/>
      <c r="C1" s="50"/>
      <c r="D1" s="50"/>
      <c r="E1" s="50"/>
      <c r="F1" s="50"/>
      <c r="G1" s="50"/>
      <c r="H1" s="50"/>
      <c r="I1" s="50"/>
      <c r="K1" s="50" t="s">
        <v>89</v>
      </c>
      <c r="L1" s="50"/>
      <c r="M1" s="50"/>
      <c r="N1" s="43"/>
    </row>
    <row r="2" spans="1:14" ht="12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K2" s="50" t="s">
        <v>83</v>
      </c>
      <c r="L2" s="50"/>
      <c r="M2" s="50"/>
      <c r="N2" s="43"/>
    </row>
    <row r="3" spans="1:14" ht="10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K3" s="50" t="s">
        <v>84</v>
      </c>
      <c r="L3" s="50"/>
      <c r="M3" s="50"/>
      <c r="N3" s="43"/>
    </row>
    <row r="4" spans="1:14" ht="11.25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K4" s="50" t="s">
        <v>85</v>
      </c>
      <c r="L4" s="50"/>
      <c r="M4" s="50"/>
      <c r="N4" s="43"/>
    </row>
    <row r="5" spans="1:14" x14ac:dyDescent="0.25">
      <c r="A5" s="50"/>
      <c r="B5" s="50"/>
      <c r="C5" s="50"/>
      <c r="D5" s="50"/>
      <c r="E5" s="50"/>
      <c r="F5" s="50"/>
      <c r="G5" s="50"/>
      <c r="H5" s="50"/>
      <c r="I5" s="50"/>
      <c r="K5" s="50"/>
      <c r="L5" s="50"/>
      <c r="M5" s="50"/>
    </row>
    <row r="6" spans="1:14" s="68" customFormat="1" ht="12" customHeight="1" x14ac:dyDescent="0.2">
      <c r="A6" s="67" t="s">
        <v>92</v>
      </c>
      <c r="B6" s="66"/>
      <c r="C6" s="67"/>
      <c r="D6" s="67"/>
      <c r="E6" s="67"/>
      <c r="F6" s="67"/>
      <c r="G6" s="67"/>
      <c r="H6" s="67"/>
      <c r="I6" s="67"/>
      <c r="J6" s="67"/>
      <c r="K6" s="67"/>
      <c r="L6" s="66"/>
      <c r="M6" s="66"/>
    </row>
    <row r="7" spans="1:14" s="68" customFormat="1" ht="12" customHeight="1" x14ac:dyDescent="0.2">
      <c r="A7" s="69" t="s">
        <v>94</v>
      </c>
      <c r="B7" s="66"/>
      <c r="C7" s="67"/>
      <c r="D7" s="67"/>
      <c r="E7" s="67"/>
      <c r="F7" s="67"/>
      <c r="G7" s="67"/>
      <c r="H7" s="67"/>
      <c r="I7" s="67"/>
      <c r="J7" s="67"/>
      <c r="K7" s="67"/>
      <c r="L7" s="66"/>
      <c r="M7" s="66"/>
    </row>
    <row r="8" spans="1:14" s="48" customFormat="1" ht="12.75" x14ac:dyDescent="0.2">
      <c r="A8" s="50"/>
      <c r="B8" s="50"/>
      <c r="C8" s="51"/>
      <c r="D8" s="51"/>
      <c r="E8" s="51"/>
      <c r="F8" s="51"/>
      <c r="G8" s="51"/>
      <c r="H8" s="51"/>
      <c r="I8" s="51"/>
      <c r="J8" s="51"/>
      <c r="K8" s="51"/>
      <c r="L8" s="50"/>
      <c r="M8" s="50"/>
    </row>
    <row r="9" spans="1:14" x14ac:dyDescent="0.25">
      <c r="A9" s="50"/>
      <c r="B9" s="50"/>
      <c r="C9" s="51"/>
      <c r="D9" s="51"/>
      <c r="E9" s="51"/>
      <c r="F9" s="51"/>
      <c r="G9" s="51"/>
      <c r="H9" s="51"/>
      <c r="I9" s="51"/>
      <c r="J9" s="51"/>
      <c r="K9" s="51"/>
      <c r="L9" s="50"/>
      <c r="M9" s="50"/>
    </row>
    <row r="10" spans="1:14" s="49" customFormat="1" ht="12" x14ac:dyDescent="0.2">
      <c r="A10" s="51" t="s">
        <v>21</v>
      </c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0"/>
      <c r="M10" s="50"/>
    </row>
    <row r="11" spans="1:14" s="4" customFormat="1" ht="28.5" customHeight="1" x14ac:dyDescent="0.3">
      <c r="A11" s="97" t="s">
        <v>1</v>
      </c>
      <c r="B11" s="97" t="s">
        <v>2</v>
      </c>
      <c r="C11" s="97" t="s">
        <v>0</v>
      </c>
      <c r="D11" s="97" t="s">
        <v>3</v>
      </c>
      <c r="E11" s="97" t="s">
        <v>31</v>
      </c>
      <c r="F11" s="96" t="s">
        <v>91</v>
      </c>
      <c r="G11" s="96"/>
      <c r="H11" s="96"/>
      <c r="I11" s="96"/>
      <c r="J11" s="97" t="s">
        <v>4</v>
      </c>
      <c r="K11" s="97" t="s">
        <v>5</v>
      </c>
      <c r="L11" s="96" t="s">
        <v>5</v>
      </c>
      <c r="M11" s="96"/>
    </row>
    <row r="12" spans="1:14" s="4" customFormat="1" ht="69" customHeight="1" x14ac:dyDescent="0.3">
      <c r="A12" s="98"/>
      <c r="B12" s="98"/>
      <c r="C12" s="98"/>
      <c r="D12" s="98"/>
      <c r="E12" s="98"/>
      <c r="F12" s="52" t="s">
        <v>30</v>
      </c>
      <c r="G12" s="52" t="s">
        <v>10</v>
      </c>
      <c r="H12" s="52" t="s">
        <v>11</v>
      </c>
      <c r="I12" s="52" t="s">
        <v>12</v>
      </c>
      <c r="J12" s="98"/>
      <c r="K12" s="98"/>
      <c r="L12" s="52" t="s">
        <v>6</v>
      </c>
      <c r="M12" s="52" t="s">
        <v>7</v>
      </c>
    </row>
    <row r="13" spans="1:14" s="4" customFormat="1" ht="27" customHeight="1" x14ac:dyDescent="0.3">
      <c r="A13" s="99" t="s">
        <v>15</v>
      </c>
      <c r="B13" s="101" t="s">
        <v>18</v>
      </c>
      <c r="C13" s="99" t="s">
        <v>8</v>
      </c>
      <c r="D13" s="92" t="s">
        <v>17</v>
      </c>
      <c r="E13" s="53" t="s">
        <v>32</v>
      </c>
      <c r="F13" s="54">
        <f>G13+H13+I13</f>
        <v>41234.345000000001</v>
      </c>
      <c r="G13" s="55">
        <v>10000</v>
      </c>
      <c r="H13" s="55">
        <v>10000</v>
      </c>
      <c r="I13" s="55">
        <v>21234.345000000001</v>
      </c>
      <c r="J13" s="92" t="s">
        <v>20</v>
      </c>
      <c r="K13" s="94" t="s">
        <v>90</v>
      </c>
      <c r="L13" s="84" t="s">
        <v>86</v>
      </c>
      <c r="M13" s="84" t="s">
        <v>87</v>
      </c>
    </row>
    <row r="14" spans="1:14" s="4" customFormat="1" ht="156.75" customHeight="1" x14ac:dyDescent="0.3">
      <c r="A14" s="100"/>
      <c r="B14" s="102"/>
      <c r="C14" s="100"/>
      <c r="D14" s="93"/>
      <c r="E14" s="56" t="s">
        <v>34</v>
      </c>
      <c r="F14" s="57">
        <f>G14+H14+I14</f>
        <v>188499.035</v>
      </c>
      <c r="G14" s="55">
        <v>60000</v>
      </c>
      <c r="H14" s="55">
        <v>60000</v>
      </c>
      <c r="I14" s="55">
        <v>68499.035000000003</v>
      </c>
      <c r="J14" s="93"/>
      <c r="K14" s="95"/>
      <c r="L14" s="85"/>
      <c r="M14" s="85"/>
    </row>
    <row r="15" spans="1:14" s="4" customFormat="1" ht="11.25" customHeight="1" x14ac:dyDescent="0.3">
      <c r="A15" s="86"/>
      <c r="B15" s="87"/>
      <c r="C15" s="87"/>
      <c r="D15" s="88"/>
      <c r="E15" s="58" t="s">
        <v>33</v>
      </c>
      <c r="F15" s="59">
        <f>G15+H15+I15</f>
        <v>229733.38</v>
      </c>
      <c r="G15" s="60">
        <f>SUM(G13:G14)</f>
        <v>70000</v>
      </c>
      <c r="H15" s="60">
        <f>SUM(H13:H14)</f>
        <v>70000</v>
      </c>
      <c r="I15" s="60">
        <f>SUM(I13:I14)</f>
        <v>89733.38</v>
      </c>
      <c r="J15" s="61"/>
      <c r="K15" s="61"/>
      <c r="L15" s="62"/>
      <c r="M15" s="62"/>
    </row>
    <row r="16" spans="1:14" x14ac:dyDescent="0.25">
      <c r="A16" s="50"/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0"/>
      <c r="M16" s="50"/>
    </row>
    <row r="17" spans="1:13" ht="1.5" customHeight="1" x14ac:dyDescent="0.25">
      <c r="A17" s="63"/>
      <c r="B17" s="63"/>
      <c r="C17" s="63"/>
      <c r="D17" s="63"/>
      <c r="E17" s="63"/>
      <c r="F17" s="64"/>
      <c r="G17" s="64"/>
      <c r="H17" s="64"/>
      <c r="I17" s="64"/>
      <c r="J17" s="63"/>
      <c r="K17" s="65"/>
      <c r="L17" s="65"/>
      <c r="M17" s="50"/>
    </row>
    <row r="18" spans="1:13" hidden="1" x14ac:dyDescent="0.25">
      <c r="A18" s="51"/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0"/>
      <c r="M18" s="50"/>
    </row>
    <row r="19" spans="1:13" hidden="1" x14ac:dyDescent="0.25">
      <c r="A19" s="51"/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0"/>
      <c r="M19" s="50"/>
    </row>
    <row r="20" spans="1:13" hidden="1" x14ac:dyDescent="0.25">
      <c r="A20" s="51"/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0"/>
      <c r="M20" s="50"/>
    </row>
    <row r="21" spans="1:13" x14ac:dyDescent="0.25">
      <c r="A21" s="51"/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0"/>
      <c r="M21" s="50"/>
    </row>
    <row r="22" spans="1:13" s="49" customFormat="1" ht="12" x14ac:dyDescent="0.2">
      <c r="A22" s="51" t="s">
        <v>26</v>
      </c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0"/>
      <c r="M22" s="50"/>
    </row>
    <row r="23" spans="1:13" s="4" customFormat="1" ht="29.25" customHeight="1" x14ac:dyDescent="0.3">
      <c r="A23" s="97" t="s">
        <v>1</v>
      </c>
      <c r="B23" s="97" t="s">
        <v>2</v>
      </c>
      <c r="C23" s="97" t="s">
        <v>0</v>
      </c>
      <c r="D23" s="97" t="s">
        <v>3</v>
      </c>
      <c r="E23" s="97" t="s">
        <v>31</v>
      </c>
      <c r="F23" s="96" t="s">
        <v>91</v>
      </c>
      <c r="G23" s="96"/>
      <c r="H23" s="96"/>
      <c r="I23" s="96"/>
      <c r="J23" s="97" t="s">
        <v>4</v>
      </c>
      <c r="K23" s="97" t="s">
        <v>5</v>
      </c>
      <c r="L23" s="96" t="s">
        <v>5</v>
      </c>
      <c r="M23" s="96"/>
    </row>
    <row r="24" spans="1:13" s="4" customFormat="1" ht="57" customHeight="1" x14ac:dyDescent="0.3">
      <c r="A24" s="98"/>
      <c r="B24" s="98"/>
      <c r="C24" s="98"/>
      <c r="D24" s="98"/>
      <c r="E24" s="98"/>
      <c r="F24" s="52" t="s">
        <v>30</v>
      </c>
      <c r="G24" s="52" t="s">
        <v>10</v>
      </c>
      <c r="H24" s="52" t="s">
        <v>11</v>
      </c>
      <c r="I24" s="52" t="s">
        <v>12</v>
      </c>
      <c r="J24" s="98"/>
      <c r="K24" s="98"/>
      <c r="L24" s="52" t="s">
        <v>6</v>
      </c>
      <c r="M24" s="52" t="s">
        <v>7</v>
      </c>
    </row>
    <row r="25" spans="1:13" s="42" customFormat="1" ht="27" customHeight="1" x14ac:dyDescent="0.2">
      <c r="A25" s="90" t="s">
        <v>28</v>
      </c>
      <c r="B25" s="90" t="s">
        <v>13</v>
      </c>
      <c r="C25" s="90" t="s">
        <v>14</v>
      </c>
      <c r="D25" s="90" t="s">
        <v>16</v>
      </c>
      <c r="E25" s="53" t="s">
        <v>32</v>
      </c>
      <c r="F25" s="55">
        <f>G25+H25+I25</f>
        <v>40440.466</v>
      </c>
      <c r="G25" s="55">
        <v>10000</v>
      </c>
      <c r="H25" s="55">
        <v>15000</v>
      </c>
      <c r="I25" s="55">
        <v>15440.466</v>
      </c>
      <c r="J25" s="92" t="s">
        <v>20</v>
      </c>
      <c r="K25" s="94" t="s">
        <v>88</v>
      </c>
      <c r="L25" s="84" t="s">
        <v>65</v>
      </c>
      <c r="M25" s="84" t="s">
        <v>63</v>
      </c>
    </row>
    <row r="26" spans="1:13" s="42" customFormat="1" ht="134.25" customHeight="1" x14ac:dyDescent="0.2">
      <c r="A26" s="91"/>
      <c r="B26" s="91"/>
      <c r="C26" s="91"/>
      <c r="D26" s="91"/>
      <c r="E26" s="56" t="s">
        <v>35</v>
      </c>
      <c r="F26" s="55">
        <f>G26+H26+I26</f>
        <v>181768.74799999999</v>
      </c>
      <c r="G26" s="55">
        <v>55000</v>
      </c>
      <c r="H26" s="55">
        <v>63000</v>
      </c>
      <c r="I26" s="55">
        <v>63768.748</v>
      </c>
      <c r="J26" s="93"/>
      <c r="K26" s="95"/>
      <c r="L26" s="85"/>
      <c r="M26" s="85"/>
    </row>
    <row r="27" spans="1:13" s="4" customFormat="1" ht="11.25" customHeight="1" x14ac:dyDescent="0.3">
      <c r="A27" s="86"/>
      <c r="B27" s="87"/>
      <c r="C27" s="87"/>
      <c r="D27" s="88"/>
      <c r="E27" s="58" t="s">
        <v>33</v>
      </c>
      <c r="F27" s="59">
        <f>G27+H27+I27</f>
        <v>222209.21400000001</v>
      </c>
      <c r="G27" s="60">
        <f>SUM(G25:G26)</f>
        <v>65000</v>
      </c>
      <c r="H27" s="60">
        <f>SUM(H25:H26)</f>
        <v>78000</v>
      </c>
      <c r="I27" s="60">
        <f>SUM(I25:I26)</f>
        <v>79209.214000000007</v>
      </c>
      <c r="J27" s="61"/>
      <c r="K27" s="61"/>
      <c r="L27" s="62"/>
      <c r="M27" s="62"/>
    </row>
    <row r="28" spans="1:13" ht="15.75" x14ac:dyDescent="0.25">
      <c r="A28" s="2"/>
      <c r="C28" s="2"/>
      <c r="D28" s="2"/>
      <c r="E28" s="2"/>
      <c r="F28" s="2"/>
      <c r="G28" s="2"/>
      <c r="H28" s="2"/>
      <c r="I28" s="2"/>
      <c r="J28" s="2"/>
      <c r="K28" s="2"/>
    </row>
    <row r="29" spans="1:13" s="74" customFormat="1" ht="10.5" x14ac:dyDescent="0.2">
      <c r="A29" s="89" t="s">
        <v>29</v>
      </c>
      <c r="B29" s="89"/>
      <c r="C29" s="89"/>
      <c r="D29" s="89"/>
      <c r="E29" s="70"/>
      <c r="F29" s="59">
        <f>G29+H29+I29</f>
        <v>451942.59400000004</v>
      </c>
      <c r="G29" s="71">
        <f>G15+G27</f>
        <v>135000</v>
      </c>
      <c r="H29" s="71">
        <f t="shared" ref="H29:I29" si="0">H15+H27</f>
        <v>148000</v>
      </c>
      <c r="I29" s="71">
        <f t="shared" si="0"/>
        <v>168942.59400000001</v>
      </c>
      <c r="J29" s="72"/>
      <c r="K29" s="72"/>
      <c r="L29" s="72"/>
      <c r="M29" s="73"/>
    </row>
    <row r="30" spans="1:13" ht="15.75" x14ac:dyDescent="0.25">
      <c r="A30" s="2"/>
      <c r="C30" s="2"/>
      <c r="D30" s="2"/>
      <c r="E30" s="2"/>
      <c r="F30" s="2"/>
      <c r="G30" s="2"/>
      <c r="H30" s="2"/>
      <c r="I30" s="2"/>
      <c r="J30" s="2"/>
      <c r="K30" s="2"/>
    </row>
    <row r="31" spans="1:13" ht="15.75" x14ac:dyDescent="0.25">
      <c r="A31" s="2"/>
      <c r="C31" s="2"/>
      <c r="D31" s="2"/>
      <c r="E31" s="2"/>
      <c r="F31" s="2"/>
      <c r="G31" s="2"/>
      <c r="H31" s="2"/>
      <c r="I31" s="2"/>
      <c r="J31" s="2"/>
      <c r="K31" s="2"/>
    </row>
    <row r="32" spans="1:13" ht="15.75" customHeight="1" x14ac:dyDescent="0.25">
      <c r="A32" s="103" t="s">
        <v>95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</row>
    <row r="33" spans="1:13" ht="15.75" customHeight="1" x14ac:dyDescent="0.25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</row>
    <row r="34" spans="1:13" ht="15.75" x14ac:dyDescent="0.25">
      <c r="A34" s="2"/>
      <c r="C34" s="2"/>
      <c r="D34" s="2"/>
      <c r="E34" s="2"/>
      <c r="F34" s="2"/>
      <c r="G34" s="2"/>
      <c r="H34" s="2"/>
      <c r="I34" s="2"/>
      <c r="J34" s="2"/>
      <c r="K34" s="2"/>
    </row>
    <row r="35" spans="1:13" ht="15.75" x14ac:dyDescent="0.25">
      <c r="A35" s="2"/>
      <c r="C35" s="2"/>
      <c r="D35" s="2"/>
      <c r="E35" s="2"/>
      <c r="F35" s="2"/>
      <c r="G35" s="2"/>
      <c r="H35" s="2"/>
      <c r="I35" s="2"/>
      <c r="J35" s="2"/>
      <c r="K35" s="2"/>
    </row>
    <row r="36" spans="1:13" ht="15.75" x14ac:dyDescent="0.25">
      <c r="A36" s="2"/>
      <c r="C36" s="2"/>
      <c r="D36" s="2"/>
      <c r="E36" s="2"/>
      <c r="F36" s="2"/>
      <c r="G36" s="2"/>
      <c r="H36" s="2"/>
      <c r="I36" s="2"/>
      <c r="J36" s="2"/>
      <c r="K36" s="2"/>
    </row>
    <row r="37" spans="1:13" ht="15.75" x14ac:dyDescent="0.25">
      <c r="A37" s="2"/>
      <c r="C37" s="2"/>
      <c r="D37" s="2"/>
      <c r="E37" s="2"/>
      <c r="F37" s="2"/>
      <c r="G37" s="2"/>
      <c r="H37" s="2"/>
      <c r="I37" s="2"/>
      <c r="J37" s="2"/>
      <c r="K37" s="2"/>
    </row>
    <row r="38" spans="1:13" ht="15.75" x14ac:dyDescent="0.25">
      <c r="A38" s="2"/>
      <c r="C38" s="2"/>
      <c r="D38" s="2"/>
      <c r="E38" s="2"/>
      <c r="F38" s="2"/>
      <c r="G38" s="2"/>
      <c r="H38" s="2"/>
      <c r="I38" s="2"/>
      <c r="J38" s="2"/>
      <c r="K38" s="2"/>
    </row>
    <row r="39" spans="1:13" ht="15.75" x14ac:dyDescent="0.25">
      <c r="A39" s="2"/>
      <c r="C39" s="2"/>
      <c r="D39" s="2"/>
      <c r="E39" s="2"/>
      <c r="F39" s="2"/>
      <c r="G39" s="2"/>
      <c r="H39" s="2"/>
      <c r="I39" s="2"/>
      <c r="J39" s="2"/>
      <c r="K39" s="2"/>
    </row>
    <row r="40" spans="1:13" ht="15.75" x14ac:dyDescent="0.25">
      <c r="A40" s="2"/>
      <c r="C40" s="2"/>
      <c r="D40" s="2"/>
      <c r="E40" s="2"/>
      <c r="F40" s="2"/>
      <c r="G40" s="2"/>
      <c r="H40" s="2"/>
      <c r="I40" s="2"/>
      <c r="J40" s="2"/>
      <c r="K40" s="2"/>
    </row>
    <row r="41" spans="1:13" ht="15.75" x14ac:dyDescent="0.25">
      <c r="A41" s="2"/>
      <c r="C41" s="2"/>
      <c r="D41" s="2"/>
      <c r="E41" s="2"/>
      <c r="F41" s="2"/>
      <c r="G41" s="2"/>
      <c r="H41" s="2"/>
      <c r="I41" s="2"/>
      <c r="J41" s="2"/>
      <c r="K41" s="2"/>
    </row>
    <row r="42" spans="1:13" ht="15.75" x14ac:dyDescent="0.25">
      <c r="A42" s="2"/>
      <c r="C42" s="2"/>
      <c r="D42" s="2"/>
      <c r="E42" s="2"/>
      <c r="F42" s="2"/>
      <c r="G42" s="2"/>
      <c r="H42" s="2"/>
      <c r="I42" s="2"/>
      <c r="J42" s="2"/>
      <c r="K42" s="2"/>
    </row>
    <row r="43" spans="1:13" ht="15.75" x14ac:dyDescent="0.25">
      <c r="A43" s="2"/>
      <c r="C43" s="2"/>
      <c r="D43" s="2"/>
      <c r="E43" s="2"/>
      <c r="F43" s="2"/>
      <c r="G43" s="2"/>
      <c r="H43" s="2"/>
      <c r="I43" s="2"/>
      <c r="J43" s="2"/>
      <c r="K43" s="2"/>
    </row>
    <row r="44" spans="1:13" ht="15.75" x14ac:dyDescent="0.25">
      <c r="A44" s="2"/>
      <c r="C44" s="2"/>
      <c r="D44" s="2"/>
      <c r="E44" s="2"/>
      <c r="F44" s="3"/>
      <c r="G44" s="3"/>
      <c r="H44" s="3"/>
      <c r="I44" s="3"/>
      <c r="J44" s="2"/>
      <c r="K44" s="2"/>
    </row>
    <row r="45" spans="1:13" ht="15.75" x14ac:dyDescent="0.25">
      <c r="A45" s="2"/>
      <c r="C45" s="2"/>
      <c r="D45" s="2"/>
      <c r="E45" s="2"/>
      <c r="F45" s="2"/>
      <c r="G45" s="2"/>
      <c r="H45" s="2"/>
      <c r="I45" s="2"/>
      <c r="J45" s="2"/>
    </row>
  </sheetData>
  <mergeCells count="38">
    <mergeCell ref="A32:M33"/>
    <mergeCell ref="F11:I11"/>
    <mergeCell ref="J11:J12"/>
    <mergeCell ref="K11:K12"/>
    <mergeCell ref="L11:M11"/>
    <mergeCell ref="A15:D15"/>
    <mergeCell ref="A11:A12"/>
    <mergeCell ref="B11:B12"/>
    <mergeCell ref="C11:C12"/>
    <mergeCell ref="D11:D12"/>
    <mergeCell ref="E11:E12"/>
    <mergeCell ref="K13:K14"/>
    <mergeCell ref="L13:L14"/>
    <mergeCell ref="M13:M14"/>
    <mergeCell ref="F23:I23"/>
    <mergeCell ref="J23:J24"/>
    <mergeCell ref="K23:K24"/>
    <mergeCell ref="L23:M23"/>
    <mergeCell ref="A13:A14"/>
    <mergeCell ref="B13:B14"/>
    <mergeCell ref="C13:C14"/>
    <mergeCell ref="D13:D14"/>
    <mergeCell ref="J13:J14"/>
    <mergeCell ref="A23:A24"/>
    <mergeCell ref="B23:B24"/>
    <mergeCell ref="C23:C24"/>
    <mergeCell ref="D23:D24"/>
    <mergeCell ref="E23:E24"/>
    <mergeCell ref="L25:L26"/>
    <mergeCell ref="M25:M26"/>
    <mergeCell ref="A27:D27"/>
    <mergeCell ref="A29:D29"/>
    <mergeCell ref="B25:B26"/>
    <mergeCell ref="C25:C26"/>
    <mergeCell ref="D25:D26"/>
    <mergeCell ref="J25:J26"/>
    <mergeCell ref="K25:K26"/>
    <mergeCell ref="A25:A26"/>
  </mergeCells>
  <conditionalFormatting sqref="B13">
    <cfRule type="expression" dxfId="0" priority="2" stopIfTrue="1">
      <formula>#REF!=1</formula>
    </cfRule>
  </conditionalFormatting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Доведені ФУ</vt:lpstr>
      <vt:lpstr>Інші </vt:lpstr>
      <vt:lpstr>'Доведені ФУ'!Область_печати</vt:lpstr>
      <vt:lpstr>'Інші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Admin</cp:lastModifiedBy>
  <cp:lastPrinted>2025-12-15T12:29:08Z</cp:lastPrinted>
  <dcterms:created xsi:type="dcterms:W3CDTF">2015-06-05T18:19:34Z</dcterms:created>
  <dcterms:modified xsi:type="dcterms:W3CDTF">2025-12-15T12:32:08Z</dcterms:modified>
</cp:coreProperties>
</file>