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A7AB810-46F1-468C-B9FD-E0D67D882113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F14" i="1"/>
  <c r="D14" i="1"/>
  <c r="H13" i="1"/>
  <c r="H14" i="1" s="1"/>
  <c r="D215" i="1"/>
  <c r="D216" i="1" l="1"/>
  <c r="G214" i="1"/>
  <c r="H214" i="1" s="1"/>
  <c r="G213" i="1"/>
  <c r="H213" i="1" s="1"/>
  <c r="G212" i="1"/>
  <c r="H212" i="1" s="1"/>
  <c r="G211" i="1"/>
  <c r="H211" i="1" s="1"/>
  <c r="G210" i="1"/>
  <c r="H210" i="1" s="1"/>
  <c r="G209" i="1"/>
  <c r="H209" i="1" s="1"/>
  <c r="G208" i="1"/>
  <c r="H208" i="1" s="1"/>
  <c r="G207" i="1"/>
  <c r="H207" i="1" s="1"/>
  <c r="G206" i="1"/>
  <c r="H206" i="1" s="1"/>
  <c r="G205" i="1"/>
  <c r="H205" i="1" s="1"/>
  <c r="G204" i="1"/>
  <c r="H204" i="1" s="1"/>
  <c r="G203" i="1"/>
  <c r="H203" i="1" s="1"/>
  <c r="G202" i="1"/>
  <c r="H202" i="1" s="1"/>
  <c r="G201" i="1"/>
  <c r="H201" i="1" s="1"/>
  <c r="G200" i="1"/>
  <c r="H200" i="1" s="1"/>
  <c r="G199" i="1"/>
  <c r="H199" i="1" s="1"/>
  <c r="G198" i="1"/>
  <c r="H198" i="1" s="1"/>
  <c r="G197" i="1"/>
  <c r="H197" i="1" s="1"/>
  <c r="G196" i="1"/>
  <c r="H196" i="1" s="1"/>
  <c r="G195" i="1"/>
  <c r="H195" i="1" s="1"/>
  <c r="G194" i="1"/>
  <c r="H194" i="1" s="1"/>
  <c r="G193" i="1"/>
  <c r="H193" i="1" s="1"/>
  <c r="G192" i="1"/>
  <c r="H192" i="1" s="1"/>
  <c r="G191" i="1"/>
  <c r="H191" i="1" s="1"/>
  <c r="G190" i="1"/>
  <c r="H190" i="1" s="1"/>
  <c r="G189" i="1"/>
  <c r="H189" i="1" s="1"/>
  <c r="G188" i="1"/>
  <c r="H188" i="1" s="1"/>
  <c r="G187" i="1"/>
  <c r="H187" i="1" s="1"/>
  <c r="G186" i="1"/>
  <c r="H186" i="1" s="1"/>
  <c r="G185" i="1"/>
  <c r="H185" i="1" s="1"/>
  <c r="G184" i="1"/>
  <c r="H184" i="1" s="1"/>
  <c r="G183" i="1"/>
  <c r="H183" i="1" s="1"/>
  <c r="G182" i="1"/>
  <c r="H182" i="1" s="1"/>
  <c r="G181" i="1"/>
  <c r="H181" i="1" s="1"/>
  <c r="G180" i="1"/>
  <c r="H180" i="1" s="1"/>
  <c r="G179" i="1"/>
  <c r="H179" i="1" s="1"/>
  <c r="G178" i="1"/>
  <c r="H178" i="1" s="1"/>
  <c r="G177" i="1"/>
  <c r="H177" i="1" s="1"/>
  <c r="G176" i="1"/>
  <c r="H176" i="1" s="1"/>
  <c r="G175" i="1"/>
  <c r="H175" i="1" s="1"/>
  <c r="G174" i="1"/>
  <c r="H174" i="1" s="1"/>
  <c r="G173" i="1"/>
  <c r="H173" i="1" s="1"/>
  <c r="G172" i="1"/>
  <c r="H172" i="1" s="1"/>
  <c r="G171" i="1"/>
  <c r="H171" i="1" s="1"/>
  <c r="G170" i="1"/>
  <c r="H170" i="1" s="1"/>
  <c r="G169" i="1"/>
  <c r="H169" i="1" s="1"/>
  <c r="G168" i="1"/>
  <c r="H168" i="1" s="1"/>
  <c r="G167" i="1"/>
  <c r="H167" i="1" s="1"/>
  <c r="G166" i="1"/>
  <c r="H166" i="1" s="1"/>
  <c r="G165" i="1"/>
  <c r="H165" i="1" s="1"/>
  <c r="G164" i="1"/>
  <c r="H164" i="1" s="1"/>
  <c r="G163" i="1"/>
  <c r="H163" i="1" s="1"/>
  <c r="G162" i="1"/>
  <c r="H162" i="1" s="1"/>
  <c r="G161" i="1"/>
  <c r="H161" i="1" s="1"/>
  <c r="G160" i="1"/>
  <c r="H160" i="1" s="1"/>
  <c r="G159" i="1"/>
  <c r="H159" i="1" s="1"/>
  <c r="G158" i="1"/>
  <c r="H158" i="1" s="1"/>
  <c r="G157" i="1"/>
  <c r="H157" i="1" s="1"/>
  <c r="G156" i="1"/>
  <c r="H156" i="1" s="1"/>
  <c r="G155" i="1"/>
  <c r="H155" i="1" s="1"/>
  <c r="G154" i="1"/>
  <c r="H154" i="1" s="1"/>
  <c r="G153" i="1"/>
  <c r="H153" i="1" s="1"/>
  <c r="G152" i="1"/>
  <c r="H152" i="1" s="1"/>
  <c r="G151" i="1"/>
  <c r="H151" i="1" s="1"/>
  <c r="G150" i="1"/>
  <c r="H150" i="1" s="1"/>
  <c r="G149" i="1"/>
  <c r="H149" i="1" s="1"/>
  <c r="G148" i="1"/>
  <c r="H148" i="1" s="1"/>
  <c r="G147" i="1"/>
  <c r="H147" i="1" s="1"/>
  <c r="G146" i="1"/>
  <c r="H146" i="1" s="1"/>
  <c r="G145" i="1"/>
  <c r="H145" i="1" s="1"/>
  <c r="G144" i="1"/>
  <c r="H144" i="1" s="1"/>
  <c r="G143" i="1"/>
  <c r="H143" i="1" s="1"/>
  <c r="G142" i="1"/>
  <c r="H142" i="1" s="1"/>
  <c r="G141" i="1"/>
  <c r="H141" i="1" s="1"/>
  <c r="G140" i="1"/>
  <c r="H140" i="1" s="1"/>
  <c r="G139" i="1"/>
  <c r="H139" i="1" s="1"/>
  <c r="G138" i="1"/>
  <c r="H138" i="1" s="1"/>
  <c r="G137" i="1"/>
  <c r="H137" i="1" s="1"/>
  <c r="G136" i="1"/>
  <c r="H136" i="1" s="1"/>
  <c r="G135" i="1"/>
  <c r="H135" i="1" s="1"/>
  <c r="G134" i="1"/>
  <c r="H134" i="1" s="1"/>
  <c r="G133" i="1"/>
  <c r="H133" i="1" s="1"/>
  <c r="G132" i="1"/>
  <c r="H132" i="1" s="1"/>
  <c r="G131" i="1"/>
  <c r="H131" i="1" s="1"/>
  <c r="G130" i="1"/>
  <c r="H130" i="1" s="1"/>
  <c r="G129" i="1"/>
  <c r="H129" i="1" s="1"/>
  <c r="G128" i="1"/>
  <c r="H128" i="1" s="1"/>
  <c r="G127" i="1"/>
  <c r="H127" i="1" s="1"/>
  <c r="G126" i="1"/>
  <c r="H126" i="1" s="1"/>
  <c r="G125" i="1"/>
  <c r="H125" i="1" s="1"/>
  <c r="G124" i="1"/>
  <c r="H124" i="1" s="1"/>
  <c r="G123" i="1"/>
  <c r="H123" i="1" s="1"/>
  <c r="G122" i="1"/>
  <c r="H122" i="1" s="1"/>
  <c r="G121" i="1"/>
  <c r="H121" i="1" s="1"/>
  <c r="G120" i="1"/>
  <c r="H120" i="1" s="1"/>
  <c r="G119" i="1"/>
  <c r="H119" i="1" s="1"/>
  <c r="G118" i="1"/>
  <c r="H118" i="1" s="1"/>
  <c r="G117" i="1"/>
  <c r="H117" i="1" s="1"/>
  <c r="G116" i="1"/>
  <c r="H116" i="1" s="1"/>
  <c r="G115" i="1"/>
  <c r="H115" i="1" s="1"/>
  <c r="G114" i="1"/>
  <c r="H114" i="1" s="1"/>
  <c r="G113" i="1"/>
  <c r="H113" i="1" s="1"/>
  <c r="G112" i="1"/>
  <c r="H112" i="1" s="1"/>
  <c r="G111" i="1"/>
  <c r="H111" i="1" s="1"/>
  <c r="G110" i="1"/>
  <c r="H110" i="1" s="1"/>
  <c r="G109" i="1"/>
  <c r="H109" i="1" s="1"/>
  <c r="G108" i="1"/>
  <c r="H108" i="1" s="1"/>
  <c r="G107" i="1"/>
  <c r="H107" i="1" s="1"/>
  <c r="G106" i="1"/>
  <c r="H106" i="1" s="1"/>
  <c r="G105" i="1"/>
  <c r="H105" i="1" s="1"/>
  <c r="G104" i="1"/>
  <c r="H104" i="1" s="1"/>
  <c r="G103" i="1"/>
  <c r="H103" i="1" s="1"/>
  <c r="G102" i="1"/>
  <c r="H102" i="1" s="1"/>
  <c r="G101" i="1"/>
  <c r="H101" i="1" s="1"/>
  <c r="G100" i="1"/>
  <c r="H100" i="1" s="1"/>
  <c r="G99" i="1"/>
  <c r="H99" i="1" s="1"/>
  <c r="G98" i="1"/>
  <c r="H98" i="1" s="1"/>
  <c r="G97" i="1"/>
  <c r="H97" i="1" s="1"/>
  <c r="G96" i="1"/>
  <c r="H96" i="1" s="1"/>
  <c r="G95" i="1"/>
  <c r="H95" i="1" s="1"/>
  <c r="G94" i="1"/>
  <c r="H94" i="1" s="1"/>
  <c r="G93" i="1"/>
  <c r="H93" i="1" s="1"/>
  <c r="G92" i="1"/>
  <c r="H92" i="1" s="1"/>
  <c r="G91" i="1"/>
  <c r="H91" i="1" s="1"/>
  <c r="G90" i="1"/>
  <c r="H90" i="1" s="1"/>
  <c r="G89" i="1"/>
  <c r="H89" i="1" s="1"/>
  <c r="G88" i="1"/>
  <c r="H88" i="1" s="1"/>
  <c r="G87" i="1"/>
  <c r="H87" i="1" s="1"/>
  <c r="G86" i="1"/>
  <c r="H86" i="1" s="1"/>
  <c r="G85" i="1"/>
  <c r="H85" i="1" s="1"/>
  <c r="G84" i="1"/>
  <c r="H84" i="1" s="1"/>
  <c r="G83" i="1"/>
  <c r="H83" i="1" s="1"/>
  <c r="G82" i="1"/>
  <c r="H82" i="1" s="1"/>
  <c r="G81" i="1"/>
  <c r="H81" i="1" s="1"/>
  <c r="G80" i="1"/>
  <c r="H80" i="1" s="1"/>
  <c r="G79" i="1"/>
  <c r="H79" i="1" s="1"/>
  <c r="G78" i="1"/>
  <c r="H78" i="1" s="1"/>
  <c r="G77" i="1"/>
  <c r="H77" i="1" s="1"/>
  <c r="G76" i="1"/>
  <c r="H76" i="1" s="1"/>
  <c r="G75" i="1"/>
  <c r="H75" i="1" s="1"/>
  <c r="G74" i="1"/>
  <c r="H74" i="1" s="1"/>
  <c r="G73" i="1"/>
  <c r="H73" i="1" s="1"/>
  <c r="G72" i="1"/>
  <c r="H72" i="1" s="1"/>
  <c r="G71" i="1"/>
  <c r="H71" i="1" s="1"/>
  <c r="G70" i="1"/>
  <c r="H70" i="1" s="1"/>
  <c r="G69" i="1"/>
  <c r="H69" i="1" s="1"/>
  <c r="G68" i="1"/>
  <c r="H68" i="1" s="1"/>
  <c r="G67" i="1"/>
  <c r="H67" i="1" s="1"/>
  <c r="G66" i="1"/>
  <c r="H66" i="1" s="1"/>
  <c r="G65" i="1"/>
  <c r="H65" i="1" s="1"/>
  <c r="G64" i="1"/>
  <c r="H64" i="1" s="1"/>
  <c r="G63" i="1"/>
  <c r="H63" i="1" s="1"/>
  <c r="G62" i="1"/>
  <c r="H62" i="1" s="1"/>
  <c r="G61" i="1"/>
  <c r="H61" i="1" s="1"/>
  <c r="G60" i="1"/>
  <c r="H60" i="1" s="1"/>
  <c r="G59" i="1"/>
  <c r="H59" i="1" s="1"/>
  <c r="G58" i="1"/>
  <c r="H58" i="1" s="1"/>
  <c r="G57" i="1"/>
  <c r="H57" i="1" s="1"/>
  <c r="G56" i="1"/>
  <c r="H56" i="1" s="1"/>
  <c r="G55" i="1"/>
  <c r="H55" i="1" s="1"/>
  <c r="G54" i="1"/>
  <c r="H54" i="1" s="1"/>
  <c r="G53" i="1"/>
  <c r="H53" i="1" s="1"/>
  <c r="G52" i="1"/>
  <c r="H52" i="1" s="1"/>
  <c r="G51" i="1"/>
  <c r="H51" i="1" s="1"/>
  <c r="G50" i="1"/>
  <c r="H50" i="1" s="1"/>
  <c r="G49" i="1"/>
  <c r="H49" i="1" s="1"/>
  <c r="G48" i="1"/>
  <c r="H48" i="1" s="1"/>
  <c r="G47" i="1"/>
  <c r="H47" i="1" s="1"/>
  <c r="G46" i="1"/>
  <c r="H46" i="1" s="1"/>
  <c r="G45" i="1"/>
  <c r="H45" i="1" s="1"/>
  <c r="G44" i="1"/>
  <c r="H44" i="1" s="1"/>
  <c r="G43" i="1"/>
  <c r="H43" i="1" s="1"/>
  <c r="G42" i="1"/>
  <c r="H42" i="1" s="1"/>
  <c r="G41" i="1"/>
  <c r="H41" i="1" s="1"/>
  <c r="G40" i="1"/>
  <c r="H40" i="1" s="1"/>
  <c r="G39" i="1"/>
  <c r="H39" i="1" s="1"/>
  <c r="G38" i="1"/>
  <c r="H38" i="1" s="1"/>
  <c r="G37" i="1"/>
  <c r="H37" i="1" s="1"/>
  <c r="G36" i="1"/>
  <c r="H36" i="1" s="1"/>
  <c r="G35" i="1"/>
  <c r="H35" i="1" s="1"/>
  <c r="G34" i="1"/>
  <c r="H34" i="1" s="1"/>
  <c r="G33" i="1"/>
  <c r="H33" i="1" s="1"/>
  <c r="G32" i="1"/>
  <c r="H32" i="1" s="1"/>
  <c r="F31" i="1"/>
  <c r="F30" i="1"/>
  <c r="F29" i="1"/>
  <c r="G29" i="1" s="1"/>
  <c r="H29" i="1" s="1"/>
  <c r="F28" i="1"/>
  <c r="F27" i="1"/>
  <c r="F26" i="1"/>
  <c r="G26" i="1" s="1"/>
  <c r="H26" i="1" s="1"/>
  <c r="G25" i="1"/>
  <c r="H25" i="1" s="1"/>
  <c r="G24" i="1"/>
  <c r="H24" i="1" s="1"/>
  <c r="F23" i="1"/>
  <c r="G23" i="1" s="1"/>
  <c r="H23" i="1" s="1"/>
  <c r="F22" i="1"/>
  <c r="F21" i="1"/>
  <c r="F20" i="1"/>
  <c r="F19" i="1"/>
  <c r="G19" i="1" s="1"/>
  <c r="H19" i="1" s="1"/>
  <c r="F18" i="1"/>
  <c r="F17" i="1"/>
  <c r="G16" i="1"/>
  <c r="H16" i="1" s="1"/>
  <c r="G15" i="1"/>
  <c r="A16" i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F215" i="1" l="1"/>
  <c r="F216" i="1" s="1"/>
  <c r="H15" i="1"/>
  <c r="G20" i="1"/>
  <c r="H20" i="1" s="1"/>
  <c r="G30" i="1"/>
  <c r="H30" i="1" s="1"/>
  <c r="G18" i="1"/>
  <c r="H18" i="1" s="1"/>
  <c r="G22" i="1"/>
  <c r="H22" i="1" s="1"/>
  <c r="G28" i="1"/>
  <c r="H28" i="1" s="1"/>
  <c r="G17" i="1"/>
  <c r="H17" i="1" s="1"/>
  <c r="G21" i="1"/>
  <c r="H21" i="1" s="1"/>
  <c r="G27" i="1"/>
  <c r="H27" i="1" s="1"/>
  <c r="G31" i="1"/>
  <c r="H31" i="1" s="1"/>
  <c r="H215" i="1" l="1"/>
  <c r="H216" i="1" s="1"/>
  <c r="G215" i="1"/>
  <c r="G216" i="1" s="1"/>
</calcChain>
</file>

<file path=xl/sharedStrings.xml><?xml version="1.0" encoding="utf-8"?>
<sst xmlns="http://schemas.openxmlformats.org/spreadsheetml/2006/main" count="221" uniqueCount="70">
  <si>
    <t>№ з/п</t>
  </si>
  <si>
    <t>Найменування об'єкта</t>
  </si>
  <si>
    <t>Кількість, шт.</t>
  </si>
  <si>
    <t>Первісна (переоцінена) вартість, грн.</t>
  </si>
  <si>
    <t>Сума нарахованого зносу, грн.</t>
  </si>
  <si>
    <t xml:space="preserve">Балансова (залишкова) вартість, грн. </t>
  </si>
  <si>
    <t>Дата введення в експлуатацію</t>
  </si>
  <si>
    <t>Пульт керування DCZ</t>
  </si>
  <si>
    <t>Workstation 160 станція нагляду на базі ПК</t>
  </si>
  <si>
    <t>Відеокамера Apix-18Z Box+акумулятор  12v 7Ah</t>
  </si>
  <si>
    <t>Відеокамера Apix-18Z Box+акумулятор  12v 7Ah одін на 2 кам</t>
  </si>
  <si>
    <t>Відеокамера Apix-18Z Box+акумулятор    12v 7Ah одін на 2 кам</t>
  </si>
  <si>
    <t>Відеокамера Apix-12ZDome/D1 Ext +акумулятор 12v 7Ah</t>
  </si>
  <si>
    <t>Відеокамера Apix-12ZDome/D1 Ext+акумулятор 12v 7Ah</t>
  </si>
  <si>
    <t>Відеокамера Apix-12ZDome/D1 Ext  +акумулятор 12v 7Ah</t>
  </si>
  <si>
    <t>Телевізор Toshiba 42HL833</t>
  </si>
  <si>
    <t>АРМ-1, Пульт управління та спостереження Гр. Десанту 26-а</t>
  </si>
  <si>
    <t>Комплекс відеоспостереження біля запрвки WOG (перехрестя вулиць Хіміків та Будівельників)+акумулятор 12v 40Ah</t>
  </si>
  <si>
    <t>Комплекс відеоспостереження біля автомийки (перехрестя пр-т Гр. Десанту та вул. Хіміків) +акумулятор 12v 65Ah</t>
  </si>
  <si>
    <t>Комплекс відеоспостереження (вул. Т.Г. Щевченка, 7)+акумулятор 12v 40Ah</t>
  </si>
  <si>
    <t>Комплекс відеоспостереження (вул. Т.Г. Щевченка, 9)+акумулятор 12v 40Ah</t>
  </si>
  <si>
    <t>Комплекс відеоспостереження біля КЗ "ЮМЛ" (вул. Хіміків, 1)+акумулятор 12v 40Ah</t>
  </si>
  <si>
    <t>АРМ-2, Пульт управління та спостереження (вул.Хіміків 4/1)+ материнська плата Asus A68HM-K (sFM2/FM2+ FMD A68H, PCI-Ex16))</t>
  </si>
  <si>
    <t>Монітор Dell U221 22 дюйма</t>
  </si>
  <si>
    <t>Шафа 19" 42U, 800х1055 мм (Ш*Г), посилена, сіра, у т.ч. сервер Hikvision DS-A72024R-CVS, сервер Hikvision DS-A72024R-CVS, сервер Hikvision DS-VD22D-B/HW5, сервер Hikvision DS-VE11D-C/HW01, жорсткий диск Seagate ST4000NM002A, Cloud-комутатор MikroTik CRS326-24G-2S+RM, маршрутизатор Mikrotik CCR1036-8G-2S+EM, програмна продукція Модуль HikCentral Master Lite-VAS, програмна продукція Модуль HikCentral Master Lite-METIS, програмна продукція Модуль Cstor-BS-Micro-B, програмна продукція Модуль HikCentral Master Lite-VIDEO, програмна продукція Модуль HikCentral СMaster Lite-LANE.</t>
  </si>
  <si>
    <t>Монтажний бокс EAAA 40.25.15+монтаж шафа (ПУЛЬТ), у т.ч. імпульсний блок живлення 48В 3 А 145ВТ, маршрутизатор Mikrotik RB960PGS.</t>
  </si>
  <si>
    <t>ДБЖ Delta Standard series RT 10KVA / 10KW, On-Line,АКБ(9 Ач x 20 шт.),*PDB, *MBB, 5U UPS103R2RT0B035</t>
  </si>
  <si>
    <t>Відеокамера записувальна Hikvision DS-2CD7A26G0/P-IZS, у т. ч. монтаж відеокамер, кронштейн для кріплення камери на стовп ЕАА USUS 310*160, карта пам'яті micro-SD HS-TF-P1/32G.</t>
  </si>
  <si>
    <t xml:space="preserve">Відеокамера цифрова Hikvision DS-2CD2T45FWD-I8 2.8mm, у т. ч. монтаж відео камер, кронштейн для кріплення камери на стовп ЕАА USUS 310*160,  карта пам'яті micro-SD HS-TF-P1/32G, комутаційний  бокс DS-1260ZJ.  </t>
  </si>
  <si>
    <t>Відеокамера Hikvision DS-2CD1023G0-IU, у т. ч. монтаж відеокамер, кронштейн для кріплення камери на стовп ЕАА USUS 310*160, карта пам'яті micro-SD HS-TF-P1/32G.</t>
  </si>
  <si>
    <t xml:space="preserve">Відеокамера цифрова Hikvision DS-2CD2021G1-IW 2.8mm, у т. ч. монтаж відео камер, кронштейн для кріплення камери на стовп ЕАА USUS 310*160,  карта пам'яті micro-SD HS-TF-P1/32G, комутаційний  бокс DS-1260ZJ.  </t>
  </si>
  <si>
    <t>Відеокамера  Hikvision DS-2CD1023G0-IU, у т. ч. монтаж відеокамер, кронштейн для кріплення камери на стовп ЕАА USUS 310*160, карта пам'яті micro-SD HS-TF-P1/32G.</t>
  </si>
  <si>
    <t>Відеокамера  Hikvision  DS-2CD1023G0-IU, у т. ч. монтаж відеокамер, кронштейн для кріплення камери на стовп ЕАА USUS 310*160, карта пам'яті micro-SD HS-TF-P1/32G.</t>
  </si>
  <si>
    <t>КВППе(100) 4Х2Х0,5(UUNH cat5E кабель до 35 кВ, що Пsldsietncz yf nhcs vfcf 1 v/ lj 1 ru/</t>
  </si>
  <si>
    <t>Провід СІП-4 2х10 кабель до 35 кВ, що прокладаєтся з кріпленням накладними скобами, маса 1 м до 0,5кг.( при роботі на висотшіпонад 2 до 8 м.)</t>
  </si>
  <si>
    <t>Комп'ютер R-LINE з процесором Intel Corei7-9700K, у т.ч. комплект 920-002561 Logitech Desktop MK120 (мишка до ком.)</t>
  </si>
  <si>
    <t>Монітор Hikvision DS-D5024FC</t>
  </si>
  <si>
    <t>Проектні роботи</t>
  </si>
  <si>
    <t>Технічний нагляд</t>
  </si>
  <si>
    <t xml:space="preserve">Сістема відеоспостереження </t>
  </si>
  <si>
    <t>Камери відоспостереження</t>
  </si>
  <si>
    <t>Відеокамера оглядова Hikvision DS-2CD3056G2-IS +карта пам'яті Micro SD HS-TF-L2/32G+кронштейн DS-1280ZJ-S+ +кронштейн для  кріплення камери на стовп ЕААА USUS 310*160</t>
  </si>
  <si>
    <t>Відеокамера оглядова Hikvision DS-2CD3056G2-IS +карта пам'яті Micro SD HS-TF-L2/32G+кронштейн DS-1280ZJ-S</t>
  </si>
  <si>
    <t>Бокс монтажний+автомат+ розетка+бп+патчкордЕААА 40.30.20+8-портовий керований PoE комутатор MikroTik CRS112-8P-4S-IN+модуль SFP S-3553LC20DS-35LC20D(S-3553LC20D) 1,25Гб</t>
  </si>
  <si>
    <t>Будівельно-монтажні роботи</t>
  </si>
  <si>
    <t xml:space="preserve">Відеокамера оглядова Hikvision DS-2CD3056G2-IS +карта пам'яті Micro SD HS-TF-L2/32G+кронштейн DS-1280ZJ-S+кронштейн для  кріплення камери на стовп ЕААА USUS 310*160 </t>
  </si>
  <si>
    <t xml:space="preserve">Відеокамера оглядова Hikvision DS-2CD3056G2-IS +карта пам'яті Micro SD HS-TF-L2/32G+кронштейн DS-1280ZJ-S </t>
  </si>
  <si>
    <t>Бокс монтажний+автомат +розетка+бп+патчкордЕААА 40.30.20+8-портовий керований PoE комутатор MikroTik CRS112-8P-4S-IN+модуль SFP S-3553LC20DS-35LC20D(S-3553LC20D) 1,25Гб+комутатор MikroTik CRS212-1G-10S-IN</t>
  </si>
  <si>
    <t>Бокс монтажний+автомат +розетка+бп+патчкордЕААА 40.30.20+8-портовий керований PoE комутатор MikroTik CRS112-8P-4S-IN+модуль SFP S-3553LC20DS-35LC20D(S-3553LC20D) 1,25Гб</t>
  </si>
  <si>
    <t xml:space="preserve">Відеокамера оглядова Hikvision DS-2CD3056G2-IS +карта пам'яті Micro SD HS-TF-L2/32G+програмна продукція Модуль HikCentral-M-lite-Video-1Ch+кронштейн для  кріплення камери на стовп ЕААА USUS 160*160+кронштейн DS-1280ZJ-S  </t>
  </si>
  <si>
    <t>Бокс монтажний+автомат +розетка+бп+патчкордЕААА 40.30.20+маршрутизатор MikroTik RB960PGS+маршрутизатор MikroTik RB960PGS+автоматичний вимикач АВ 2000 2/10А</t>
  </si>
  <si>
    <t xml:space="preserve">Відеокамера оглядова +карта пам'яті+програмна продукція Модуль HikCentral-M-lite-Video-1Ch + кронштейн ЕААА USUS 310*160+кронштейн Hikvision DS-1260ZJ </t>
  </si>
  <si>
    <t xml:space="preserve">Відеокамера оглядова +карта пам'яті+програмна продукція Модуль HikCentral-M-lite-Video-1Ch + кронштейн ЕААА USUS 160*160+кронштейн Hikvision DS-1260ZJ </t>
  </si>
  <si>
    <t xml:space="preserve">Відеокамера оглядова +карта пам'яті+програмна продукція Модуль HikCentral-M-lite-Video-1Ch + кронштейн Hikvision DS-1260ZJ </t>
  </si>
  <si>
    <t>Монтажний бокс ЕААА 40.25.15+маршрутизатор MikroTik RB960PGS+монтажний набір</t>
  </si>
  <si>
    <t>Монтажний бокс ЕААА 40.30.20+блок живлення+комплект Sfp модулей+каршрутизатор MikroTik RB960PGS+каршрутизатор MikroTik RB960PGS+монтажний набір</t>
  </si>
  <si>
    <t>Відеокамера оглядова +карта пам'яті +програмна продукція Модуль HikCentral-M-lite-Video-1Ch +кронштейн Nikvision DS-1280ZJ-S+кронштейн ЕААА USUS 160*160</t>
  </si>
  <si>
    <t>Маршрутизатор Mikrotik RB960PGS+ комплект Sfp модулей</t>
  </si>
  <si>
    <t>Відеокамера оглядова Hikvision DS-2CD3056G2-IS +карта пам'яті Micro SD HS-TF-L2/32G+кронштейн DS-1280ZJ-S+ +кронштейн для  кріплення камери на стовп ЕААА USUS 160*160</t>
  </si>
  <si>
    <t>Маршрутизатор МікроТік RB960PGS+ імпульсний блок живлення POE 48B 3 A 144BT</t>
  </si>
  <si>
    <t>ВСЬОГО:</t>
  </si>
  <si>
    <t>Інвентарний  номер</t>
  </si>
  <si>
    <t>Автомобіль ЗАЗ SENS Седан-В, загальний легковий, номер шасі Y6DTF698KE0335170</t>
  </si>
  <si>
    <t>*</t>
  </si>
  <si>
    <t>РАЗОМ</t>
  </si>
  <si>
    <t>Перелік майна, яке пропонується до списання шляхом безоплатної передачі з балансу Південнівського комунального підприємства "Муніципальна варта" на баланс виконавчого комітету Південнівської міської ради Одеського району Одеської області</t>
  </si>
  <si>
    <t xml:space="preserve">               Виконавець </t>
  </si>
  <si>
    <t>Керуючий справами віиконавчого комітету</t>
  </si>
  <si>
    <t>Владислав ТЕРЕЩЕНКО</t>
  </si>
  <si>
    <t xml:space="preserve">                    Додаток
                    до рішення виконавчого комітету
                    Південнівської міської ради
                    від 27.10.2026 № 3154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</si>
</sst>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#,##0.00&quot;   &quot;;&quot;-&quot;#,##0.00&quot;   &quot;;&quot; -&quot;00&quot;   &quot;;&quot; &quot;@&quot; &quot;"/>
  </numFmts>
  <fonts count="10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14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wrapText="1"/>
    </xf>
    <xf numFmtId="14" fontId="4" fillId="0" borderId="7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2" fontId="8" fillId="2" borderId="5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 wrapText="1"/>
    </xf>
    <xf numFmtId="164" fontId="3" fillId="2" borderId="11" xfId="0" applyNumberFormat="1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1"/>
  <sheetViews>
    <sheetView tabSelected="1" view="pageBreakPreview" topLeftCell="C212" zoomScaleNormal="100" zoomScaleSheetLayoutView="100" workbookViewId="0">
      <selection activeCell="O212" sqref="O212"/>
    </sheetView>
  </sheetViews>
  <sheetFormatPr defaultRowHeight="14.4" x14ac:dyDescent="0.3"/>
  <cols>
    <col min="1" max="1" width="6.5546875" customWidth="1"/>
    <col min="2" max="2" width="25.44140625" customWidth="1"/>
    <col min="3" max="3" width="15.33203125" customWidth="1"/>
    <col min="4" max="4" width="8.6640625" customWidth="1"/>
    <col min="5" max="5" width="15.5546875" customWidth="1"/>
    <col min="6" max="6" width="16.33203125" customWidth="1"/>
    <col min="7" max="7" width="14.88671875" customWidth="1"/>
    <col min="8" max="8" width="16.6640625" customWidth="1"/>
    <col min="9" max="9" width="6.44140625" customWidth="1"/>
  </cols>
  <sheetData>
    <row r="1" spans="1:8" ht="15.75" customHeight="1" x14ac:dyDescent="0.3">
      <c r="F1" s="50" t="s">
        <v>69</v>
      </c>
      <c r="G1" s="51"/>
      <c r="H1" s="51"/>
    </row>
    <row r="2" spans="1:8" ht="15.75" customHeight="1" x14ac:dyDescent="0.3">
      <c r="F2" s="51"/>
      <c r="G2" s="51"/>
      <c r="H2" s="51"/>
    </row>
    <row r="3" spans="1:8" ht="28.5" customHeight="1" x14ac:dyDescent="0.3">
      <c r="F3" s="51"/>
      <c r="G3" s="51"/>
      <c r="H3" s="51"/>
    </row>
    <row r="4" spans="1:8" ht="15.75" customHeight="1" x14ac:dyDescent="0.3">
      <c r="F4" s="51"/>
      <c r="G4" s="51"/>
      <c r="H4" s="51"/>
    </row>
    <row r="5" spans="1:8" ht="15.75" customHeight="1" x14ac:dyDescent="0.3">
      <c r="F5" s="51"/>
      <c r="G5" s="51"/>
      <c r="H5" s="51"/>
    </row>
    <row r="6" spans="1:8" ht="12" customHeight="1" x14ac:dyDescent="0.3"/>
    <row r="7" spans="1:8" ht="7.5" customHeight="1" x14ac:dyDescent="0.3"/>
    <row r="8" spans="1:8" ht="6.75" customHeight="1" x14ac:dyDescent="0.3"/>
    <row r="9" spans="1:8" ht="54" customHeight="1" x14ac:dyDescent="0.3">
      <c r="A9" s="53" t="s">
        <v>65</v>
      </c>
      <c r="B9" s="53"/>
      <c r="C9" s="53"/>
      <c r="D9" s="53"/>
      <c r="E9" s="53"/>
      <c r="F9" s="53"/>
      <c r="G9" s="53"/>
      <c r="H9" s="53"/>
    </row>
    <row r="10" spans="1:8" ht="9.75" customHeight="1" x14ac:dyDescent="0.3"/>
    <row r="11" spans="1:8" ht="6" customHeight="1" thickBot="1" x14ac:dyDescent="0.35"/>
    <row r="12" spans="1:8" ht="62.25" customHeight="1" thickBot="1" x14ac:dyDescent="0.35">
      <c r="A12" s="40" t="s">
        <v>0</v>
      </c>
      <c r="B12" s="41" t="s">
        <v>1</v>
      </c>
      <c r="C12" s="42" t="s">
        <v>6</v>
      </c>
      <c r="D12" s="42" t="s">
        <v>2</v>
      </c>
      <c r="E12" s="43" t="s">
        <v>61</v>
      </c>
      <c r="F12" s="44" t="s">
        <v>3</v>
      </c>
      <c r="G12" s="44" t="s">
        <v>4</v>
      </c>
      <c r="H12" s="45" t="s">
        <v>5</v>
      </c>
    </row>
    <row r="13" spans="1:8" ht="72.75" customHeight="1" thickBot="1" x14ac:dyDescent="0.35">
      <c r="A13" s="36">
        <v>1</v>
      </c>
      <c r="B13" s="36" t="s">
        <v>62</v>
      </c>
      <c r="C13" s="36">
        <v>2014</v>
      </c>
      <c r="D13" s="36">
        <v>1</v>
      </c>
      <c r="E13" s="37">
        <v>101510003</v>
      </c>
      <c r="F13" s="38">
        <v>91288.74</v>
      </c>
      <c r="G13" s="38">
        <v>91288.74</v>
      </c>
      <c r="H13" s="39">
        <f>F13-G13</f>
        <v>0</v>
      </c>
    </row>
    <row r="14" spans="1:8" ht="25.5" customHeight="1" thickBot="1" x14ac:dyDescent="0.35">
      <c r="A14" s="54" t="s">
        <v>60</v>
      </c>
      <c r="B14" s="55"/>
      <c r="C14" s="33"/>
      <c r="D14" s="34">
        <f>D13</f>
        <v>1</v>
      </c>
      <c r="E14" s="35" t="s">
        <v>63</v>
      </c>
      <c r="F14" s="34">
        <f t="shared" ref="F14:H14" si="0">F13</f>
        <v>91288.74</v>
      </c>
      <c r="G14" s="34">
        <f t="shared" si="0"/>
        <v>91288.74</v>
      </c>
      <c r="H14" s="34">
        <f t="shared" si="0"/>
        <v>0</v>
      </c>
    </row>
    <row r="15" spans="1:8" ht="21" customHeight="1" x14ac:dyDescent="0.3">
      <c r="A15" s="27">
        <v>1</v>
      </c>
      <c r="B15" s="28" t="s">
        <v>7</v>
      </c>
      <c r="C15" s="29">
        <v>43102</v>
      </c>
      <c r="D15" s="27">
        <v>1</v>
      </c>
      <c r="E15" s="30">
        <v>101440001</v>
      </c>
      <c r="F15" s="31">
        <v>7920</v>
      </c>
      <c r="G15" s="31">
        <f>F15/144*104</f>
        <v>5720</v>
      </c>
      <c r="H15" s="32">
        <f>F15-G15</f>
        <v>2200</v>
      </c>
    </row>
    <row r="16" spans="1:8" ht="50.4" x14ac:dyDescent="0.3">
      <c r="A16" s="2">
        <f>A15+1</f>
        <v>2</v>
      </c>
      <c r="B16" s="8" t="s">
        <v>8</v>
      </c>
      <c r="C16" s="4">
        <v>43102</v>
      </c>
      <c r="D16" s="9">
        <v>1</v>
      </c>
      <c r="E16" s="5">
        <v>101440002</v>
      </c>
      <c r="F16" s="6">
        <v>6105</v>
      </c>
      <c r="G16" s="6">
        <f t="shared" ref="G16:G26" si="1">F16/144*104</f>
        <v>4409.166666666667</v>
      </c>
      <c r="H16" s="7">
        <f t="shared" ref="H16:H79" si="2">F16-G16</f>
        <v>1695.833333333333</v>
      </c>
    </row>
    <row r="17" spans="1:8" ht="50.4" x14ac:dyDescent="0.3">
      <c r="A17" s="2">
        <f t="shared" ref="A17:A80" si="3">A16+1</f>
        <v>3</v>
      </c>
      <c r="B17" s="3" t="s">
        <v>9</v>
      </c>
      <c r="C17" s="4">
        <v>43102</v>
      </c>
      <c r="D17" s="9">
        <v>1</v>
      </c>
      <c r="E17" s="10">
        <v>101440003</v>
      </c>
      <c r="F17" s="6">
        <f>8940+600</f>
        <v>9540</v>
      </c>
      <c r="G17" s="6">
        <f t="shared" si="1"/>
        <v>6890</v>
      </c>
      <c r="H17" s="7">
        <f t="shared" si="2"/>
        <v>2650</v>
      </c>
    </row>
    <row r="18" spans="1:8" ht="50.4" x14ac:dyDescent="0.3">
      <c r="A18" s="2">
        <f t="shared" si="3"/>
        <v>4</v>
      </c>
      <c r="B18" s="3" t="s">
        <v>9</v>
      </c>
      <c r="C18" s="4">
        <v>43102</v>
      </c>
      <c r="D18" s="9">
        <v>1</v>
      </c>
      <c r="E18" s="10">
        <v>101440004</v>
      </c>
      <c r="F18" s="6">
        <f>8940+600</f>
        <v>9540</v>
      </c>
      <c r="G18" s="6">
        <f t="shared" si="1"/>
        <v>6890</v>
      </c>
      <c r="H18" s="7">
        <f t="shared" si="2"/>
        <v>2650</v>
      </c>
    </row>
    <row r="19" spans="1:8" ht="50.4" x14ac:dyDescent="0.3">
      <c r="A19" s="2">
        <f t="shared" si="3"/>
        <v>5</v>
      </c>
      <c r="B19" s="3" t="s">
        <v>10</v>
      </c>
      <c r="C19" s="4">
        <v>43102</v>
      </c>
      <c r="D19" s="9">
        <v>1</v>
      </c>
      <c r="E19" s="10">
        <v>101440005</v>
      </c>
      <c r="F19" s="6">
        <f>8940+300</f>
        <v>9240</v>
      </c>
      <c r="G19" s="6">
        <f t="shared" si="1"/>
        <v>6673.3333333333339</v>
      </c>
      <c r="H19" s="7">
        <f t="shared" si="2"/>
        <v>2566.6666666666661</v>
      </c>
    </row>
    <row r="20" spans="1:8" ht="50.4" x14ac:dyDescent="0.3">
      <c r="A20" s="2">
        <f t="shared" si="3"/>
        <v>6</v>
      </c>
      <c r="B20" s="3" t="s">
        <v>11</v>
      </c>
      <c r="C20" s="4">
        <v>43102</v>
      </c>
      <c r="D20" s="9">
        <v>1</v>
      </c>
      <c r="E20" s="10">
        <v>101440006</v>
      </c>
      <c r="F20" s="6">
        <f>8940+300</f>
        <v>9240</v>
      </c>
      <c r="G20" s="6">
        <f t="shared" si="1"/>
        <v>6673.3333333333339</v>
      </c>
      <c r="H20" s="7">
        <f t="shared" si="2"/>
        <v>2566.6666666666661</v>
      </c>
    </row>
    <row r="21" spans="1:8" ht="50.4" x14ac:dyDescent="0.3">
      <c r="A21" s="2">
        <f t="shared" si="3"/>
        <v>7</v>
      </c>
      <c r="B21" s="3" t="s">
        <v>12</v>
      </c>
      <c r="C21" s="4">
        <v>43102</v>
      </c>
      <c r="D21" s="9">
        <v>1</v>
      </c>
      <c r="E21" s="10">
        <v>101440007</v>
      </c>
      <c r="F21" s="6">
        <f>10910+600</f>
        <v>11510</v>
      </c>
      <c r="G21" s="6">
        <f t="shared" si="1"/>
        <v>8312.7777777777774</v>
      </c>
      <c r="H21" s="7">
        <f t="shared" si="2"/>
        <v>3197.2222222222226</v>
      </c>
    </row>
    <row r="22" spans="1:8" ht="67.2" x14ac:dyDescent="0.3">
      <c r="A22" s="2">
        <f t="shared" si="3"/>
        <v>8</v>
      </c>
      <c r="B22" s="3" t="s">
        <v>13</v>
      </c>
      <c r="C22" s="4">
        <v>43102</v>
      </c>
      <c r="D22" s="9">
        <v>1</v>
      </c>
      <c r="E22" s="10">
        <v>101440008</v>
      </c>
      <c r="F22" s="6">
        <f>10910+600</f>
        <v>11510</v>
      </c>
      <c r="G22" s="6">
        <f t="shared" si="1"/>
        <v>8312.7777777777774</v>
      </c>
      <c r="H22" s="7">
        <f t="shared" si="2"/>
        <v>3197.2222222222226</v>
      </c>
    </row>
    <row r="23" spans="1:8" ht="50.4" x14ac:dyDescent="0.3">
      <c r="A23" s="2">
        <f t="shared" si="3"/>
        <v>9</v>
      </c>
      <c r="B23" s="3" t="s">
        <v>14</v>
      </c>
      <c r="C23" s="4">
        <v>43102</v>
      </c>
      <c r="D23" s="9">
        <v>1</v>
      </c>
      <c r="E23" s="10">
        <v>101440009</v>
      </c>
      <c r="F23" s="6">
        <f>10910+600</f>
        <v>11510</v>
      </c>
      <c r="G23" s="6">
        <f t="shared" si="1"/>
        <v>8312.7777777777774</v>
      </c>
      <c r="H23" s="7">
        <f t="shared" si="2"/>
        <v>3197.2222222222226</v>
      </c>
    </row>
    <row r="24" spans="1:8" ht="33.6" x14ac:dyDescent="0.3">
      <c r="A24" s="2">
        <f t="shared" si="3"/>
        <v>10</v>
      </c>
      <c r="B24" s="8" t="s">
        <v>15</v>
      </c>
      <c r="C24" s="4">
        <v>43102</v>
      </c>
      <c r="D24" s="9">
        <v>1</v>
      </c>
      <c r="E24" s="10">
        <v>101440011</v>
      </c>
      <c r="F24" s="6">
        <v>5000</v>
      </c>
      <c r="G24" s="6">
        <f t="shared" si="1"/>
        <v>3611.1111111111109</v>
      </c>
      <c r="H24" s="7">
        <f t="shared" si="2"/>
        <v>1388.8888888888891</v>
      </c>
    </row>
    <row r="25" spans="1:8" ht="67.2" x14ac:dyDescent="0.3">
      <c r="A25" s="2">
        <f t="shared" si="3"/>
        <v>11</v>
      </c>
      <c r="B25" s="8" t="s">
        <v>16</v>
      </c>
      <c r="C25" s="4">
        <v>43102</v>
      </c>
      <c r="D25" s="9">
        <v>1</v>
      </c>
      <c r="E25" s="11">
        <v>101440013</v>
      </c>
      <c r="F25" s="6">
        <v>44208.77</v>
      </c>
      <c r="G25" s="6">
        <f t="shared" si="1"/>
        <v>31928.556111111109</v>
      </c>
      <c r="H25" s="7">
        <f t="shared" si="2"/>
        <v>12280.213888888888</v>
      </c>
    </row>
    <row r="26" spans="1:8" ht="117.6" x14ac:dyDescent="0.3">
      <c r="A26" s="2">
        <f t="shared" si="3"/>
        <v>12</v>
      </c>
      <c r="B26" s="3" t="s">
        <v>17</v>
      </c>
      <c r="C26" s="4">
        <v>43102</v>
      </c>
      <c r="D26" s="9">
        <v>3</v>
      </c>
      <c r="E26" s="10">
        <v>101440014</v>
      </c>
      <c r="F26" s="6">
        <f>173467.03+4800</f>
        <v>178267.03</v>
      </c>
      <c r="G26" s="6">
        <f t="shared" si="1"/>
        <v>128748.41055555557</v>
      </c>
      <c r="H26" s="7">
        <f t="shared" si="2"/>
        <v>49518.619444444426</v>
      </c>
    </row>
    <row r="27" spans="1:8" ht="117.6" x14ac:dyDescent="0.3">
      <c r="A27" s="2">
        <f t="shared" si="3"/>
        <v>13</v>
      </c>
      <c r="B27" s="3" t="s">
        <v>18</v>
      </c>
      <c r="C27" s="4">
        <v>43102</v>
      </c>
      <c r="D27" s="9">
        <v>6</v>
      </c>
      <c r="E27" s="10">
        <v>101440015</v>
      </c>
      <c r="F27" s="6">
        <f>296783.91+6480</f>
        <v>303263.90999999997</v>
      </c>
      <c r="G27" s="6">
        <f>F27/144*104</f>
        <v>219023.935</v>
      </c>
      <c r="H27" s="7">
        <f t="shared" si="2"/>
        <v>84239.974999999977</v>
      </c>
    </row>
    <row r="28" spans="1:8" ht="84" x14ac:dyDescent="0.3">
      <c r="A28" s="2">
        <f t="shared" si="3"/>
        <v>14</v>
      </c>
      <c r="B28" s="12" t="s">
        <v>19</v>
      </c>
      <c r="C28" s="4">
        <v>43102</v>
      </c>
      <c r="D28" s="9">
        <v>1</v>
      </c>
      <c r="E28" s="10">
        <v>101440016</v>
      </c>
      <c r="F28" s="6">
        <f>84654.88+4800</f>
        <v>89454.88</v>
      </c>
      <c r="G28" s="6">
        <f t="shared" ref="G28:G31" si="4">F28/144*104</f>
        <v>64606.302222222221</v>
      </c>
      <c r="H28" s="7">
        <f t="shared" si="2"/>
        <v>24848.577777777784</v>
      </c>
    </row>
    <row r="29" spans="1:8" ht="84" x14ac:dyDescent="0.3">
      <c r="A29" s="2">
        <f t="shared" si="3"/>
        <v>15</v>
      </c>
      <c r="B29" s="3" t="s">
        <v>20</v>
      </c>
      <c r="C29" s="4">
        <v>43102</v>
      </c>
      <c r="D29" s="9">
        <v>1</v>
      </c>
      <c r="E29" s="10">
        <v>101440017</v>
      </c>
      <c r="F29" s="6">
        <f>48658.97+4800</f>
        <v>53458.97</v>
      </c>
      <c r="G29" s="6">
        <f t="shared" si="4"/>
        <v>38609.256111111114</v>
      </c>
      <c r="H29" s="7">
        <f t="shared" si="2"/>
        <v>14849.713888888888</v>
      </c>
    </row>
    <row r="30" spans="1:8" ht="84" customHeight="1" x14ac:dyDescent="0.3">
      <c r="A30" s="2">
        <f t="shared" si="3"/>
        <v>16</v>
      </c>
      <c r="B30" s="3" t="s">
        <v>21</v>
      </c>
      <c r="C30" s="4">
        <v>43102</v>
      </c>
      <c r="D30" s="9">
        <v>3</v>
      </c>
      <c r="E30" s="10">
        <v>101440018</v>
      </c>
      <c r="F30" s="6">
        <f>175844.07+4800</f>
        <v>180644.07</v>
      </c>
      <c r="G30" s="6">
        <f t="shared" si="4"/>
        <v>130465.16166666668</v>
      </c>
      <c r="H30" s="7">
        <f t="shared" si="2"/>
        <v>50178.908333333326</v>
      </c>
    </row>
    <row r="31" spans="1:8" ht="118.5" customHeight="1" x14ac:dyDescent="0.3">
      <c r="A31" s="2">
        <f t="shared" si="3"/>
        <v>17</v>
      </c>
      <c r="B31" s="12" t="s">
        <v>22</v>
      </c>
      <c r="C31" s="4">
        <v>43102</v>
      </c>
      <c r="D31" s="9">
        <v>1</v>
      </c>
      <c r="E31" s="10">
        <v>101440019</v>
      </c>
      <c r="F31" s="6">
        <f>44208.82+1300</f>
        <v>45508.82</v>
      </c>
      <c r="G31" s="6">
        <f t="shared" si="4"/>
        <v>32867.481111111112</v>
      </c>
      <c r="H31" s="7">
        <f t="shared" si="2"/>
        <v>12641.338888888888</v>
      </c>
    </row>
    <row r="32" spans="1:8" ht="33.6" x14ac:dyDescent="0.3">
      <c r="A32" s="2">
        <f t="shared" si="3"/>
        <v>18</v>
      </c>
      <c r="B32" s="3" t="s">
        <v>23</v>
      </c>
      <c r="C32" s="4">
        <v>43102</v>
      </c>
      <c r="D32" s="9">
        <v>1</v>
      </c>
      <c r="E32" s="10">
        <v>101460002</v>
      </c>
      <c r="F32" s="6">
        <v>1800</v>
      </c>
      <c r="G32" s="6">
        <f>F32/144*104</f>
        <v>1300</v>
      </c>
      <c r="H32" s="7">
        <f t="shared" si="2"/>
        <v>500</v>
      </c>
    </row>
    <row r="33" spans="1:8" ht="409.6" x14ac:dyDescent="0.3">
      <c r="A33" s="2">
        <f t="shared" si="3"/>
        <v>19</v>
      </c>
      <c r="B33" s="12" t="s">
        <v>24</v>
      </c>
      <c r="C33" s="13">
        <v>44224</v>
      </c>
      <c r="D33" s="9">
        <v>1</v>
      </c>
      <c r="E33" s="11">
        <v>101460013</v>
      </c>
      <c r="F33" s="6">
        <v>2796169.47</v>
      </c>
      <c r="G33" s="6">
        <f>F33/144*68</f>
        <v>1320413.3608333336</v>
      </c>
      <c r="H33" s="7">
        <f t="shared" si="2"/>
        <v>1475756.1091666666</v>
      </c>
    </row>
    <row r="34" spans="1:8" ht="115.5" customHeight="1" x14ac:dyDescent="0.3">
      <c r="A34" s="2">
        <f t="shared" si="3"/>
        <v>20</v>
      </c>
      <c r="B34" s="12" t="s">
        <v>25</v>
      </c>
      <c r="C34" s="13">
        <v>44224</v>
      </c>
      <c r="D34" s="9">
        <v>1</v>
      </c>
      <c r="E34" s="11">
        <v>101460014</v>
      </c>
      <c r="F34" s="6">
        <v>6053.75</v>
      </c>
      <c r="G34" s="6">
        <f t="shared" ref="G34:G97" si="5">F34/144*68</f>
        <v>2858.7152777777778</v>
      </c>
      <c r="H34" s="7">
        <f t="shared" si="2"/>
        <v>3195.0347222222222</v>
      </c>
    </row>
    <row r="35" spans="1:8" ht="113.25" customHeight="1" x14ac:dyDescent="0.3">
      <c r="A35" s="2">
        <f t="shared" si="3"/>
        <v>21</v>
      </c>
      <c r="B35" s="12" t="s">
        <v>25</v>
      </c>
      <c r="C35" s="13">
        <v>44224</v>
      </c>
      <c r="D35" s="9">
        <v>1</v>
      </c>
      <c r="E35" s="11">
        <v>101460015</v>
      </c>
      <c r="F35" s="6">
        <v>6053.75</v>
      </c>
      <c r="G35" s="6">
        <f t="shared" si="5"/>
        <v>2858.7152777777778</v>
      </c>
      <c r="H35" s="7">
        <f t="shared" si="2"/>
        <v>3195.0347222222222</v>
      </c>
    </row>
    <row r="36" spans="1:8" ht="114" customHeight="1" x14ac:dyDescent="0.3">
      <c r="A36" s="2">
        <f t="shared" si="3"/>
        <v>22</v>
      </c>
      <c r="B36" s="12" t="s">
        <v>25</v>
      </c>
      <c r="C36" s="13">
        <v>44224</v>
      </c>
      <c r="D36" s="9">
        <v>1</v>
      </c>
      <c r="E36" s="11">
        <v>101460016</v>
      </c>
      <c r="F36" s="6">
        <v>6053.75</v>
      </c>
      <c r="G36" s="6">
        <f t="shared" si="5"/>
        <v>2858.7152777777778</v>
      </c>
      <c r="H36" s="7">
        <f t="shared" si="2"/>
        <v>3195.0347222222222</v>
      </c>
    </row>
    <row r="37" spans="1:8" ht="151.19999999999999" x14ac:dyDescent="0.3">
      <c r="A37" s="2">
        <f t="shared" si="3"/>
        <v>23</v>
      </c>
      <c r="B37" s="12" t="s">
        <v>25</v>
      </c>
      <c r="C37" s="13">
        <v>44224</v>
      </c>
      <c r="D37" s="9">
        <v>1</v>
      </c>
      <c r="E37" s="11">
        <v>101460017</v>
      </c>
      <c r="F37" s="6">
        <v>6053.75</v>
      </c>
      <c r="G37" s="6">
        <f t="shared" si="5"/>
        <v>2858.7152777777778</v>
      </c>
      <c r="H37" s="7">
        <f t="shared" si="2"/>
        <v>3195.0347222222222</v>
      </c>
    </row>
    <row r="38" spans="1:8" ht="119.25" customHeight="1" x14ac:dyDescent="0.3">
      <c r="A38" s="2">
        <f t="shared" si="3"/>
        <v>24</v>
      </c>
      <c r="B38" s="12" t="s">
        <v>25</v>
      </c>
      <c r="C38" s="13">
        <v>44224</v>
      </c>
      <c r="D38" s="9">
        <v>1</v>
      </c>
      <c r="E38" s="11">
        <v>101460018</v>
      </c>
      <c r="F38" s="6">
        <v>6053.75</v>
      </c>
      <c r="G38" s="6">
        <f t="shared" si="5"/>
        <v>2858.7152777777778</v>
      </c>
      <c r="H38" s="7">
        <f t="shared" si="2"/>
        <v>3195.0347222222222</v>
      </c>
    </row>
    <row r="39" spans="1:8" ht="115.5" customHeight="1" x14ac:dyDescent="0.3">
      <c r="A39" s="2">
        <f t="shared" si="3"/>
        <v>25</v>
      </c>
      <c r="B39" s="12" t="s">
        <v>25</v>
      </c>
      <c r="C39" s="13">
        <v>44224</v>
      </c>
      <c r="D39" s="9">
        <v>1</v>
      </c>
      <c r="E39" s="11">
        <v>101460019</v>
      </c>
      <c r="F39" s="6">
        <v>6053.75</v>
      </c>
      <c r="G39" s="6">
        <f t="shared" si="5"/>
        <v>2858.7152777777778</v>
      </c>
      <c r="H39" s="7">
        <f t="shared" si="2"/>
        <v>3195.0347222222222</v>
      </c>
    </row>
    <row r="40" spans="1:8" ht="113.25" customHeight="1" x14ac:dyDescent="0.3">
      <c r="A40" s="2">
        <f t="shared" si="3"/>
        <v>26</v>
      </c>
      <c r="B40" s="12" t="s">
        <v>25</v>
      </c>
      <c r="C40" s="13">
        <v>44224</v>
      </c>
      <c r="D40" s="9">
        <v>1</v>
      </c>
      <c r="E40" s="11">
        <v>101460020</v>
      </c>
      <c r="F40" s="6">
        <v>6053.75</v>
      </c>
      <c r="G40" s="6">
        <f t="shared" si="5"/>
        <v>2858.7152777777778</v>
      </c>
      <c r="H40" s="7">
        <f t="shared" si="2"/>
        <v>3195.0347222222222</v>
      </c>
    </row>
    <row r="41" spans="1:8" ht="118.5" customHeight="1" x14ac:dyDescent="0.3">
      <c r="A41" s="2">
        <f t="shared" si="3"/>
        <v>27</v>
      </c>
      <c r="B41" s="12" t="s">
        <v>25</v>
      </c>
      <c r="C41" s="13">
        <v>44224</v>
      </c>
      <c r="D41" s="9">
        <v>1</v>
      </c>
      <c r="E41" s="11">
        <v>101460021</v>
      </c>
      <c r="F41" s="6">
        <v>6053.75</v>
      </c>
      <c r="G41" s="6">
        <f t="shared" si="5"/>
        <v>2858.7152777777778</v>
      </c>
      <c r="H41" s="7">
        <f t="shared" si="2"/>
        <v>3195.0347222222222</v>
      </c>
    </row>
    <row r="42" spans="1:8" ht="113.25" customHeight="1" x14ac:dyDescent="0.3">
      <c r="A42" s="2">
        <f t="shared" si="3"/>
        <v>28</v>
      </c>
      <c r="B42" s="12" t="s">
        <v>25</v>
      </c>
      <c r="C42" s="13">
        <v>44224</v>
      </c>
      <c r="D42" s="9">
        <v>1</v>
      </c>
      <c r="E42" s="11">
        <v>101460022</v>
      </c>
      <c r="F42" s="6">
        <v>6053.75</v>
      </c>
      <c r="G42" s="6">
        <f t="shared" si="5"/>
        <v>2858.7152777777778</v>
      </c>
      <c r="H42" s="7">
        <f t="shared" si="2"/>
        <v>3195.0347222222222</v>
      </c>
    </row>
    <row r="43" spans="1:8" ht="120.75" customHeight="1" x14ac:dyDescent="0.3">
      <c r="A43" s="2">
        <f t="shared" si="3"/>
        <v>29</v>
      </c>
      <c r="B43" s="12" t="s">
        <v>25</v>
      </c>
      <c r="C43" s="13">
        <v>44224</v>
      </c>
      <c r="D43" s="9">
        <v>1</v>
      </c>
      <c r="E43" s="11">
        <v>101460023</v>
      </c>
      <c r="F43" s="6">
        <v>6053.75</v>
      </c>
      <c r="G43" s="6">
        <f t="shared" si="5"/>
        <v>2858.7152777777778</v>
      </c>
      <c r="H43" s="7">
        <f t="shared" si="2"/>
        <v>3195.0347222222222</v>
      </c>
    </row>
    <row r="44" spans="1:8" ht="114.75" customHeight="1" x14ac:dyDescent="0.3">
      <c r="A44" s="2">
        <f t="shared" si="3"/>
        <v>30</v>
      </c>
      <c r="B44" s="12" t="s">
        <v>25</v>
      </c>
      <c r="C44" s="13">
        <v>44224</v>
      </c>
      <c r="D44" s="9">
        <v>1</v>
      </c>
      <c r="E44" s="11">
        <v>101460024</v>
      </c>
      <c r="F44" s="6">
        <v>6053.75</v>
      </c>
      <c r="G44" s="6">
        <f t="shared" si="5"/>
        <v>2858.7152777777778</v>
      </c>
      <c r="H44" s="7">
        <f t="shared" si="2"/>
        <v>3195.0347222222222</v>
      </c>
    </row>
    <row r="45" spans="1:8" ht="119.25" customHeight="1" x14ac:dyDescent="0.3">
      <c r="A45" s="2">
        <f t="shared" si="3"/>
        <v>31</v>
      </c>
      <c r="B45" s="12" t="s">
        <v>25</v>
      </c>
      <c r="C45" s="13">
        <v>44224</v>
      </c>
      <c r="D45" s="9">
        <v>1</v>
      </c>
      <c r="E45" s="11">
        <v>101460025</v>
      </c>
      <c r="F45" s="6">
        <v>6053.75</v>
      </c>
      <c r="G45" s="6">
        <f t="shared" si="5"/>
        <v>2858.7152777777778</v>
      </c>
      <c r="H45" s="7">
        <f t="shared" si="2"/>
        <v>3195.0347222222222</v>
      </c>
    </row>
    <row r="46" spans="1:8" ht="120.75" customHeight="1" x14ac:dyDescent="0.3">
      <c r="A46" s="2">
        <f t="shared" si="3"/>
        <v>32</v>
      </c>
      <c r="B46" s="12" t="s">
        <v>25</v>
      </c>
      <c r="C46" s="13">
        <v>44224</v>
      </c>
      <c r="D46" s="9">
        <v>1</v>
      </c>
      <c r="E46" s="11">
        <v>101460026</v>
      </c>
      <c r="F46" s="6">
        <v>6053.75</v>
      </c>
      <c r="G46" s="6">
        <f t="shared" si="5"/>
        <v>2858.7152777777778</v>
      </c>
      <c r="H46" s="7">
        <f t="shared" si="2"/>
        <v>3195.0347222222222</v>
      </c>
    </row>
    <row r="47" spans="1:8" ht="117" customHeight="1" x14ac:dyDescent="0.3">
      <c r="A47" s="2">
        <f t="shared" si="3"/>
        <v>33</v>
      </c>
      <c r="B47" s="12" t="s">
        <v>25</v>
      </c>
      <c r="C47" s="13">
        <v>44224</v>
      </c>
      <c r="D47" s="9">
        <v>1</v>
      </c>
      <c r="E47" s="11">
        <v>101460027</v>
      </c>
      <c r="F47" s="6">
        <v>6053.75</v>
      </c>
      <c r="G47" s="6">
        <f t="shared" si="5"/>
        <v>2858.7152777777778</v>
      </c>
      <c r="H47" s="7">
        <f t="shared" si="2"/>
        <v>3195.0347222222222</v>
      </c>
    </row>
    <row r="48" spans="1:8" ht="120.75" customHeight="1" x14ac:dyDescent="0.3">
      <c r="A48" s="2">
        <f t="shared" si="3"/>
        <v>34</v>
      </c>
      <c r="B48" s="12" t="s">
        <v>25</v>
      </c>
      <c r="C48" s="13">
        <v>44224</v>
      </c>
      <c r="D48" s="9">
        <v>1</v>
      </c>
      <c r="E48" s="11">
        <v>101460028</v>
      </c>
      <c r="F48" s="6">
        <v>6053.75</v>
      </c>
      <c r="G48" s="6">
        <f t="shared" si="5"/>
        <v>2858.7152777777778</v>
      </c>
      <c r="H48" s="7">
        <f t="shared" si="2"/>
        <v>3195.0347222222222</v>
      </c>
    </row>
    <row r="49" spans="1:8" ht="126" customHeight="1" x14ac:dyDescent="0.3">
      <c r="A49" s="2">
        <f t="shared" si="3"/>
        <v>35</v>
      </c>
      <c r="B49" s="12" t="s">
        <v>25</v>
      </c>
      <c r="C49" s="13">
        <v>44224</v>
      </c>
      <c r="D49" s="9">
        <v>1</v>
      </c>
      <c r="E49" s="11">
        <v>101460029</v>
      </c>
      <c r="F49" s="6">
        <v>6053.75</v>
      </c>
      <c r="G49" s="6">
        <f t="shared" si="5"/>
        <v>2858.7152777777778</v>
      </c>
      <c r="H49" s="7">
        <f t="shared" si="2"/>
        <v>3195.0347222222222</v>
      </c>
    </row>
    <row r="50" spans="1:8" ht="119.25" customHeight="1" x14ac:dyDescent="0.3">
      <c r="A50" s="2">
        <f t="shared" si="3"/>
        <v>36</v>
      </c>
      <c r="B50" s="12" t="s">
        <v>25</v>
      </c>
      <c r="C50" s="13">
        <v>44224</v>
      </c>
      <c r="D50" s="9">
        <v>1</v>
      </c>
      <c r="E50" s="11">
        <v>101460030</v>
      </c>
      <c r="F50" s="6">
        <v>6053.75</v>
      </c>
      <c r="G50" s="6">
        <f t="shared" si="5"/>
        <v>2858.7152777777778</v>
      </c>
      <c r="H50" s="7">
        <f t="shared" si="2"/>
        <v>3195.0347222222222</v>
      </c>
    </row>
    <row r="51" spans="1:8" ht="122.25" customHeight="1" x14ac:dyDescent="0.3">
      <c r="A51" s="2">
        <f t="shared" si="3"/>
        <v>37</v>
      </c>
      <c r="B51" s="12" t="s">
        <v>25</v>
      </c>
      <c r="C51" s="13">
        <v>44224</v>
      </c>
      <c r="D51" s="9">
        <v>1</v>
      </c>
      <c r="E51" s="11">
        <v>101460031</v>
      </c>
      <c r="F51" s="6">
        <v>6053.75</v>
      </c>
      <c r="G51" s="6">
        <f t="shared" si="5"/>
        <v>2858.7152777777778</v>
      </c>
      <c r="H51" s="7">
        <f t="shared" si="2"/>
        <v>3195.0347222222222</v>
      </c>
    </row>
    <row r="52" spans="1:8" ht="119.25" customHeight="1" x14ac:dyDescent="0.3">
      <c r="A52" s="2">
        <f t="shared" si="3"/>
        <v>38</v>
      </c>
      <c r="B52" s="12" t="s">
        <v>25</v>
      </c>
      <c r="C52" s="13">
        <v>44224</v>
      </c>
      <c r="D52" s="9">
        <v>1</v>
      </c>
      <c r="E52" s="11">
        <v>101460032</v>
      </c>
      <c r="F52" s="6">
        <v>6053.75</v>
      </c>
      <c r="G52" s="6">
        <f t="shared" si="5"/>
        <v>2858.7152777777778</v>
      </c>
      <c r="H52" s="7">
        <f t="shared" si="2"/>
        <v>3195.0347222222222</v>
      </c>
    </row>
    <row r="53" spans="1:8" ht="120.75" customHeight="1" x14ac:dyDescent="0.3">
      <c r="A53" s="2">
        <f t="shared" si="3"/>
        <v>39</v>
      </c>
      <c r="B53" s="12" t="s">
        <v>25</v>
      </c>
      <c r="C53" s="13">
        <v>44224</v>
      </c>
      <c r="D53" s="9">
        <v>1</v>
      </c>
      <c r="E53" s="11">
        <v>101460033</v>
      </c>
      <c r="F53" s="6">
        <v>6053.75</v>
      </c>
      <c r="G53" s="6">
        <f t="shared" si="5"/>
        <v>2858.7152777777778</v>
      </c>
      <c r="H53" s="7">
        <f t="shared" si="2"/>
        <v>3195.0347222222222</v>
      </c>
    </row>
    <row r="54" spans="1:8" ht="114.75" customHeight="1" x14ac:dyDescent="0.3">
      <c r="A54" s="2">
        <f t="shared" si="3"/>
        <v>40</v>
      </c>
      <c r="B54" s="12" t="s">
        <v>25</v>
      </c>
      <c r="C54" s="13">
        <v>44224</v>
      </c>
      <c r="D54" s="9">
        <v>1</v>
      </c>
      <c r="E54" s="11">
        <v>101460034</v>
      </c>
      <c r="F54" s="6">
        <v>6053.75</v>
      </c>
      <c r="G54" s="6">
        <f t="shared" si="5"/>
        <v>2858.7152777777778</v>
      </c>
      <c r="H54" s="7">
        <f t="shared" si="2"/>
        <v>3195.0347222222222</v>
      </c>
    </row>
    <row r="55" spans="1:8" ht="151.19999999999999" x14ac:dyDescent="0.3">
      <c r="A55" s="2">
        <f t="shared" si="3"/>
        <v>41</v>
      </c>
      <c r="B55" s="12" t="s">
        <v>25</v>
      </c>
      <c r="C55" s="13">
        <v>44224</v>
      </c>
      <c r="D55" s="9">
        <v>1</v>
      </c>
      <c r="E55" s="11">
        <v>101460035</v>
      </c>
      <c r="F55" s="6">
        <v>6053.75</v>
      </c>
      <c r="G55" s="6">
        <f t="shared" si="5"/>
        <v>2858.7152777777778</v>
      </c>
      <c r="H55" s="7">
        <f t="shared" si="2"/>
        <v>3195.0347222222222</v>
      </c>
    </row>
    <row r="56" spans="1:8" ht="151.19999999999999" x14ac:dyDescent="0.3">
      <c r="A56" s="2">
        <f t="shared" si="3"/>
        <v>42</v>
      </c>
      <c r="B56" s="12" t="s">
        <v>25</v>
      </c>
      <c r="C56" s="13">
        <v>44224</v>
      </c>
      <c r="D56" s="9">
        <v>1</v>
      </c>
      <c r="E56" s="11">
        <v>101460036</v>
      </c>
      <c r="F56" s="6">
        <v>6053.75</v>
      </c>
      <c r="G56" s="6">
        <f t="shared" si="5"/>
        <v>2858.7152777777778</v>
      </c>
      <c r="H56" s="7">
        <f t="shared" si="2"/>
        <v>3195.0347222222222</v>
      </c>
    </row>
    <row r="57" spans="1:8" ht="151.19999999999999" x14ac:dyDescent="0.3">
      <c r="A57" s="2">
        <f t="shared" si="3"/>
        <v>43</v>
      </c>
      <c r="B57" s="12" t="s">
        <v>25</v>
      </c>
      <c r="C57" s="13">
        <v>44224</v>
      </c>
      <c r="D57" s="9">
        <v>1</v>
      </c>
      <c r="E57" s="11">
        <v>101460037</v>
      </c>
      <c r="F57" s="6">
        <v>6053.75</v>
      </c>
      <c r="G57" s="6">
        <f t="shared" si="5"/>
        <v>2858.7152777777778</v>
      </c>
      <c r="H57" s="7">
        <f t="shared" si="2"/>
        <v>3195.0347222222222</v>
      </c>
    </row>
    <row r="58" spans="1:8" ht="151.19999999999999" x14ac:dyDescent="0.3">
      <c r="A58" s="2">
        <f t="shared" si="3"/>
        <v>44</v>
      </c>
      <c r="B58" s="12" t="s">
        <v>25</v>
      </c>
      <c r="C58" s="13">
        <v>44224</v>
      </c>
      <c r="D58" s="9">
        <v>1</v>
      </c>
      <c r="E58" s="11">
        <v>101460038</v>
      </c>
      <c r="F58" s="6">
        <v>6053.75</v>
      </c>
      <c r="G58" s="6">
        <f t="shared" si="5"/>
        <v>2858.7152777777778</v>
      </c>
      <c r="H58" s="7">
        <f t="shared" si="2"/>
        <v>3195.0347222222222</v>
      </c>
    </row>
    <row r="59" spans="1:8" ht="151.19999999999999" x14ac:dyDescent="0.3">
      <c r="A59" s="2">
        <f t="shared" si="3"/>
        <v>45</v>
      </c>
      <c r="B59" s="12" t="s">
        <v>25</v>
      </c>
      <c r="C59" s="13">
        <v>44224</v>
      </c>
      <c r="D59" s="9">
        <v>1</v>
      </c>
      <c r="E59" s="11">
        <v>101460039</v>
      </c>
      <c r="F59" s="6">
        <v>6053.75</v>
      </c>
      <c r="G59" s="6">
        <f t="shared" si="5"/>
        <v>2858.7152777777778</v>
      </c>
      <c r="H59" s="7">
        <f t="shared" si="2"/>
        <v>3195.0347222222222</v>
      </c>
    </row>
    <row r="60" spans="1:8" ht="151.19999999999999" x14ac:dyDescent="0.3">
      <c r="A60" s="2">
        <f t="shared" si="3"/>
        <v>46</v>
      </c>
      <c r="B60" s="12" t="s">
        <v>25</v>
      </c>
      <c r="C60" s="13">
        <v>44224</v>
      </c>
      <c r="D60" s="9">
        <v>1</v>
      </c>
      <c r="E60" s="11">
        <v>101460040</v>
      </c>
      <c r="F60" s="6">
        <v>6053.75</v>
      </c>
      <c r="G60" s="6">
        <f t="shared" si="5"/>
        <v>2858.7152777777778</v>
      </c>
      <c r="H60" s="7">
        <f t="shared" si="2"/>
        <v>3195.0347222222222</v>
      </c>
    </row>
    <row r="61" spans="1:8" ht="151.19999999999999" x14ac:dyDescent="0.3">
      <c r="A61" s="2">
        <f t="shared" si="3"/>
        <v>47</v>
      </c>
      <c r="B61" s="12" t="s">
        <v>25</v>
      </c>
      <c r="C61" s="13">
        <v>44224</v>
      </c>
      <c r="D61" s="9">
        <v>1</v>
      </c>
      <c r="E61" s="11">
        <v>101460041</v>
      </c>
      <c r="F61" s="6">
        <v>6053.75</v>
      </c>
      <c r="G61" s="6">
        <f t="shared" si="5"/>
        <v>2858.7152777777778</v>
      </c>
      <c r="H61" s="7">
        <f t="shared" si="2"/>
        <v>3195.0347222222222</v>
      </c>
    </row>
    <row r="62" spans="1:8" ht="151.19999999999999" x14ac:dyDescent="0.3">
      <c r="A62" s="2">
        <f t="shared" si="3"/>
        <v>48</v>
      </c>
      <c r="B62" s="12" t="s">
        <v>25</v>
      </c>
      <c r="C62" s="13">
        <v>44224</v>
      </c>
      <c r="D62" s="9">
        <v>1</v>
      </c>
      <c r="E62" s="11">
        <v>101460042</v>
      </c>
      <c r="F62" s="6">
        <v>6053.75</v>
      </c>
      <c r="G62" s="6">
        <f t="shared" si="5"/>
        <v>2858.7152777777778</v>
      </c>
      <c r="H62" s="7">
        <f t="shared" si="2"/>
        <v>3195.0347222222222</v>
      </c>
    </row>
    <row r="63" spans="1:8" ht="151.19999999999999" x14ac:dyDescent="0.3">
      <c r="A63" s="2">
        <f t="shared" si="3"/>
        <v>49</v>
      </c>
      <c r="B63" s="12" t="s">
        <v>25</v>
      </c>
      <c r="C63" s="13">
        <v>44224</v>
      </c>
      <c r="D63" s="9">
        <v>1</v>
      </c>
      <c r="E63" s="11">
        <v>101460043</v>
      </c>
      <c r="F63" s="6">
        <v>6053.75</v>
      </c>
      <c r="G63" s="6">
        <f t="shared" si="5"/>
        <v>2858.7152777777778</v>
      </c>
      <c r="H63" s="7">
        <f t="shared" si="2"/>
        <v>3195.0347222222222</v>
      </c>
    </row>
    <row r="64" spans="1:8" ht="151.19999999999999" x14ac:dyDescent="0.3">
      <c r="A64" s="2">
        <f t="shared" si="3"/>
        <v>50</v>
      </c>
      <c r="B64" s="12" t="s">
        <v>25</v>
      </c>
      <c r="C64" s="13">
        <v>44224</v>
      </c>
      <c r="D64" s="9">
        <v>1</v>
      </c>
      <c r="E64" s="11">
        <v>101460044</v>
      </c>
      <c r="F64" s="6">
        <v>6053.75</v>
      </c>
      <c r="G64" s="6">
        <f t="shared" si="5"/>
        <v>2858.7152777777778</v>
      </c>
      <c r="H64" s="7">
        <f t="shared" si="2"/>
        <v>3195.0347222222222</v>
      </c>
    </row>
    <row r="65" spans="1:8" ht="151.19999999999999" x14ac:dyDescent="0.3">
      <c r="A65" s="2">
        <f t="shared" si="3"/>
        <v>51</v>
      </c>
      <c r="B65" s="12" t="s">
        <v>25</v>
      </c>
      <c r="C65" s="13">
        <v>44224</v>
      </c>
      <c r="D65" s="9">
        <v>1</v>
      </c>
      <c r="E65" s="11">
        <v>101460045</v>
      </c>
      <c r="F65" s="6">
        <v>6053.75</v>
      </c>
      <c r="G65" s="6">
        <f t="shared" si="5"/>
        <v>2858.7152777777778</v>
      </c>
      <c r="H65" s="7">
        <f t="shared" si="2"/>
        <v>3195.0347222222222</v>
      </c>
    </row>
    <row r="66" spans="1:8" ht="151.19999999999999" x14ac:dyDescent="0.3">
      <c r="A66" s="2">
        <f t="shared" si="3"/>
        <v>52</v>
      </c>
      <c r="B66" s="12" t="s">
        <v>25</v>
      </c>
      <c r="C66" s="13">
        <v>44224</v>
      </c>
      <c r="D66" s="9">
        <v>1</v>
      </c>
      <c r="E66" s="11">
        <v>101460046</v>
      </c>
      <c r="F66" s="6">
        <v>6053.75</v>
      </c>
      <c r="G66" s="6">
        <f t="shared" si="5"/>
        <v>2858.7152777777778</v>
      </c>
      <c r="H66" s="7">
        <f t="shared" si="2"/>
        <v>3195.0347222222222</v>
      </c>
    </row>
    <row r="67" spans="1:8" ht="151.19999999999999" x14ac:dyDescent="0.3">
      <c r="A67" s="2">
        <f t="shared" si="3"/>
        <v>53</v>
      </c>
      <c r="B67" s="12" t="s">
        <v>25</v>
      </c>
      <c r="C67" s="13">
        <v>44224</v>
      </c>
      <c r="D67" s="9">
        <v>1</v>
      </c>
      <c r="E67" s="11">
        <v>101460047</v>
      </c>
      <c r="F67" s="6">
        <v>6053.75</v>
      </c>
      <c r="G67" s="6">
        <f t="shared" si="5"/>
        <v>2858.7152777777778</v>
      </c>
      <c r="H67" s="7">
        <f t="shared" si="2"/>
        <v>3195.0347222222222</v>
      </c>
    </row>
    <row r="68" spans="1:8" ht="123" customHeight="1" x14ac:dyDescent="0.3">
      <c r="A68" s="2">
        <f t="shared" si="3"/>
        <v>54</v>
      </c>
      <c r="B68" s="12" t="s">
        <v>25</v>
      </c>
      <c r="C68" s="13">
        <v>44224</v>
      </c>
      <c r="D68" s="9">
        <v>1</v>
      </c>
      <c r="E68" s="11">
        <v>101460048</v>
      </c>
      <c r="F68" s="6">
        <v>6053.75</v>
      </c>
      <c r="G68" s="6">
        <f t="shared" si="5"/>
        <v>2858.7152777777778</v>
      </c>
      <c r="H68" s="7">
        <f t="shared" si="2"/>
        <v>3195.0347222222222</v>
      </c>
    </row>
    <row r="69" spans="1:8" ht="122.25" customHeight="1" x14ac:dyDescent="0.3">
      <c r="A69" s="2">
        <f t="shared" si="3"/>
        <v>55</v>
      </c>
      <c r="B69" s="12" t="s">
        <v>25</v>
      </c>
      <c r="C69" s="13">
        <v>44224</v>
      </c>
      <c r="D69" s="9">
        <v>1</v>
      </c>
      <c r="E69" s="11">
        <v>101460049</v>
      </c>
      <c r="F69" s="6">
        <v>6053.75</v>
      </c>
      <c r="G69" s="6">
        <f t="shared" si="5"/>
        <v>2858.7152777777778</v>
      </c>
      <c r="H69" s="7">
        <f t="shared" si="2"/>
        <v>3195.0347222222222</v>
      </c>
    </row>
    <row r="70" spans="1:8" ht="118.5" customHeight="1" x14ac:dyDescent="0.3">
      <c r="A70" s="2">
        <f t="shared" si="3"/>
        <v>56</v>
      </c>
      <c r="B70" s="12" t="s">
        <v>25</v>
      </c>
      <c r="C70" s="13">
        <v>44224</v>
      </c>
      <c r="D70" s="9">
        <v>1</v>
      </c>
      <c r="E70" s="11">
        <v>101460050</v>
      </c>
      <c r="F70" s="6">
        <v>6053.75</v>
      </c>
      <c r="G70" s="6">
        <f t="shared" si="5"/>
        <v>2858.7152777777778</v>
      </c>
      <c r="H70" s="7">
        <f t="shared" si="2"/>
        <v>3195.0347222222222</v>
      </c>
    </row>
    <row r="71" spans="1:8" ht="123" customHeight="1" x14ac:dyDescent="0.3">
      <c r="A71" s="2">
        <f t="shared" si="3"/>
        <v>57</v>
      </c>
      <c r="B71" s="12" t="s">
        <v>25</v>
      </c>
      <c r="C71" s="13">
        <v>44224</v>
      </c>
      <c r="D71" s="9">
        <v>1</v>
      </c>
      <c r="E71" s="11">
        <v>101460051</v>
      </c>
      <c r="F71" s="6">
        <v>6053.75</v>
      </c>
      <c r="G71" s="6">
        <f t="shared" si="5"/>
        <v>2858.7152777777778</v>
      </c>
      <c r="H71" s="7">
        <f t="shared" si="2"/>
        <v>3195.0347222222222</v>
      </c>
    </row>
    <row r="72" spans="1:8" ht="151.19999999999999" x14ac:dyDescent="0.3">
      <c r="A72" s="2">
        <f t="shared" si="3"/>
        <v>58</v>
      </c>
      <c r="B72" s="12" t="s">
        <v>25</v>
      </c>
      <c r="C72" s="13">
        <v>44224</v>
      </c>
      <c r="D72" s="9">
        <v>1</v>
      </c>
      <c r="E72" s="11">
        <v>101460052</v>
      </c>
      <c r="F72" s="6">
        <v>6053.75</v>
      </c>
      <c r="G72" s="6">
        <f t="shared" si="5"/>
        <v>2858.7152777777778</v>
      </c>
      <c r="H72" s="7">
        <f t="shared" si="2"/>
        <v>3195.0347222222222</v>
      </c>
    </row>
    <row r="73" spans="1:8" ht="151.19999999999999" x14ac:dyDescent="0.3">
      <c r="A73" s="2">
        <f t="shared" si="3"/>
        <v>59</v>
      </c>
      <c r="B73" s="12" t="s">
        <v>25</v>
      </c>
      <c r="C73" s="13">
        <v>44224</v>
      </c>
      <c r="D73" s="9">
        <v>1</v>
      </c>
      <c r="E73" s="11">
        <v>101460053</v>
      </c>
      <c r="F73" s="6">
        <v>6053.75</v>
      </c>
      <c r="G73" s="6">
        <f t="shared" si="5"/>
        <v>2858.7152777777778</v>
      </c>
      <c r="H73" s="7">
        <f t="shared" si="2"/>
        <v>3195.0347222222222</v>
      </c>
    </row>
    <row r="74" spans="1:8" ht="114.75" customHeight="1" x14ac:dyDescent="0.3">
      <c r="A74" s="2">
        <f t="shared" si="3"/>
        <v>60</v>
      </c>
      <c r="B74" s="12" t="s">
        <v>25</v>
      </c>
      <c r="C74" s="13">
        <v>44224</v>
      </c>
      <c r="D74" s="9">
        <v>1</v>
      </c>
      <c r="E74" s="11">
        <v>101460054</v>
      </c>
      <c r="F74" s="6">
        <v>6053.75</v>
      </c>
      <c r="G74" s="6">
        <f t="shared" si="5"/>
        <v>2858.7152777777778</v>
      </c>
      <c r="H74" s="7">
        <f t="shared" si="2"/>
        <v>3195.0347222222222</v>
      </c>
    </row>
    <row r="75" spans="1:8" ht="115.5" customHeight="1" x14ac:dyDescent="0.3">
      <c r="A75" s="2">
        <f t="shared" si="3"/>
        <v>61</v>
      </c>
      <c r="B75" s="12" t="s">
        <v>25</v>
      </c>
      <c r="C75" s="13">
        <v>44224</v>
      </c>
      <c r="D75" s="9">
        <v>1</v>
      </c>
      <c r="E75" s="11">
        <v>101460055</v>
      </c>
      <c r="F75" s="6">
        <v>6053.75</v>
      </c>
      <c r="G75" s="6">
        <f t="shared" si="5"/>
        <v>2858.7152777777778</v>
      </c>
      <c r="H75" s="7">
        <f t="shared" si="2"/>
        <v>3195.0347222222222</v>
      </c>
    </row>
    <row r="76" spans="1:8" ht="115.5" customHeight="1" x14ac:dyDescent="0.3">
      <c r="A76" s="2">
        <f t="shared" si="3"/>
        <v>62</v>
      </c>
      <c r="B76" s="12" t="s">
        <v>25</v>
      </c>
      <c r="C76" s="13">
        <v>44224</v>
      </c>
      <c r="D76" s="9">
        <v>1</v>
      </c>
      <c r="E76" s="11">
        <v>101460056</v>
      </c>
      <c r="F76" s="6">
        <v>6053.75</v>
      </c>
      <c r="G76" s="6">
        <f t="shared" si="5"/>
        <v>2858.7152777777778</v>
      </c>
      <c r="H76" s="7">
        <f t="shared" si="2"/>
        <v>3195.0347222222222</v>
      </c>
    </row>
    <row r="77" spans="1:8" ht="100.5" customHeight="1" x14ac:dyDescent="0.3">
      <c r="A77" s="2">
        <f t="shared" si="3"/>
        <v>63</v>
      </c>
      <c r="B77" s="12" t="s">
        <v>26</v>
      </c>
      <c r="C77" s="13">
        <v>44224</v>
      </c>
      <c r="D77" s="9">
        <v>1</v>
      </c>
      <c r="E77" s="11">
        <v>101460057</v>
      </c>
      <c r="F77" s="6">
        <v>166866</v>
      </c>
      <c r="G77" s="6">
        <f t="shared" si="5"/>
        <v>78797.833333333343</v>
      </c>
      <c r="H77" s="7">
        <f t="shared" si="2"/>
        <v>88068.166666666657</v>
      </c>
    </row>
    <row r="78" spans="1:8" ht="164.25" customHeight="1" x14ac:dyDescent="0.3">
      <c r="A78" s="2">
        <f t="shared" si="3"/>
        <v>64</v>
      </c>
      <c r="B78" s="12" t="s">
        <v>27</v>
      </c>
      <c r="C78" s="13">
        <v>44224</v>
      </c>
      <c r="D78" s="9">
        <v>1</v>
      </c>
      <c r="E78" s="11">
        <v>101460058</v>
      </c>
      <c r="F78" s="6">
        <v>27194.05</v>
      </c>
      <c r="G78" s="6">
        <f t="shared" si="5"/>
        <v>12841.634722222223</v>
      </c>
      <c r="H78" s="7">
        <f t="shared" si="2"/>
        <v>14352.415277777776</v>
      </c>
    </row>
    <row r="79" spans="1:8" ht="186.75" customHeight="1" x14ac:dyDescent="0.3">
      <c r="A79" s="2">
        <f t="shared" si="3"/>
        <v>65</v>
      </c>
      <c r="B79" s="12" t="s">
        <v>28</v>
      </c>
      <c r="C79" s="13">
        <v>44224</v>
      </c>
      <c r="D79" s="9">
        <v>1</v>
      </c>
      <c r="E79" s="11">
        <v>101460063</v>
      </c>
      <c r="F79" s="6">
        <v>8287.0499999999993</v>
      </c>
      <c r="G79" s="6">
        <f t="shared" si="5"/>
        <v>3913.3291666666664</v>
      </c>
      <c r="H79" s="7">
        <f t="shared" si="2"/>
        <v>4373.7208333333328</v>
      </c>
    </row>
    <row r="80" spans="1:8" ht="189" customHeight="1" x14ac:dyDescent="0.3">
      <c r="A80" s="2">
        <f t="shared" si="3"/>
        <v>66</v>
      </c>
      <c r="B80" s="12" t="s">
        <v>28</v>
      </c>
      <c r="C80" s="13">
        <v>44224</v>
      </c>
      <c r="D80" s="9">
        <v>1</v>
      </c>
      <c r="E80" s="11">
        <v>101460064</v>
      </c>
      <c r="F80" s="6">
        <v>8287.0499999999993</v>
      </c>
      <c r="G80" s="6">
        <f t="shared" si="5"/>
        <v>3913.3291666666664</v>
      </c>
      <c r="H80" s="7">
        <f t="shared" ref="H80:H143" si="6">F80-G80</f>
        <v>4373.7208333333328</v>
      </c>
    </row>
    <row r="81" spans="1:8" ht="183.75" customHeight="1" x14ac:dyDescent="0.3">
      <c r="A81" s="2">
        <f t="shared" ref="A81:A144" si="7">A80+1</f>
        <v>67</v>
      </c>
      <c r="B81" s="12" t="s">
        <v>28</v>
      </c>
      <c r="C81" s="13">
        <v>44224</v>
      </c>
      <c r="D81" s="9">
        <v>1</v>
      </c>
      <c r="E81" s="11">
        <v>101460065</v>
      </c>
      <c r="F81" s="6">
        <v>8287.0499999999993</v>
      </c>
      <c r="G81" s="6">
        <f t="shared" si="5"/>
        <v>3913.3291666666664</v>
      </c>
      <c r="H81" s="7">
        <f t="shared" si="6"/>
        <v>4373.7208333333328</v>
      </c>
    </row>
    <row r="82" spans="1:8" ht="186" customHeight="1" x14ac:dyDescent="0.3">
      <c r="A82" s="2">
        <f t="shared" si="7"/>
        <v>68</v>
      </c>
      <c r="B82" s="12" t="s">
        <v>28</v>
      </c>
      <c r="C82" s="13">
        <v>44224</v>
      </c>
      <c r="D82" s="9">
        <v>1</v>
      </c>
      <c r="E82" s="11">
        <v>101460066</v>
      </c>
      <c r="F82" s="6">
        <v>8287.0499999999993</v>
      </c>
      <c r="G82" s="6">
        <f t="shared" si="5"/>
        <v>3913.3291666666664</v>
      </c>
      <c r="H82" s="7">
        <f t="shared" si="6"/>
        <v>4373.7208333333328</v>
      </c>
    </row>
    <row r="83" spans="1:8" ht="181.5" customHeight="1" x14ac:dyDescent="0.3">
      <c r="A83" s="2">
        <f t="shared" si="7"/>
        <v>69</v>
      </c>
      <c r="B83" s="12" t="s">
        <v>28</v>
      </c>
      <c r="C83" s="13">
        <v>44224</v>
      </c>
      <c r="D83" s="9">
        <v>1</v>
      </c>
      <c r="E83" s="11">
        <v>101460067</v>
      </c>
      <c r="F83" s="6">
        <v>8287.0499999999993</v>
      </c>
      <c r="G83" s="6">
        <f t="shared" si="5"/>
        <v>3913.3291666666664</v>
      </c>
      <c r="H83" s="7">
        <f t="shared" si="6"/>
        <v>4373.7208333333328</v>
      </c>
    </row>
    <row r="84" spans="1:8" ht="185.25" customHeight="1" x14ac:dyDescent="0.3">
      <c r="A84" s="2">
        <f t="shared" si="7"/>
        <v>70</v>
      </c>
      <c r="B84" s="12" t="s">
        <v>28</v>
      </c>
      <c r="C84" s="13">
        <v>44224</v>
      </c>
      <c r="D84" s="9">
        <v>1</v>
      </c>
      <c r="E84" s="11">
        <v>101460068</v>
      </c>
      <c r="F84" s="6">
        <v>8287.0499999999993</v>
      </c>
      <c r="G84" s="6">
        <f t="shared" si="5"/>
        <v>3913.3291666666664</v>
      </c>
      <c r="H84" s="7">
        <f t="shared" si="6"/>
        <v>4373.7208333333328</v>
      </c>
    </row>
    <row r="85" spans="1:8" ht="186.75" customHeight="1" x14ac:dyDescent="0.3">
      <c r="A85" s="2">
        <f t="shared" si="7"/>
        <v>71</v>
      </c>
      <c r="B85" s="12" t="s">
        <v>28</v>
      </c>
      <c r="C85" s="13">
        <v>44224</v>
      </c>
      <c r="D85" s="9">
        <v>1</v>
      </c>
      <c r="E85" s="11">
        <v>101460069</v>
      </c>
      <c r="F85" s="6">
        <v>8287.0499999999993</v>
      </c>
      <c r="G85" s="6">
        <f t="shared" si="5"/>
        <v>3913.3291666666664</v>
      </c>
      <c r="H85" s="7">
        <f t="shared" si="6"/>
        <v>4373.7208333333328</v>
      </c>
    </row>
    <row r="86" spans="1:8" ht="180.75" customHeight="1" x14ac:dyDescent="0.3">
      <c r="A86" s="2">
        <f t="shared" si="7"/>
        <v>72</v>
      </c>
      <c r="B86" s="12" t="s">
        <v>28</v>
      </c>
      <c r="C86" s="13">
        <v>44224</v>
      </c>
      <c r="D86" s="9">
        <v>1</v>
      </c>
      <c r="E86" s="11">
        <v>101460070</v>
      </c>
      <c r="F86" s="6">
        <v>8287.0499999999993</v>
      </c>
      <c r="G86" s="6">
        <f t="shared" si="5"/>
        <v>3913.3291666666664</v>
      </c>
      <c r="H86" s="7">
        <f t="shared" si="6"/>
        <v>4373.7208333333328</v>
      </c>
    </row>
    <row r="87" spans="1:8" ht="180" customHeight="1" x14ac:dyDescent="0.3">
      <c r="A87" s="2">
        <f t="shared" si="7"/>
        <v>73</v>
      </c>
      <c r="B87" s="12" t="s">
        <v>28</v>
      </c>
      <c r="C87" s="13">
        <v>44224</v>
      </c>
      <c r="D87" s="9">
        <v>1</v>
      </c>
      <c r="E87" s="11">
        <v>101460071</v>
      </c>
      <c r="F87" s="6">
        <v>8287.0499999999993</v>
      </c>
      <c r="G87" s="6">
        <f t="shared" si="5"/>
        <v>3913.3291666666664</v>
      </c>
      <c r="H87" s="7">
        <f t="shared" si="6"/>
        <v>4373.7208333333328</v>
      </c>
    </row>
    <row r="88" spans="1:8" ht="177" customHeight="1" x14ac:dyDescent="0.3">
      <c r="A88" s="2">
        <f t="shared" si="7"/>
        <v>74</v>
      </c>
      <c r="B88" s="12" t="s">
        <v>28</v>
      </c>
      <c r="C88" s="13">
        <v>44224</v>
      </c>
      <c r="D88" s="9">
        <v>1</v>
      </c>
      <c r="E88" s="11">
        <v>101460072</v>
      </c>
      <c r="F88" s="6">
        <v>8287.0499999999993</v>
      </c>
      <c r="G88" s="6">
        <f t="shared" si="5"/>
        <v>3913.3291666666664</v>
      </c>
      <c r="H88" s="7">
        <f t="shared" si="6"/>
        <v>4373.7208333333328</v>
      </c>
    </row>
    <row r="89" spans="1:8" ht="186" customHeight="1" x14ac:dyDescent="0.3">
      <c r="A89" s="2">
        <f t="shared" si="7"/>
        <v>75</v>
      </c>
      <c r="B89" s="12" t="s">
        <v>28</v>
      </c>
      <c r="C89" s="13">
        <v>44224</v>
      </c>
      <c r="D89" s="9">
        <v>1</v>
      </c>
      <c r="E89" s="11">
        <v>101460073</v>
      </c>
      <c r="F89" s="6">
        <v>8287.0499999999993</v>
      </c>
      <c r="G89" s="6">
        <f t="shared" si="5"/>
        <v>3913.3291666666664</v>
      </c>
      <c r="H89" s="7">
        <f t="shared" si="6"/>
        <v>4373.7208333333328</v>
      </c>
    </row>
    <row r="90" spans="1:8" ht="146.25" customHeight="1" x14ac:dyDescent="0.3">
      <c r="A90" s="2">
        <f t="shared" si="7"/>
        <v>76</v>
      </c>
      <c r="B90" s="12" t="s">
        <v>29</v>
      </c>
      <c r="C90" s="13">
        <v>44224</v>
      </c>
      <c r="D90" s="9">
        <v>1</v>
      </c>
      <c r="E90" s="11">
        <v>101460128</v>
      </c>
      <c r="F90" s="6">
        <v>2970.14</v>
      </c>
      <c r="G90" s="6">
        <f t="shared" si="5"/>
        <v>1402.566111111111</v>
      </c>
      <c r="H90" s="7">
        <f t="shared" si="6"/>
        <v>1567.5738888888889</v>
      </c>
    </row>
    <row r="91" spans="1:8" ht="180.75" customHeight="1" x14ac:dyDescent="0.3">
      <c r="A91" s="2">
        <f t="shared" si="7"/>
        <v>77</v>
      </c>
      <c r="B91" s="12" t="s">
        <v>30</v>
      </c>
      <c r="C91" s="13">
        <v>44224</v>
      </c>
      <c r="D91" s="9">
        <v>1</v>
      </c>
      <c r="E91" s="11">
        <v>101460133</v>
      </c>
      <c r="F91" s="6">
        <v>3600.14</v>
      </c>
      <c r="G91" s="6">
        <f t="shared" si="5"/>
        <v>1700.066111111111</v>
      </c>
      <c r="H91" s="7">
        <f t="shared" si="6"/>
        <v>1900.0738888888889</v>
      </c>
    </row>
    <row r="92" spans="1:8" ht="183" customHeight="1" x14ac:dyDescent="0.3">
      <c r="A92" s="2">
        <f t="shared" si="7"/>
        <v>78</v>
      </c>
      <c r="B92" s="12" t="s">
        <v>30</v>
      </c>
      <c r="C92" s="13">
        <v>44224</v>
      </c>
      <c r="D92" s="9">
        <v>1</v>
      </c>
      <c r="E92" s="11">
        <v>101460134</v>
      </c>
      <c r="F92" s="6">
        <v>3600.14</v>
      </c>
      <c r="G92" s="6">
        <f t="shared" si="5"/>
        <v>1700.066111111111</v>
      </c>
      <c r="H92" s="7">
        <f t="shared" si="6"/>
        <v>1900.0738888888889</v>
      </c>
    </row>
    <row r="93" spans="1:8" ht="177.75" customHeight="1" x14ac:dyDescent="0.3">
      <c r="A93" s="2">
        <f t="shared" si="7"/>
        <v>79</v>
      </c>
      <c r="B93" s="12" t="s">
        <v>28</v>
      </c>
      <c r="C93" s="13">
        <v>44224</v>
      </c>
      <c r="D93" s="9">
        <v>1</v>
      </c>
      <c r="E93" s="11">
        <v>101460074</v>
      </c>
      <c r="F93" s="6">
        <v>8287.0499999999993</v>
      </c>
      <c r="G93" s="6">
        <f t="shared" si="5"/>
        <v>3913.3291666666664</v>
      </c>
      <c r="H93" s="7">
        <f t="shared" si="6"/>
        <v>4373.7208333333328</v>
      </c>
    </row>
    <row r="94" spans="1:8" ht="179.25" customHeight="1" x14ac:dyDescent="0.3">
      <c r="A94" s="2">
        <f t="shared" si="7"/>
        <v>80</v>
      </c>
      <c r="B94" s="12" t="s">
        <v>28</v>
      </c>
      <c r="C94" s="13">
        <v>44224</v>
      </c>
      <c r="D94" s="9">
        <v>1</v>
      </c>
      <c r="E94" s="11">
        <v>101460075</v>
      </c>
      <c r="F94" s="6">
        <v>8287.0499999999993</v>
      </c>
      <c r="G94" s="6">
        <f t="shared" si="5"/>
        <v>3913.3291666666664</v>
      </c>
      <c r="H94" s="7">
        <f t="shared" si="6"/>
        <v>4373.7208333333328</v>
      </c>
    </row>
    <row r="95" spans="1:8" ht="182.25" customHeight="1" x14ac:dyDescent="0.3">
      <c r="A95" s="2">
        <f t="shared" si="7"/>
        <v>81</v>
      </c>
      <c r="B95" s="12" t="s">
        <v>28</v>
      </c>
      <c r="C95" s="13">
        <v>44224</v>
      </c>
      <c r="D95" s="9">
        <v>1</v>
      </c>
      <c r="E95" s="11">
        <v>101460076</v>
      </c>
      <c r="F95" s="6">
        <v>8287.0499999999993</v>
      </c>
      <c r="G95" s="6">
        <f t="shared" si="5"/>
        <v>3913.3291666666664</v>
      </c>
      <c r="H95" s="7">
        <f t="shared" si="6"/>
        <v>4373.7208333333328</v>
      </c>
    </row>
    <row r="96" spans="1:8" ht="190.5" customHeight="1" x14ac:dyDescent="0.3">
      <c r="A96" s="2">
        <f t="shared" si="7"/>
        <v>82</v>
      </c>
      <c r="B96" s="12" t="s">
        <v>28</v>
      </c>
      <c r="C96" s="13">
        <v>44224</v>
      </c>
      <c r="D96" s="9">
        <v>1</v>
      </c>
      <c r="E96" s="11">
        <v>101460077</v>
      </c>
      <c r="F96" s="6">
        <v>8287.0499999999993</v>
      </c>
      <c r="G96" s="6">
        <f t="shared" si="5"/>
        <v>3913.3291666666664</v>
      </c>
      <c r="H96" s="7">
        <f t="shared" si="6"/>
        <v>4373.7208333333328</v>
      </c>
    </row>
    <row r="97" spans="1:8" ht="189.75" customHeight="1" x14ac:dyDescent="0.3">
      <c r="A97" s="2">
        <f t="shared" si="7"/>
        <v>83</v>
      </c>
      <c r="B97" s="12" t="s">
        <v>28</v>
      </c>
      <c r="C97" s="13">
        <v>44224</v>
      </c>
      <c r="D97" s="9">
        <v>1</v>
      </c>
      <c r="E97" s="11">
        <v>101460078</v>
      </c>
      <c r="F97" s="6">
        <v>8287.0499999999993</v>
      </c>
      <c r="G97" s="6">
        <f t="shared" si="5"/>
        <v>3913.3291666666664</v>
      </c>
      <c r="H97" s="7">
        <f t="shared" si="6"/>
        <v>4373.7208333333328</v>
      </c>
    </row>
    <row r="98" spans="1:8" ht="218.4" x14ac:dyDescent="0.3">
      <c r="A98" s="2">
        <f t="shared" si="7"/>
        <v>84</v>
      </c>
      <c r="B98" s="12" t="s">
        <v>28</v>
      </c>
      <c r="C98" s="13">
        <v>44224</v>
      </c>
      <c r="D98" s="9">
        <v>1</v>
      </c>
      <c r="E98" s="11">
        <v>101460079</v>
      </c>
      <c r="F98" s="6">
        <v>8287.0499999999993</v>
      </c>
      <c r="G98" s="6">
        <f t="shared" ref="G98:G161" si="8">F98/144*68</f>
        <v>3913.3291666666664</v>
      </c>
      <c r="H98" s="7">
        <f t="shared" si="6"/>
        <v>4373.7208333333328</v>
      </c>
    </row>
    <row r="99" spans="1:8" ht="218.4" x14ac:dyDescent="0.3">
      <c r="A99" s="2">
        <f t="shared" si="7"/>
        <v>85</v>
      </c>
      <c r="B99" s="12" t="s">
        <v>28</v>
      </c>
      <c r="C99" s="13">
        <v>44224</v>
      </c>
      <c r="D99" s="9">
        <v>1</v>
      </c>
      <c r="E99" s="11">
        <v>101460080</v>
      </c>
      <c r="F99" s="6">
        <v>8287.0499999999993</v>
      </c>
      <c r="G99" s="6">
        <f t="shared" si="8"/>
        <v>3913.3291666666664</v>
      </c>
      <c r="H99" s="7">
        <f t="shared" si="6"/>
        <v>4373.7208333333328</v>
      </c>
    </row>
    <row r="100" spans="1:8" ht="218.4" x14ac:dyDescent="0.3">
      <c r="A100" s="2">
        <f t="shared" si="7"/>
        <v>86</v>
      </c>
      <c r="B100" s="12" t="s">
        <v>28</v>
      </c>
      <c r="C100" s="13">
        <v>44224</v>
      </c>
      <c r="D100" s="9">
        <v>1</v>
      </c>
      <c r="E100" s="11">
        <v>101460081</v>
      </c>
      <c r="F100" s="6">
        <v>8287.0499999999993</v>
      </c>
      <c r="G100" s="6">
        <f t="shared" si="8"/>
        <v>3913.3291666666664</v>
      </c>
      <c r="H100" s="7">
        <f t="shared" si="6"/>
        <v>4373.7208333333328</v>
      </c>
    </row>
    <row r="101" spans="1:8" ht="218.4" x14ac:dyDescent="0.3">
      <c r="A101" s="2">
        <f t="shared" si="7"/>
        <v>87</v>
      </c>
      <c r="B101" s="12" t="s">
        <v>28</v>
      </c>
      <c r="C101" s="13">
        <v>44224</v>
      </c>
      <c r="D101" s="9">
        <v>1</v>
      </c>
      <c r="E101" s="11">
        <v>101460082</v>
      </c>
      <c r="F101" s="6">
        <v>8287.0499999999993</v>
      </c>
      <c r="G101" s="6">
        <f t="shared" si="8"/>
        <v>3913.3291666666664</v>
      </c>
      <c r="H101" s="7">
        <f t="shared" si="6"/>
        <v>4373.7208333333328</v>
      </c>
    </row>
    <row r="102" spans="1:8" ht="218.4" x14ac:dyDescent="0.3">
      <c r="A102" s="2">
        <f t="shared" si="7"/>
        <v>88</v>
      </c>
      <c r="B102" s="12" t="s">
        <v>28</v>
      </c>
      <c r="C102" s="13">
        <v>44224</v>
      </c>
      <c r="D102" s="9">
        <v>1</v>
      </c>
      <c r="E102" s="11">
        <v>101460083</v>
      </c>
      <c r="F102" s="6">
        <v>8287.0499999999993</v>
      </c>
      <c r="G102" s="6">
        <f t="shared" si="8"/>
        <v>3913.3291666666664</v>
      </c>
      <c r="H102" s="7">
        <f t="shared" si="6"/>
        <v>4373.7208333333328</v>
      </c>
    </row>
    <row r="103" spans="1:8" ht="218.4" x14ac:dyDescent="0.3">
      <c r="A103" s="2">
        <f t="shared" si="7"/>
        <v>89</v>
      </c>
      <c r="B103" s="12" t="s">
        <v>28</v>
      </c>
      <c r="C103" s="13">
        <v>44224</v>
      </c>
      <c r="D103" s="9">
        <v>1</v>
      </c>
      <c r="E103" s="11">
        <v>101460084</v>
      </c>
      <c r="F103" s="6">
        <v>8287.0499999999993</v>
      </c>
      <c r="G103" s="6">
        <f t="shared" si="8"/>
        <v>3913.3291666666664</v>
      </c>
      <c r="H103" s="7">
        <f t="shared" si="6"/>
        <v>4373.7208333333328</v>
      </c>
    </row>
    <row r="104" spans="1:8" ht="218.4" x14ac:dyDescent="0.3">
      <c r="A104" s="2">
        <f t="shared" si="7"/>
        <v>90</v>
      </c>
      <c r="B104" s="12" t="s">
        <v>28</v>
      </c>
      <c r="C104" s="13">
        <v>44224</v>
      </c>
      <c r="D104" s="9">
        <v>1</v>
      </c>
      <c r="E104" s="11">
        <v>101460085</v>
      </c>
      <c r="F104" s="6">
        <v>8287.0499999999993</v>
      </c>
      <c r="G104" s="6">
        <f t="shared" si="8"/>
        <v>3913.3291666666664</v>
      </c>
      <c r="H104" s="7">
        <f t="shared" si="6"/>
        <v>4373.7208333333328</v>
      </c>
    </row>
    <row r="105" spans="1:8" ht="201.6" x14ac:dyDescent="0.3">
      <c r="A105" s="2">
        <f t="shared" si="7"/>
        <v>91</v>
      </c>
      <c r="B105" s="12" t="s">
        <v>27</v>
      </c>
      <c r="C105" s="13">
        <v>44224</v>
      </c>
      <c r="D105" s="9">
        <v>1</v>
      </c>
      <c r="E105" s="11">
        <v>101460059</v>
      </c>
      <c r="F105" s="6">
        <v>27194.05</v>
      </c>
      <c r="G105" s="6">
        <f t="shared" si="8"/>
        <v>12841.634722222223</v>
      </c>
      <c r="H105" s="7">
        <f t="shared" si="6"/>
        <v>14352.415277777776</v>
      </c>
    </row>
    <row r="106" spans="1:8" ht="218.4" x14ac:dyDescent="0.3">
      <c r="A106" s="2">
        <f t="shared" si="7"/>
        <v>92</v>
      </c>
      <c r="B106" s="12" t="s">
        <v>28</v>
      </c>
      <c r="C106" s="13">
        <v>44224</v>
      </c>
      <c r="D106" s="9">
        <v>1</v>
      </c>
      <c r="E106" s="11">
        <v>101460086</v>
      </c>
      <c r="F106" s="6">
        <v>8287.0499999999993</v>
      </c>
      <c r="G106" s="6">
        <f t="shared" si="8"/>
        <v>3913.3291666666664</v>
      </c>
      <c r="H106" s="7">
        <f t="shared" si="6"/>
        <v>4373.7208333333328</v>
      </c>
    </row>
    <row r="107" spans="1:8" ht="218.4" x14ac:dyDescent="0.3">
      <c r="A107" s="2">
        <f t="shared" si="7"/>
        <v>93</v>
      </c>
      <c r="B107" s="12" t="s">
        <v>28</v>
      </c>
      <c r="C107" s="13">
        <v>44224</v>
      </c>
      <c r="D107" s="9">
        <v>1</v>
      </c>
      <c r="E107" s="11">
        <v>101460087</v>
      </c>
      <c r="F107" s="6">
        <v>8287.0499999999993</v>
      </c>
      <c r="G107" s="6">
        <f t="shared" si="8"/>
        <v>3913.3291666666664</v>
      </c>
      <c r="H107" s="7">
        <f t="shared" si="6"/>
        <v>4373.7208333333328</v>
      </c>
    </row>
    <row r="108" spans="1:8" ht="218.4" x14ac:dyDescent="0.3">
      <c r="A108" s="2">
        <f t="shared" si="7"/>
        <v>94</v>
      </c>
      <c r="B108" s="12" t="s">
        <v>28</v>
      </c>
      <c r="C108" s="13">
        <v>44224</v>
      </c>
      <c r="D108" s="9">
        <v>1</v>
      </c>
      <c r="E108" s="11">
        <v>101460088</v>
      </c>
      <c r="F108" s="6">
        <v>8287.0499999999993</v>
      </c>
      <c r="G108" s="6">
        <f t="shared" si="8"/>
        <v>3913.3291666666664</v>
      </c>
      <c r="H108" s="7">
        <f t="shared" si="6"/>
        <v>4373.7208333333328</v>
      </c>
    </row>
    <row r="109" spans="1:8" ht="218.4" x14ac:dyDescent="0.3">
      <c r="A109" s="2">
        <f t="shared" si="7"/>
        <v>95</v>
      </c>
      <c r="B109" s="12" t="s">
        <v>28</v>
      </c>
      <c r="C109" s="13">
        <v>44224</v>
      </c>
      <c r="D109" s="9">
        <v>1</v>
      </c>
      <c r="E109" s="11">
        <v>101460089</v>
      </c>
      <c r="F109" s="6">
        <v>8287.0499999999993</v>
      </c>
      <c r="G109" s="6">
        <f t="shared" si="8"/>
        <v>3913.3291666666664</v>
      </c>
      <c r="H109" s="7">
        <f t="shared" si="6"/>
        <v>4373.7208333333328</v>
      </c>
    </row>
    <row r="110" spans="1:8" ht="201.6" x14ac:dyDescent="0.3">
      <c r="A110" s="2">
        <f t="shared" si="7"/>
        <v>96</v>
      </c>
      <c r="B110" s="12" t="s">
        <v>27</v>
      </c>
      <c r="C110" s="13">
        <v>44224</v>
      </c>
      <c r="D110" s="9">
        <v>1</v>
      </c>
      <c r="E110" s="11">
        <v>101460060</v>
      </c>
      <c r="F110" s="6">
        <v>27194.05</v>
      </c>
      <c r="G110" s="6">
        <f t="shared" si="8"/>
        <v>12841.634722222223</v>
      </c>
      <c r="H110" s="7">
        <f t="shared" si="6"/>
        <v>14352.415277777776</v>
      </c>
    </row>
    <row r="111" spans="1:8" ht="181.5" customHeight="1" x14ac:dyDescent="0.3">
      <c r="A111" s="2">
        <f t="shared" si="7"/>
        <v>97</v>
      </c>
      <c r="B111" s="12" t="s">
        <v>28</v>
      </c>
      <c r="C111" s="13">
        <v>44224</v>
      </c>
      <c r="D111" s="9">
        <v>1</v>
      </c>
      <c r="E111" s="11">
        <v>101460090</v>
      </c>
      <c r="F111" s="6">
        <v>8287.0499999999993</v>
      </c>
      <c r="G111" s="6">
        <f t="shared" si="8"/>
        <v>3913.3291666666664</v>
      </c>
      <c r="H111" s="7">
        <f t="shared" si="6"/>
        <v>4373.7208333333328</v>
      </c>
    </row>
    <row r="112" spans="1:8" ht="182.25" customHeight="1" x14ac:dyDescent="0.3">
      <c r="A112" s="2">
        <f t="shared" si="7"/>
        <v>98</v>
      </c>
      <c r="B112" s="12" t="s">
        <v>28</v>
      </c>
      <c r="C112" s="13">
        <v>44224</v>
      </c>
      <c r="D112" s="9">
        <v>1</v>
      </c>
      <c r="E112" s="11">
        <v>101460091</v>
      </c>
      <c r="F112" s="6">
        <v>8287.0499999999993</v>
      </c>
      <c r="G112" s="6">
        <f t="shared" si="8"/>
        <v>3913.3291666666664</v>
      </c>
      <c r="H112" s="7">
        <f t="shared" si="6"/>
        <v>4373.7208333333328</v>
      </c>
    </row>
    <row r="113" spans="1:8" ht="147.75" customHeight="1" x14ac:dyDescent="0.3">
      <c r="A113" s="2">
        <f t="shared" si="7"/>
        <v>99</v>
      </c>
      <c r="B113" s="12" t="s">
        <v>31</v>
      </c>
      <c r="C113" s="13">
        <v>44224</v>
      </c>
      <c r="D113" s="9">
        <v>1</v>
      </c>
      <c r="E113" s="11">
        <v>101460129</v>
      </c>
      <c r="F113" s="6">
        <v>2970.14</v>
      </c>
      <c r="G113" s="6">
        <f t="shared" si="8"/>
        <v>1402.566111111111</v>
      </c>
      <c r="H113" s="7">
        <f t="shared" si="6"/>
        <v>1567.5738888888889</v>
      </c>
    </row>
    <row r="114" spans="1:8" ht="150" customHeight="1" x14ac:dyDescent="0.3">
      <c r="A114" s="2">
        <f t="shared" si="7"/>
        <v>100</v>
      </c>
      <c r="B114" s="12" t="s">
        <v>32</v>
      </c>
      <c r="C114" s="13">
        <v>44224</v>
      </c>
      <c r="D114" s="9">
        <v>1</v>
      </c>
      <c r="E114" s="11">
        <v>101460130</v>
      </c>
      <c r="F114" s="6">
        <v>2970.14</v>
      </c>
      <c r="G114" s="6">
        <f t="shared" si="8"/>
        <v>1402.566111111111</v>
      </c>
      <c r="H114" s="7">
        <f t="shared" si="6"/>
        <v>1567.5738888888889</v>
      </c>
    </row>
    <row r="115" spans="1:8" ht="183.75" customHeight="1" x14ac:dyDescent="0.3">
      <c r="A115" s="2">
        <f t="shared" si="7"/>
        <v>101</v>
      </c>
      <c r="B115" s="12" t="s">
        <v>28</v>
      </c>
      <c r="C115" s="13">
        <v>44224</v>
      </c>
      <c r="D115" s="9">
        <v>1</v>
      </c>
      <c r="E115" s="11">
        <v>101460092</v>
      </c>
      <c r="F115" s="6">
        <v>8287.0499999999993</v>
      </c>
      <c r="G115" s="6">
        <f t="shared" si="8"/>
        <v>3913.3291666666664</v>
      </c>
      <c r="H115" s="7">
        <f t="shared" si="6"/>
        <v>4373.7208333333328</v>
      </c>
    </row>
    <row r="116" spans="1:8" ht="186" customHeight="1" x14ac:dyDescent="0.3">
      <c r="A116" s="2">
        <f t="shared" si="7"/>
        <v>102</v>
      </c>
      <c r="B116" s="12" t="s">
        <v>28</v>
      </c>
      <c r="C116" s="13">
        <v>44224</v>
      </c>
      <c r="D116" s="9">
        <v>1</v>
      </c>
      <c r="E116" s="11">
        <v>101460093</v>
      </c>
      <c r="F116" s="6">
        <v>8287.0499999999993</v>
      </c>
      <c r="G116" s="6">
        <f t="shared" si="8"/>
        <v>3913.3291666666664</v>
      </c>
      <c r="H116" s="7">
        <f t="shared" si="6"/>
        <v>4373.7208333333328</v>
      </c>
    </row>
    <row r="117" spans="1:8" ht="180.75" customHeight="1" x14ac:dyDescent="0.3">
      <c r="A117" s="2">
        <f t="shared" si="7"/>
        <v>103</v>
      </c>
      <c r="B117" s="12" t="s">
        <v>28</v>
      </c>
      <c r="C117" s="13">
        <v>44224</v>
      </c>
      <c r="D117" s="9">
        <v>1</v>
      </c>
      <c r="E117" s="11">
        <v>101460094</v>
      </c>
      <c r="F117" s="6">
        <v>8287.0499999999993</v>
      </c>
      <c r="G117" s="6">
        <f t="shared" si="8"/>
        <v>3913.3291666666664</v>
      </c>
      <c r="H117" s="7">
        <f t="shared" si="6"/>
        <v>4373.7208333333328</v>
      </c>
    </row>
    <row r="118" spans="1:8" ht="182.25" customHeight="1" x14ac:dyDescent="0.3">
      <c r="A118" s="2">
        <f t="shared" si="7"/>
        <v>104</v>
      </c>
      <c r="B118" s="12" t="s">
        <v>28</v>
      </c>
      <c r="C118" s="13">
        <v>44224</v>
      </c>
      <c r="D118" s="9">
        <v>1</v>
      </c>
      <c r="E118" s="11">
        <v>101460095</v>
      </c>
      <c r="F118" s="6">
        <v>8287.0499999999993</v>
      </c>
      <c r="G118" s="6">
        <f t="shared" si="8"/>
        <v>3913.3291666666664</v>
      </c>
      <c r="H118" s="7">
        <f t="shared" si="6"/>
        <v>4373.7208333333328</v>
      </c>
    </row>
    <row r="119" spans="1:8" ht="183" customHeight="1" x14ac:dyDescent="0.3">
      <c r="A119" s="2">
        <f t="shared" si="7"/>
        <v>105</v>
      </c>
      <c r="B119" s="12" t="s">
        <v>28</v>
      </c>
      <c r="C119" s="13">
        <v>44224</v>
      </c>
      <c r="D119" s="9">
        <v>1</v>
      </c>
      <c r="E119" s="11">
        <v>101460096</v>
      </c>
      <c r="F119" s="6">
        <v>8287.0499999999993</v>
      </c>
      <c r="G119" s="6">
        <f t="shared" si="8"/>
        <v>3913.3291666666664</v>
      </c>
      <c r="H119" s="7">
        <f t="shared" si="6"/>
        <v>4373.7208333333328</v>
      </c>
    </row>
    <row r="120" spans="1:8" ht="182.25" customHeight="1" x14ac:dyDescent="0.3">
      <c r="A120" s="2">
        <f t="shared" si="7"/>
        <v>106</v>
      </c>
      <c r="B120" s="12" t="s">
        <v>28</v>
      </c>
      <c r="C120" s="13">
        <v>44224</v>
      </c>
      <c r="D120" s="9">
        <v>1</v>
      </c>
      <c r="E120" s="11">
        <v>101460097</v>
      </c>
      <c r="F120" s="6">
        <v>8287.0499999999993</v>
      </c>
      <c r="G120" s="6">
        <f t="shared" si="8"/>
        <v>3913.3291666666664</v>
      </c>
      <c r="H120" s="7">
        <f t="shared" si="6"/>
        <v>4373.7208333333328</v>
      </c>
    </row>
    <row r="121" spans="1:8" ht="180.75" customHeight="1" x14ac:dyDescent="0.3">
      <c r="A121" s="2">
        <f t="shared" si="7"/>
        <v>107</v>
      </c>
      <c r="B121" s="12" t="s">
        <v>28</v>
      </c>
      <c r="C121" s="13">
        <v>44224</v>
      </c>
      <c r="D121" s="9">
        <v>1</v>
      </c>
      <c r="E121" s="11">
        <v>101460098</v>
      </c>
      <c r="F121" s="6">
        <v>8287.0499999999993</v>
      </c>
      <c r="G121" s="6">
        <f t="shared" si="8"/>
        <v>3913.3291666666664</v>
      </c>
      <c r="H121" s="7">
        <f t="shared" si="6"/>
        <v>4373.7208333333328</v>
      </c>
    </row>
    <row r="122" spans="1:8" ht="189.75" customHeight="1" x14ac:dyDescent="0.3">
      <c r="A122" s="2">
        <f t="shared" si="7"/>
        <v>108</v>
      </c>
      <c r="B122" s="12" t="s">
        <v>28</v>
      </c>
      <c r="C122" s="13">
        <v>44224</v>
      </c>
      <c r="D122" s="9">
        <v>1</v>
      </c>
      <c r="E122" s="11">
        <v>101460099</v>
      </c>
      <c r="F122" s="6">
        <v>8287.0499999999993</v>
      </c>
      <c r="G122" s="6">
        <f t="shared" si="8"/>
        <v>3913.3291666666664</v>
      </c>
      <c r="H122" s="7">
        <f t="shared" si="6"/>
        <v>4373.7208333333328</v>
      </c>
    </row>
    <row r="123" spans="1:8" ht="182.25" customHeight="1" x14ac:dyDescent="0.3">
      <c r="A123" s="2">
        <f t="shared" si="7"/>
        <v>109</v>
      </c>
      <c r="B123" s="12" t="s">
        <v>28</v>
      </c>
      <c r="C123" s="13">
        <v>44224</v>
      </c>
      <c r="D123" s="9">
        <v>1</v>
      </c>
      <c r="E123" s="11">
        <v>101460100</v>
      </c>
      <c r="F123" s="6">
        <v>8287.0499999999993</v>
      </c>
      <c r="G123" s="6">
        <f t="shared" si="8"/>
        <v>3913.3291666666664</v>
      </c>
      <c r="H123" s="7">
        <f t="shared" si="6"/>
        <v>4373.7208333333328</v>
      </c>
    </row>
    <row r="124" spans="1:8" ht="180.75" customHeight="1" x14ac:dyDescent="0.3">
      <c r="A124" s="2">
        <f t="shared" si="7"/>
        <v>110</v>
      </c>
      <c r="B124" s="12" t="s">
        <v>28</v>
      </c>
      <c r="C124" s="13">
        <v>44224</v>
      </c>
      <c r="D124" s="9">
        <v>1</v>
      </c>
      <c r="E124" s="11">
        <v>101460101</v>
      </c>
      <c r="F124" s="6">
        <v>8287.0499999999993</v>
      </c>
      <c r="G124" s="6">
        <f t="shared" si="8"/>
        <v>3913.3291666666664</v>
      </c>
      <c r="H124" s="7">
        <f t="shared" si="6"/>
        <v>4373.7208333333328</v>
      </c>
    </row>
    <row r="125" spans="1:8" ht="153.75" customHeight="1" x14ac:dyDescent="0.3">
      <c r="A125" s="2">
        <f t="shared" si="7"/>
        <v>111</v>
      </c>
      <c r="B125" s="12" t="s">
        <v>31</v>
      </c>
      <c r="C125" s="13">
        <v>44224</v>
      </c>
      <c r="D125" s="9">
        <v>1</v>
      </c>
      <c r="E125" s="11">
        <v>101460131</v>
      </c>
      <c r="F125" s="6">
        <v>2970.14</v>
      </c>
      <c r="G125" s="6">
        <f t="shared" si="8"/>
        <v>1402.566111111111</v>
      </c>
      <c r="H125" s="7">
        <f t="shared" si="6"/>
        <v>1567.5738888888889</v>
      </c>
    </row>
    <row r="126" spans="1:8" ht="153.75" customHeight="1" x14ac:dyDescent="0.3">
      <c r="A126" s="2">
        <f t="shared" si="7"/>
        <v>112</v>
      </c>
      <c r="B126" s="12" t="s">
        <v>29</v>
      </c>
      <c r="C126" s="13">
        <v>44224</v>
      </c>
      <c r="D126" s="9">
        <v>1</v>
      </c>
      <c r="E126" s="11">
        <v>101460132</v>
      </c>
      <c r="F126" s="6">
        <v>2970.14</v>
      </c>
      <c r="G126" s="6">
        <f t="shared" si="8"/>
        <v>1402.566111111111</v>
      </c>
      <c r="H126" s="7">
        <f t="shared" si="6"/>
        <v>1567.5738888888889</v>
      </c>
    </row>
    <row r="127" spans="1:8" ht="193.5" customHeight="1" x14ac:dyDescent="0.3">
      <c r="A127" s="2">
        <f t="shared" si="7"/>
        <v>113</v>
      </c>
      <c r="B127" s="12" t="s">
        <v>28</v>
      </c>
      <c r="C127" s="13">
        <v>44224</v>
      </c>
      <c r="D127" s="9">
        <v>1</v>
      </c>
      <c r="E127" s="11">
        <v>101460102</v>
      </c>
      <c r="F127" s="6">
        <v>8287.0499999999993</v>
      </c>
      <c r="G127" s="6">
        <f t="shared" si="8"/>
        <v>3913.3291666666664</v>
      </c>
      <c r="H127" s="7">
        <f t="shared" si="6"/>
        <v>4373.7208333333328</v>
      </c>
    </row>
    <row r="128" spans="1:8" ht="180.75" customHeight="1" x14ac:dyDescent="0.3">
      <c r="A128" s="2">
        <f t="shared" si="7"/>
        <v>114</v>
      </c>
      <c r="B128" s="12" t="s">
        <v>28</v>
      </c>
      <c r="C128" s="13">
        <v>44224</v>
      </c>
      <c r="D128" s="9">
        <v>1</v>
      </c>
      <c r="E128" s="11">
        <v>101460103</v>
      </c>
      <c r="F128" s="6">
        <v>8287.0499999999993</v>
      </c>
      <c r="G128" s="6">
        <f t="shared" si="8"/>
        <v>3913.3291666666664</v>
      </c>
      <c r="H128" s="7">
        <f t="shared" si="6"/>
        <v>4373.7208333333328</v>
      </c>
    </row>
    <row r="129" spans="1:8" ht="184.5" customHeight="1" x14ac:dyDescent="0.3">
      <c r="A129" s="2">
        <f t="shared" si="7"/>
        <v>115</v>
      </c>
      <c r="B129" s="12" t="s">
        <v>28</v>
      </c>
      <c r="C129" s="13">
        <v>44224</v>
      </c>
      <c r="D129" s="9">
        <v>1</v>
      </c>
      <c r="E129" s="11">
        <v>101460104</v>
      </c>
      <c r="F129" s="6">
        <v>8287.0499999999993</v>
      </c>
      <c r="G129" s="6">
        <f t="shared" si="8"/>
        <v>3913.3291666666664</v>
      </c>
      <c r="H129" s="7">
        <f t="shared" si="6"/>
        <v>4373.7208333333328</v>
      </c>
    </row>
    <row r="130" spans="1:8" ht="181.5" customHeight="1" x14ac:dyDescent="0.3">
      <c r="A130" s="2">
        <f t="shared" si="7"/>
        <v>116</v>
      </c>
      <c r="B130" s="12" t="s">
        <v>28</v>
      </c>
      <c r="C130" s="13">
        <v>44224</v>
      </c>
      <c r="D130" s="9">
        <v>1</v>
      </c>
      <c r="E130" s="11">
        <v>101460105</v>
      </c>
      <c r="F130" s="6">
        <v>8287.0499999999993</v>
      </c>
      <c r="G130" s="6">
        <f t="shared" si="8"/>
        <v>3913.3291666666664</v>
      </c>
      <c r="H130" s="7">
        <f t="shared" si="6"/>
        <v>4373.7208333333328</v>
      </c>
    </row>
    <row r="131" spans="1:8" ht="185.25" customHeight="1" x14ac:dyDescent="0.3">
      <c r="A131" s="2">
        <f t="shared" si="7"/>
        <v>117</v>
      </c>
      <c r="B131" s="12" t="s">
        <v>28</v>
      </c>
      <c r="C131" s="13">
        <v>44224</v>
      </c>
      <c r="D131" s="9">
        <v>1</v>
      </c>
      <c r="E131" s="11">
        <v>101460106</v>
      </c>
      <c r="F131" s="6">
        <v>8287.0499999999993</v>
      </c>
      <c r="G131" s="6">
        <f t="shared" si="8"/>
        <v>3913.3291666666664</v>
      </c>
      <c r="H131" s="7">
        <f t="shared" si="6"/>
        <v>4373.7208333333328</v>
      </c>
    </row>
    <row r="132" spans="1:8" ht="166.5" customHeight="1" x14ac:dyDescent="0.3">
      <c r="A132" s="2">
        <f t="shared" si="7"/>
        <v>118</v>
      </c>
      <c r="B132" s="12" t="s">
        <v>27</v>
      </c>
      <c r="C132" s="13">
        <v>44224</v>
      </c>
      <c r="D132" s="9">
        <v>1</v>
      </c>
      <c r="E132" s="11">
        <v>101460061</v>
      </c>
      <c r="F132" s="6">
        <v>27194.05</v>
      </c>
      <c r="G132" s="6">
        <f t="shared" si="8"/>
        <v>12841.634722222223</v>
      </c>
      <c r="H132" s="7">
        <f t="shared" si="6"/>
        <v>14352.415277777776</v>
      </c>
    </row>
    <row r="133" spans="1:8" ht="186" customHeight="1" x14ac:dyDescent="0.3">
      <c r="A133" s="2">
        <f t="shared" si="7"/>
        <v>119</v>
      </c>
      <c r="B133" s="12" t="s">
        <v>28</v>
      </c>
      <c r="C133" s="13">
        <v>44224</v>
      </c>
      <c r="D133" s="9">
        <v>1</v>
      </c>
      <c r="E133" s="11">
        <v>101460107</v>
      </c>
      <c r="F133" s="6">
        <v>8287.0499999999993</v>
      </c>
      <c r="G133" s="6">
        <f t="shared" si="8"/>
        <v>3913.3291666666664</v>
      </c>
      <c r="H133" s="7">
        <f t="shared" si="6"/>
        <v>4373.7208333333328</v>
      </c>
    </row>
    <row r="134" spans="1:8" ht="193.5" customHeight="1" x14ac:dyDescent="0.3">
      <c r="A134" s="2">
        <f t="shared" si="7"/>
        <v>120</v>
      </c>
      <c r="B134" s="12" t="s">
        <v>28</v>
      </c>
      <c r="C134" s="13">
        <v>44224</v>
      </c>
      <c r="D134" s="9">
        <v>1</v>
      </c>
      <c r="E134" s="11">
        <v>101460108</v>
      </c>
      <c r="F134" s="6">
        <v>8287.0499999999993</v>
      </c>
      <c r="G134" s="6">
        <f t="shared" si="8"/>
        <v>3913.3291666666664</v>
      </c>
      <c r="H134" s="7">
        <f t="shared" si="6"/>
        <v>4373.7208333333328</v>
      </c>
    </row>
    <row r="135" spans="1:8" ht="194.25" customHeight="1" x14ac:dyDescent="0.3">
      <c r="A135" s="2">
        <f t="shared" si="7"/>
        <v>121</v>
      </c>
      <c r="B135" s="12" t="s">
        <v>28</v>
      </c>
      <c r="C135" s="13">
        <v>44224</v>
      </c>
      <c r="D135" s="9">
        <v>1</v>
      </c>
      <c r="E135" s="11">
        <v>101460109</v>
      </c>
      <c r="F135" s="6">
        <v>8287.0499999999993</v>
      </c>
      <c r="G135" s="6">
        <f t="shared" si="8"/>
        <v>3913.3291666666664</v>
      </c>
      <c r="H135" s="7">
        <f t="shared" si="6"/>
        <v>4373.7208333333328</v>
      </c>
    </row>
    <row r="136" spans="1:8" ht="180.75" customHeight="1" x14ac:dyDescent="0.3">
      <c r="A136" s="2">
        <f t="shared" si="7"/>
        <v>122</v>
      </c>
      <c r="B136" s="12" t="s">
        <v>28</v>
      </c>
      <c r="C136" s="13">
        <v>44224</v>
      </c>
      <c r="D136" s="9">
        <v>1</v>
      </c>
      <c r="E136" s="11">
        <v>101460110</v>
      </c>
      <c r="F136" s="6">
        <v>8287.0499999999993</v>
      </c>
      <c r="G136" s="6">
        <f t="shared" si="8"/>
        <v>3913.3291666666664</v>
      </c>
      <c r="H136" s="7">
        <f t="shared" si="6"/>
        <v>4373.7208333333328</v>
      </c>
    </row>
    <row r="137" spans="1:8" ht="183" customHeight="1" x14ac:dyDescent="0.3">
      <c r="A137" s="2">
        <f t="shared" si="7"/>
        <v>123</v>
      </c>
      <c r="B137" s="12" t="s">
        <v>28</v>
      </c>
      <c r="C137" s="13">
        <v>44224</v>
      </c>
      <c r="D137" s="9">
        <v>1</v>
      </c>
      <c r="E137" s="11">
        <v>101460111</v>
      </c>
      <c r="F137" s="6">
        <v>8287.0499999999993</v>
      </c>
      <c r="G137" s="6">
        <f t="shared" si="8"/>
        <v>3913.3291666666664</v>
      </c>
      <c r="H137" s="7">
        <f t="shared" si="6"/>
        <v>4373.7208333333328</v>
      </c>
    </row>
    <row r="138" spans="1:8" ht="184.5" customHeight="1" x14ac:dyDescent="0.3">
      <c r="A138" s="2">
        <f t="shared" si="7"/>
        <v>124</v>
      </c>
      <c r="B138" s="12" t="s">
        <v>28</v>
      </c>
      <c r="C138" s="13">
        <v>44224</v>
      </c>
      <c r="D138" s="9">
        <v>1</v>
      </c>
      <c r="E138" s="11">
        <v>101460112</v>
      </c>
      <c r="F138" s="6">
        <v>8287.0499999999993</v>
      </c>
      <c r="G138" s="6">
        <f t="shared" si="8"/>
        <v>3913.3291666666664</v>
      </c>
      <c r="H138" s="7">
        <f t="shared" si="6"/>
        <v>4373.7208333333328</v>
      </c>
    </row>
    <row r="139" spans="1:8" ht="187.5" customHeight="1" x14ac:dyDescent="0.3">
      <c r="A139" s="2">
        <f t="shared" si="7"/>
        <v>125</v>
      </c>
      <c r="B139" s="12" t="s">
        <v>28</v>
      </c>
      <c r="C139" s="13">
        <v>44224</v>
      </c>
      <c r="D139" s="9">
        <v>1</v>
      </c>
      <c r="E139" s="11">
        <v>101460113</v>
      </c>
      <c r="F139" s="6">
        <v>8287.0499999999993</v>
      </c>
      <c r="G139" s="6">
        <f t="shared" si="8"/>
        <v>3913.3291666666664</v>
      </c>
      <c r="H139" s="7">
        <f t="shared" si="6"/>
        <v>4373.7208333333328</v>
      </c>
    </row>
    <row r="140" spans="1:8" ht="166.5" customHeight="1" x14ac:dyDescent="0.3">
      <c r="A140" s="2">
        <f t="shared" si="7"/>
        <v>126</v>
      </c>
      <c r="B140" s="12" t="s">
        <v>27</v>
      </c>
      <c r="C140" s="13">
        <v>44224</v>
      </c>
      <c r="D140" s="9">
        <v>1</v>
      </c>
      <c r="E140" s="11">
        <v>101460062</v>
      </c>
      <c r="F140" s="6">
        <v>27194.05</v>
      </c>
      <c r="G140" s="6">
        <f t="shared" si="8"/>
        <v>12841.634722222223</v>
      </c>
      <c r="H140" s="7">
        <f t="shared" si="6"/>
        <v>14352.415277777776</v>
      </c>
    </row>
    <row r="141" spans="1:8" ht="189.75" customHeight="1" x14ac:dyDescent="0.3">
      <c r="A141" s="2">
        <f t="shared" si="7"/>
        <v>127</v>
      </c>
      <c r="B141" s="12" t="s">
        <v>28</v>
      </c>
      <c r="C141" s="13">
        <v>44224</v>
      </c>
      <c r="D141" s="9">
        <v>1</v>
      </c>
      <c r="E141" s="11">
        <v>101460114</v>
      </c>
      <c r="F141" s="6">
        <v>8287.0499999999993</v>
      </c>
      <c r="G141" s="6">
        <f t="shared" si="8"/>
        <v>3913.3291666666664</v>
      </c>
      <c r="H141" s="7">
        <f t="shared" si="6"/>
        <v>4373.7208333333328</v>
      </c>
    </row>
    <row r="142" spans="1:8" ht="186.75" customHeight="1" x14ac:dyDescent="0.3">
      <c r="A142" s="2">
        <f t="shared" si="7"/>
        <v>128</v>
      </c>
      <c r="B142" s="12" t="s">
        <v>28</v>
      </c>
      <c r="C142" s="13">
        <v>44224</v>
      </c>
      <c r="D142" s="9">
        <v>1</v>
      </c>
      <c r="E142" s="11">
        <v>101460115</v>
      </c>
      <c r="F142" s="6">
        <v>8287.0499999999993</v>
      </c>
      <c r="G142" s="6">
        <f t="shared" si="8"/>
        <v>3913.3291666666664</v>
      </c>
      <c r="H142" s="7">
        <f t="shared" si="6"/>
        <v>4373.7208333333328</v>
      </c>
    </row>
    <row r="143" spans="1:8" ht="180.75" customHeight="1" x14ac:dyDescent="0.3">
      <c r="A143" s="2">
        <f t="shared" si="7"/>
        <v>129</v>
      </c>
      <c r="B143" s="12" t="s">
        <v>28</v>
      </c>
      <c r="C143" s="13">
        <v>44224</v>
      </c>
      <c r="D143" s="9">
        <v>1</v>
      </c>
      <c r="E143" s="11">
        <v>101460116</v>
      </c>
      <c r="F143" s="6">
        <v>8287.0499999999993</v>
      </c>
      <c r="G143" s="6">
        <f t="shared" si="8"/>
        <v>3913.3291666666664</v>
      </c>
      <c r="H143" s="7">
        <f t="shared" si="6"/>
        <v>4373.7208333333328</v>
      </c>
    </row>
    <row r="144" spans="1:8" ht="177.75" customHeight="1" x14ac:dyDescent="0.3">
      <c r="A144" s="2">
        <f t="shared" si="7"/>
        <v>130</v>
      </c>
      <c r="B144" s="12" t="s">
        <v>28</v>
      </c>
      <c r="C144" s="13">
        <v>44224</v>
      </c>
      <c r="D144" s="9">
        <v>1</v>
      </c>
      <c r="E144" s="11">
        <v>101460117</v>
      </c>
      <c r="F144" s="6">
        <v>8287.0499999999993</v>
      </c>
      <c r="G144" s="6">
        <f t="shared" si="8"/>
        <v>3913.3291666666664</v>
      </c>
      <c r="H144" s="7">
        <f t="shared" ref="H144:H204" si="9">F144-G144</f>
        <v>4373.7208333333328</v>
      </c>
    </row>
    <row r="145" spans="1:8" ht="183" customHeight="1" x14ac:dyDescent="0.3">
      <c r="A145" s="2">
        <f t="shared" ref="A145:A208" si="10">A144+1</f>
        <v>131</v>
      </c>
      <c r="B145" s="12" t="s">
        <v>28</v>
      </c>
      <c r="C145" s="13">
        <v>44224</v>
      </c>
      <c r="D145" s="9">
        <v>1</v>
      </c>
      <c r="E145" s="11">
        <v>101460118</v>
      </c>
      <c r="F145" s="6">
        <v>8287.0499999999993</v>
      </c>
      <c r="G145" s="6">
        <f t="shared" si="8"/>
        <v>3913.3291666666664</v>
      </c>
      <c r="H145" s="7">
        <f t="shared" si="9"/>
        <v>4373.7208333333328</v>
      </c>
    </row>
    <row r="146" spans="1:8" ht="180" customHeight="1" x14ac:dyDescent="0.3">
      <c r="A146" s="2">
        <f t="shared" si="10"/>
        <v>132</v>
      </c>
      <c r="B146" s="12" t="s">
        <v>28</v>
      </c>
      <c r="C146" s="13">
        <v>44224</v>
      </c>
      <c r="D146" s="9">
        <v>1</v>
      </c>
      <c r="E146" s="11">
        <v>101460119</v>
      </c>
      <c r="F146" s="6">
        <v>8287.0499999999993</v>
      </c>
      <c r="G146" s="6">
        <f t="shared" si="8"/>
        <v>3913.3291666666664</v>
      </c>
      <c r="H146" s="7">
        <f t="shared" si="9"/>
        <v>4373.7208333333328</v>
      </c>
    </row>
    <row r="147" spans="1:8" ht="182.25" customHeight="1" x14ac:dyDescent="0.3">
      <c r="A147" s="2">
        <f t="shared" si="10"/>
        <v>133</v>
      </c>
      <c r="B147" s="12" t="s">
        <v>28</v>
      </c>
      <c r="C147" s="13">
        <v>44224</v>
      </c>
      <c r="D147" s="9">
        <v>1</v>
      </c>
      <c r="E147" s="11">
        <v>101460120</v>
      </c>
      <c r="F147" s="6">
        <v>8287.0499999999993</v>
      </c>
      <c r="G147" s="6">
        <f t="shared" si="8"/>
        <v>3913.3291666666664</v>
      </c>
      <c r="H147" s="7">
        <f t="shared" si="9"/>
        <v>4373.7208333333328</v>
      </c>
    </row>
    <row r="148" spans="1:8" ht="193.5" customHeight="1" x14ac:dyDescent="0.3">
      <c r="A148" s="2">
        <f t="shared" si="10"/>
        <v>134</v>
      </c>
      <c r="B148" s="12" t="s">
        <v>28</v>
      </c>
      <c r="C148" s="13">
        <v>44224</v>
      </c>
      <c r="D148" s="9">
        <v>1</v>
      </c>
      <c r="E148" s="11">
        <v>101460121</v>
      </c>
      <c r="F148" s="6">
        <v>8287.0499999999993</v>
      </c>
      <c r="G148" s="6">
        <f t="shared" si="8"/>
        <v>3913.3291666666664</v>
      </c>
      <c r="H148" s="7">
        <f t="shared" si="9"/>
        <v>4373.7208333333328</v>
      </c>
    </row>
    <row r="149" spans="1:8" ht="218.4" x14ac:dyDescent="0.3">
      <c r="A149" s="2">
        <f t="shared" si="10"/>
        <v>135</v>
      </c>
      <c r="B149" s="12" t="s">
        <v>28</v>
      </c>
      <c r="C149" s="13">
        <v>44224</v>
      </c>
      <c r="D149" s="9">
        <v>1</v>
      </c>
      <c r="E149" s="11">
        <v>101460122</v>
      </c>
      <c r="F149" s="6">
        <v>8287.0499999999993</v>
      </c>
      <c r="G149" s="6">
        <f t="shared" si="8"/>
        <v>3913.3291666666664</v>
      </c>
      <c r="H149" s="7">
        <f t="shared" si="9"/>
        <v>4373.7208333333328</v>
      </c>
    </row>
    <row r="150" spans="1:8" ht="218.4" x14ac:dyDescent="0.3">
      <c r="A150" s="2">
        <f t="shared" si="10"/>
        <v>136</v>
      </c>
      <c r="B150" s="12" t="s">
        <v>28</v>
      </c>
      <c r="C150" s="13">
        <v>44224</v>
      </c>
      <c r="D150" s="9">
        <v>1</v>
      </c>
      <c r="E150" s="11">
        <v>101460123</v>
      </c>
      <c r="F150" s="6">
        <v>8287.0499999999993</v>
      </c>
      <c r="G150" s="6">
        <f t="shared" si="8"/>
        <v>3913.3291666666664</v>
      </c>
      <c r="H150" s="7">
        <f t="shared" si="9"/>
        <v>4373.7208333333328</v>
      </c>
    </row>
    <row r="151" spans="1:8" ht="218.4" x14ac:dyDescent="0.3">
      <c r="A151" s="2">
        <f t="shared" si="10"/>
        <v>137</v>
      </c>
      <c r="B151" s="12" t="s">
        <v>28</v>
      </c>
      <c r="C151" s="13">
        <v>44224</v>
      </c>
      <c r="D151" s="9">
        <v>1</v>
      </c>
      <c r="E151" s="11">
        <v>101460124</v>
      </c>
      <c r="F151" s="6">
        <v>8287.0499999999993</v>
      </c>
      <c r="G151" s="6">
        <f t="shared" si="8"/>
        <v>3913.3291666666664</v>
      </c>
      <c r="H151" s="7">
        <f t="shared" si="9"/>
        <v>4373.7208333333328</v>
      </c>
    </row>
    <row r="152" spans="1:8" ht="218.4" x14ac:dyDescent="0.3">
      <c r="A152" s="2">
        <f t="shared" si="10"/>
        <v>138</v>
      </c>
      <c r="B152" s="12" t="s">
        <v>28</v>
      </c>
      <c r="C152" s="13">
        <v>44224</v>
      </c>
      <c r="D152" s="9">
        <v>1</v>
      </c>
      <c r="E152" s="11">
        <v>101460125</v>
      </c>
      <c r="F152" s="6">
        <v>8287.0499999999993</v>
      </c>
      <c r="G152" s="6">
        <f t="shared" si="8"/>
        <v>3913.3291666666664</v>
      </c>
      <c r="H152" s="7">
        <f t="shared" si="9"/>
        <v>4373.7208333333328</v>
      </c>
    </row>
    <row r="153" spans="1:8" ht="218.4" x14ac:dyDescent="0.3">
      <c r="A153" s="2">
        <f t="shared" si="10"/>
        <v>139</v>
      </c>
      <c r="B153" s="12" t="s">
        <v>28</v>
      </c>
      <c r="C153" s="13">
        <v>44224</v>
      </c>
      <c r="D153" s="9">
        <v>1</v>
      </c>
      <c r="E153" s="11">
        <v>101460126</v>
      </c>
      <c r="F153" s="6">
        <v>8287.0499999999993</v>
      </c>
      <c r="G153" s="6">
        <f t="shared" si="8"/>
        <v>3913.3291666666664</v>
      </c>
      <c r="H153" s="7">
        <f t="shared" si="9"/>
        <v>4373.7208333333328</v>
      </c>
    </row>
    <row r="154" spans="1:8" ht="190.5" customHeight="1" x14ac:dyDescent="0.3">
      <c r="A154" s="2">
        <f t="shared" si="10"/>
        <v>140</v>
      </c>
      <c r="B154" s="12" t="s">
        <v>28</v>
      </c>
      <c r="C154" s="13">
        <v>44224</v>
      </c>
      <c r="D154" s="9">
        <v>1</v>
      </c>
      <c r="E154" s="11">
        <v>101460127</v>
      </c>
      <c r="F154" s="6">
        <v>8287.0499999999993</v>
      </c>
      <c r="G154" s="6">
        <f t="shared" si="8"/>
        <v>3913.3291666666664</v>
      </c>
      <c r="H154" s="7">
        <f t="shared" si="9"/>
        <v>4373.7208333333328</v>
      </c>
    </row>
    <row r="155" spans="1:8" ht="84" x14ac:dyDescent="0.3">
      <c r="A155" s="2">
        <f t="shared" si="10"/>
        <v>141</v>
      </c>
      <c r="B155" s="12" t="s">
        <v>33</v>
      </c>
      <c r="C155" s="13">
        <v>44224</v>
      </c>
      <c r="D155" s="9">
        <v>1</v>
      </c>
      <c r="E155" s="11">
        <v>101460135</v>
      </c>
      <c r="F155" s="6">
        <v>265757.23</v>
      </c>
      <c r="G155" s="6">
        <f t="shared" si="8"/>
        <v>125496.46972222222</v>
      </c>
      <c r="H155" s="7">
        <f t="shared" si="9"/>
        <v>140260.76027777776</v>
      </c>
    </row>
    <row r="156" spans="1:8" ht="122.25" customHeight="1" x14ac:dyDescent="0.3">
      <c r="A156" s="2">
        <f t="shared" si="10"/>
        <v>142</v>
      </c>
      <c r="B156" s="12" t="s">
        <v>34</v>
      </c>
      <c r="C156" s="13">
        <v>44224</v>
      </c>
      <c r="D156" s="9">
        <v>1</v>
      </c>
      <c r="E156" s="11">
        <v>101460136</v>
      </c>
      <c r="F156" s="6">
        <v>270683.44</v>
      </c>
      <c r="G156" s="6">
        <f t="shared" si="8"/>
        <v>127822.73555555556</v>
      </c>
      <c r="H156" s="7">
        <f t="shared" si="9"/>
        <v>142860.70444444445</v>
      </c>
    </row>
    <row r="157" spans="1:8" ht="100.5" customHeight="1" x14ac:dyDescent="0.3">
      <c r="A157" s="2">
        <f t="shared" si="10"/>
        <v>143</v>
      </c>
      <c r="B157" s="12" t="s">
        <v>35</v>
      </c>
      <c r="C157" s="13">
        <v>44224</v>
      </c>
      <c r="D157" s="9">
        <v>1</v>
      </c>
      <c r="E157" s="11">
        <v>101460137</v>
      </c>
      <c r="F157" s="6">
        <v>44229.84</v>
      </c>
      <c r="G157" s="6">
        <f t="shared" si="8"/>
        <v>20886.313333333332</v>
      </c>
      <c r="H157" s="7">
        <f t="shared" si="9"/>
        <v>23343.526666666665</v>
      </c>
    </row>
    <row r="158" spans="1:8" ht="33.6" x14ac:dyDescent="0.3">
      <c r="A158" s="2">
        <f t="shared" si="10"/>
        <v>144</v>
      </c>
      <c r="B158" s="8" t="s">
        <v>36</v>
      </c>
      <c r="C158" s="13">
        <v>44224</v>
      </c>
      <c r="D158" s="9">
        <v>1</v>
      </c>
      <c r="E158" s="11">
        <v>101460141</v>
      </c>
      <c r="F158" s="6">
        <v>11613.28</v>
      </c>
      <c r="G158" s="6">
        <f t="shared" si="8"/>
        <v>5484.0488888888885</v>
      </c>
      <c r="H158" s="7">
        <f t="shared" si="9"/>
        <v>6129.2311111111121</v>
      </c>
    </row>
    <row r="159" spans="1:8" ht="33.6" x14ac:dyDescent="0.3">
      <c r="A159" s="2">
        <f t="shared" si="10"/>
        <v>145</v>
      </c>
      <c r="B159" s="8" t="s">
        <v>36</v>
      </c>
      <c r="C159" s="13">
        <v>44224</v>
      </c>
      <c r="D159" s="9">
        <v>1</v>
      </c>
      <c r="E159" s="11">
        <v>101460142</v>
      </c>
      <c r="F159" s="6">
        <v>11613.28</v>
      </c>
      <c r="G159" s="6">
        <f t="shared" si="8"/>
        <v>5484.0488888888885</v>
      </c>
      <c r="H159" s="7">
        <f t="shared" si="9"/>
        <v>6129.2311111111121</v>
      </c>
    </row>
    <row r="160" spans="1:8" ht="16.8" x14ac:dyDescent="0.3">
      <c r="A160" s="2">
        <f t="shared" si="10"/>
        <v>146</v>
      </c>
      <c r="B160" s="14" t="s">
        <v>37</v>
      </c>
      <c r="C160" s="13">
        <v>44224</v>
      </c>
      <c r="D160" s="9">
        <v>1</v>
      </c>
      <c r="E160" s="11"/>
      <c r="F160" s="6">
        <v>75000</v>
      </c>
      <c r="G160" s="6">
        <f t="shared" si="8"/>
        <v>35416.666666666672</v>
      </c>
      <c r="H160" s="7">
        <f t="shared" si="9"/>
        <v>39583.333333333328</v>
      </c>
    </row>
    <row r="161" spans="1:8" ht="16.8" x14ac:dyDescent="0.3">
      <c r="A161" s="2">
        <f t="shared" si="10"/>
        <v>147</v>
      </c>
      <c r="B161" s="14" t="s">
        <v>38</v>
      </c>
      <c r="C161" s="13">
        <v>44224</v>
      </c>
      <c r="D161" s="9">
        <v>1</v>
      </c>
      <c r="E161" s="11"/>
      <c r="F161" s="6">
        <v>44613.33</v>
      </c>
      <c r="G161" s="6">
        <f t="shared" si="8"/>
        <v>21067.405833333334</v>
      </c>
      <c r="H161" s="7">
        <f t="shared" si="9"/>
        <v>23545.924166666668</v>
      </c>
    </row>
    <row r="162" spans="1:8" ht="16.8" x14ac:dyDescent="0.3">
      <c r="A162" s="2">
        <f t="shared" si="10"/>
        <v>148</v>
      </c>
      <c r="B162" s="15" t="s">
        <v>39</v>
      </c>
      <c r="C162" s="13">
        <v>43858</v>
      </c>
      <c r="D162" s="9">
        <v>1</v>
      </c>
      <c r="E162" s="11">
        <v>101460143</v>
      </c>
      <c r="F162" s="6">
        <v>33924</v>
      </c>
      <c r="G162" s="6">
        <f>F162/144*80</f>
        <v>18846.666666666668</v>
      </c>
      <c r="H162" s="7">
        <f t="shared" si="9"/>
        <v>15077.333333333332</v>
      </c>
    </row>
    <row r="163" spans="1:8" ht="16.8" x14ac:dyDescent="0.3">
      <c r="A163" s="2">
        <f t="shared" si="10"/>
        <v>149</v>
      </c>
      <c r="B163" s="15" t="s">
        <v>39</v>
      </c>
      <c r="C163" s="13">
        <v>43859</v>
      </c>
      <c r="D163" s="9">
        <v>1</v>
      </c>
      <c r="E163" s="11">
        <v>101460144</v>
      </c>
      <c r="F163" s="6">
        <v>35706</v>
      </c>
      <c r="G163" s="6">
        <f>F163/144*80</f>
        <v>19836.666666666668</v>
      </c>
      <c r="H163" s="7">
        <f t="shared" si="9"/>
        <v>15869.333333333332</v>
      </c>
    </row>
    <row r="164" spans="1:8" ht="16.8" x14ac:dyDescent="0.3">
      <c r="A164" s="2">
        <f t="shared" si="10"/>
        <v>150</v>
      </c>
      <c r="B164" s="15" t="s">
        <v>40</v>
      </c>
      <c r="C164" s="13">
        <v>42763</v>
      </c>
      <c r="D164" s="9">
        <v>3</v>
      </c>
      <c r="E164" s="11">
        <v>101460146</v>
      </c>
      <c r="F164" s="6">
        <v>40981</v>
      </c>
      <c r="G164" s="6">
        <f>F164/144*116</f>
        <v>33012.472222222219</v>
      </c>
      <c r="H164" s="7">
        <f t="shared" si="9"/>
        <v>7968.527777777781</v>
      </c>
    </row>
    <row r="165" spans="1:8" ht="168.75" customHeight="1" x14ac:dyDescent="0.3">
      <c r="A165" s="2">
        <f t="shared" si="10"/>
        <v>151</v>
      </c>
      <c r="B165" s="12" t="s">
        <v>41</v>
      </c>
      <c r="C165" s="4">
        <v>44550</v>
      </c>
      <c r="D165" s="9">
        <v>1</v>
      </c>
      <c r="E165" s="11">
        <v>101460147</v>
      </c>
      <c r="F165" s="6">
        <v>10590.95</v>
      </c>
      <c r="G165" s="6">
        <f>F165/144*57</f>
        <v>4192.2510416666673</v>
      </c>
      <c r="H165" s="7">
        <f t="shared" si="9"/>
        <v>6398.6989583333334</v>
      </c>
    </row>
    <row r="166" spans="1:8" ht="170.25" customHeight="1" x14ac:dyDescent="0.3">
      <c r="A166" s="2">
        <f t="shared" si="10"/>
        <v>152</v>
      </c>
      <c r="B166" s="12" t="s">
        <v>41</v>
      </c>
      <c r="C166" s="4">
        <v>44550</v>
      </c>
      <c r="D166" s="9">
        <v>1</v>
      </c>
      <c r="E166" s="11">
        <v>101460148</v>
      </c>
      <c r="F166" s="6">
        <v>10590.95</v>
      </c>
      <c r="G166" s="6">
        <f t="shared" ref="G166:G214" si="11">F166/144*57</f>
        <v>4192.2510416666673</v>
      </c>
      <c r="H166" s="7">
        <f t="shared" si="9"/>
        <v>6398.6989583333334</v>
      </c>
    </row>
    <row r="167" spans="1:8" ht="165" customHeight="1" x14ac:dyDescent="0.3">
      <c r="A167" s="2">
        <f t="shared" si="10"/>
        <v>153</v>
      </c>
      <c r="B167" s="12" t="s">
        <v>41</v>
      </c>
      <c r="C167" s="4">
        <v>44550</v>
      </c>
      <c r="D167" s="9">
        <v>1</v>
      </c>
      <c r="E167" s="11">
        <v>101460149</v>
      </c>
      <c r="F167" s="6">
        <v>10590.95</v>
      </c>
      <c r="G167" s="6">
        <f t="shared" si="11"/>
        <v>4192.2510416666673</v>
      </c>
      <c r="H167" s="7">
        <f t="shared" si="9"/>
        <v>6398.6989583333334</v>
      </c>
    </row>
    <row r="168" spans="1:8" ht="98.25" customHeight="1" x14ac:dyDescent="0.3">
      <c r="A168" s="2">
        <f t="shared" si="10"/>
        <v>154</v>
      </c>
      <c r="B168" s="12" t="s">
        <v>42</v>
      </c>
      <c r="C168" s="4">
        <v>44550</v>
      </c>
      <c r="D168" s="9">
        <v>1</v>
      </c>
      <c r="E168" s="11">
        <v>101460150</v>
      </c>
      <c r="F168" s="6">
        <v>9522.27</v>
      </c>
      <c r="G168" s="6">
        <f t="shared" si="11"/>
        <v>3769.2318749999999</v>
      </c>
      <c r="H168" s="7">
        <f t="shared" si="9"/>
        <v>5753.0381250000009</v>
      </c>
    </row>
    <row r="169" spans="1:8" ht="100.5" customHeight="1" x14ac:dyDescent="0.3">
      <c r="A169" s="2">
        <f t="shared" si="10"/>
        <v>155</v>
      </c>
      <c r="B169" s="12" t="s">
        <v>42</v>
      </c>
      <c r="C169" s="4">
        <v>44550</v>
      </c>
      <c r="D169" s="9">
        <v>1</v>
      </c>
      <c r="E169" s="11">
        <v>101460151</v>
      </c>
      <c r="F169" s="6">
        <v>9522.27</v>
      </c>
      <c r="G169" s="6">
        <f t="shared" si="11"/>
        <v>3769.2318749999999</v>
      </c>
      <c r="H169" s="7">
        <f t="shared" si="9"/>
        <v>5753.0381250000009</v>
      </c>
    </row>
    <row r="170" spans="1:8" ht="184.8" x14ac:dyDescent="0.3">
      <c r="A170" s="2">
        <f t="shared" si="10"/>
        <v>156</v>
      </c>
      <c r="B170" s="3" t="s">
        <v>43</v>
      </c>
      <c r="C170" s="4">
        <v>44550</v>
      </c>
      <c r="D170" s="9">
        <v>1</v>
      </c>
      <c r="E170" s="11">
        <v>101460152</v>
      </c>
      <c r="F170" s="6">
        <v>12756.73</v>
      </c>
      <c r="G170" s="6">
        <f t="shared" si="11"/>
        <v>5049.5389583333326</v>
      </c>
      <c r="H170" s="7">
        <f t="shared" si="9"/>
        <v>7707.1910416666669</v>
      </c>
    </row>
    <row r="171" spans="1:8" ht="184.8" x14ac:dyDescent="0.3">
      <c r="A171" s="2">
        <f t="shared" si="10"/>
        <v>157</v>
      </c>
      <c r="B171" s="3" t="s">
        <v>43</v>
      </c>
      <c r="C171" s="4">
        <v>44550</v>
      </c>
      <c r="D171" s="9">
        <v>1</v>
      </c>
      <c r="E171" s="11">
        <v>101460153</v>
      </c>
      <c r="F171" s="6">
        <v>12756.73</v>
      </c>
      <c r="G171" s="6">
        <f t="shared" si="11"/>
        <v>5049.5389583333326</v>
      </c>
      <c r="H171" s="7">
        <f t="shared" si="9"/>
        <v>7707.1910416666669</v>
      </c>
    </row>
    <row r="172" spans="1:8" ht="184.8" x14ac:dyDescent="0.3">
      <c r="A172" s="2">
        <f t="shared" si="10"/>
        <v>158</v>
      </c>
      <c r="B172" s="3" t="s">
        <v>43</v>
      </c>
      <c r="C172" s="4">
        <v>44550</v>
      </c>
      <c r="D172" s="9">
        <v>1</v>
      </c>
      <c r="E172" s="11">
        <v>101460154</v>
      </c>
      <c r="F172" s="6">
        <v>12756.73</v>
      </c>
      <c r="G172" s="6">
        <f t="shared" si="11"/>
        <v>5049.5389583333326</v>
      </c>
      <c r="H172" s="7">
        <f t="shared" si="9"/>
        <v>7707.1910416666669</v>
      </c>
    </row>
    <row r="173" spans="1:8" ht="33.6" x14ac:dyDescent="0.3">
      <c r="A173" s="2">
        <f t="shared" si="10"/>
        <v>159</v>
      </c>
      <c r="B173" s="3" t="s">
        <v>44</v>
      </c>
      <c r="C173" s="4"/>
      <c r="D173" s="9">
        <v>1</v>
      </c>
      <c r="E173" s="11"/>
      <c r="F173" s="6">
        <v>192082.84</v>
      </c>
      <c r="G173" s="6">
        <f t="shared" si="11"/>
        <v>76032.790833333333</v>
      </c>
      <c r="H173" s="7">
        <f t="shared" si="9"/>
        <v>116050.04916666666</v>
      </c>
    </row>
    <row r="174" spans="1:8" ht="171.75" customHeight="1" x14ac:dyDescent="0.3">
      <c r="A174" s="2">
        <f t="shared" si="10"/>
        <v>160</v>
      </c>
      <c r="B174" s="12" t="s">
        <v>45</v>
      </c>
      <c r="C174" s="4">
        <v>44550</v>
      </c>
      <c r="D174" s="9">
        <v>1</v>
      </c>
      <c r="E174" s="11">
        <v>101460155</v>
      </c>
      <c r="F174" s="6">
        <v>10590.94</v>
      </c>
      <c r="G174" s="6">
        <f t="shared" si="11"/>
        <v>4192.2470833333336</v>
      </c>
      <c r="H174" s="7">
        <f t="shared" si="9"/>
        <v>6398.6929166666669</v>
      </c>
    </row>
    <row r="175" spans="1:8" ht="166.5" customHeight="1" x14ac:dyDescent="0.3">
      <c r="A175" s="2">
        <f t="shared" si="10"/>
        <v>161</v>
      </c>
      <c r="B175" s="12" t="s">
        <v>45</v>
      </c>
      <c r="C175" s="4">
        <v>44550</v>
      </c>
      <c r="D175" s="9">
        <v>1</v>
      </c>
      <c r="E175" s="11">
        <v>101460156</v>
      </c>
      <c r="F175" s="6">
        <v>10590.94</v>
      </c>
      <c r="G175" s="6">
        <f t="shared" si="11"/>
        <v>4192.2470833333336</v>
      </c>
      <c r="H175" s="7">
        <f t="shared" si="9"/>
        <v>6398.6929166666669</v>
      </c>
    </row>
    <row r="176" spans="1:8" ht="166.5" customHeight="1" x14ac:dyDescent="0.3">
      <c r="A176" s="2">
        <f t="shared" si="10"/>
        <v>162</v>
      </c>
      <c r="B176" s="12" t="s">
        <v>45</v>
      </c>
      <c r="C176" s="4">
        <v>44550</v>
      </c>
      <c r="D176" s="9">
        <v>1</v>
      </c>
      <c r="E176" s="11">
        <v>101460157</v>
      </c>
      <c r="F176" s="6">
        <v>10590.94</v>
      </c>
      <c r="G176" s="6">
        <f t="shared" si="11"/>
        <v>4192.2470833333336</v>
      </c>
      <c r="H176" s="7">
        <f t="shared" si="9"/>
        <v>6398.6929166666669</v>
      </c>
    </row>
    <row r="177" spans="1:8" ht="98.25" customHeight="1" x14ac:dyDescent="0.3">
      <c r="A177" s="2">
        <f t="shared" si="10"/>
        <v>163</v>
      </c>
      <c r="B177" s="12" t="s">
        <v>46</v>
      </c>
      <c r="C177" s="4">
        <v>44550</v>
      </c>
      <c r="D177" s="9">
        <v>1</v>
      </c>
      <c r="E177" s="11">
        <v>101460158</v>
      </c>
      <c r="F177" s="6">
        <v>9522.27</v>
      </c>
      <c r="G177" s="6">
        <f t="shared" si="11"/>
        <v>3769.2318749999999</v>
      </c>
      <c r="H177" s="7">
        <f t="shared" si="9"/>
        <v>5753.0381250000009</v>
      </c>
    </row>
    <row r="178" spans="1:8" ht="99.75" customHeight="1" x14ac:dyDescent="0.3">
      <c r="A178" s="2">
        <f t="shared" si="10"/>
        <v>164</v>
      </c>
      <c r="B178" s="12" t="s">
        <v>46</v>
      </c>
      <c r="C178" s="4">
        <v>44550</v>
      </c>
      <c r="D178" s="9">
        <v>1</v>
      </c>
      <c r="E178" s="11">
        <v>101460159</v>
      </c>
      <c r="F178" s="6">
        <v>9522.27</v>
      </c>
      <c r="G178" s="6">
        <f t="shared" si="11"/>
        <v>3769.2318749999999</v>
      </c>
      <c r="H178" s="7">
        <f t="shared" si="9"/>
        <v>5753.0381250000009</v>
      </c>
    </row>
    <row r="179" spans="1:8" ht="235.2" x14ac:dyDescent="0.3">
      <c r="A179" s="2">
        <f t="shared" si="10"/>
        <v>165</v>
      </c>
      <c r="B179" s="12" t="s">
        <v>47</v>
      </c>
      <c r="C179" s="4">
        <v>44550</v>
      </c>
      <c r="D179" s="9">
        <v>1</v>
      </c>
      <c r="E179" s="11">
        <v>101460160</v>
      </c>
      <c r="F179" s="6">
        <v>20047.95</v>
      </c>
      <c r="G179" s="6">
        <f t="shared" si="11"/>
        <v>7935.6468750000004</v>
      </c>
      <c r="H179" s="7">
        <f t="shared" si="9"/>
        <v>12112.303125</v>
      </c>
    </row>
    <row r="180" spans="1:8" ht="184.8" x14ac:dyDescent="0.3">
      <c r="A180" s="2">
        <f t="shared" si="10"/>
        <v>166</v>
      </c>
      <c r="B180" s="3" t="s">
        <v>48</v>
      </c>
      <c r="C180" s="4">
        <v>44550</v>
      </c>
      <c r="D180" s="9">
        <v>1</v>
      </c>
      <c r="E180" s="11">
        <v>101460161</v>
      </c>
      <c r="F180" s="6">
        <v>12756.75</v>
      </c>
      <c r="G180" s="6">
        <f t="shared" si="11"/>
        <v>5049.546875</v>
      </c>
      <c r="H180" s="7">
        <f t="shared" si="9"/>
        <v>7707.203125</v>
      </c>
    </row>
    <row r="181" spans="1:8" ht="33.6" x14ac:dyDescent="0.3">
      <c r="A181" s="2">
        <f t="shared" si="10"/>
        <v>167</v>
      </c>
      <c r="B181" s="3" t="s">
        <v>44</v>
      </c>
      <c r="C181" s="4">
        <v>44550</v>
      </c>
      <c r="D181" s="9">
        <v>1</v>
      </c>
      <c r="E181" s="11"/>
      <c r="F181" s="6">
        <v>196594.62</v>
      </c>
      <c r="G181" s="6">
        <f t="shared" si="11"/>
        <v>77818.703749999986</v>
      </c>
      <c r="H181" s="7">
        <f t="shared" si="9"/>
        <v>118775.91625000001</v>
      </c>
    </row>
    <row r="182" spans="1:8" ht="201.6" x14ac:dyDescent="0.3">
      <c r="A182" s="2">
        <f t="shared" si="10"/>
        <v>168</v>
      </c>
      <c r="B182" s="12" t="s">
        <v>49</v>
      </c>
      <c r="C182" s="13">
        <v>44550</v>
      </c>
      <c r="D182" s="9">
        <v>1</v>
      </c>
      <c r="E182" s="11">
        <v>101460162</v>
      </c>
      <c r="F182" s="6">
        <v>11642.38</v>
      </c>
      <c r="G182" s="6">
        <f t="shared" si="11"/>
        <v>4608.4420833333334</v>
      </c>
      <c r="H182" s="7">
        <f t="shared" si="9"/>
        <v>7033.9379166666658</v>
      </c>
    </row>
    <row r="183" spans="1:8" ht="201.6" x14ac:dyDescent="0.3">
      <c r="A183" s="2">
        <f t="shared" si="10"/>
        <v>169</v>
      </c>
      <c r="B183" s="12" t="s">
        <v>49</v>
      </c>
      <c r="C183" s="13">
        <v>44550</v>
      </c>
      <c r="D183" s="9">
        <v>1</v>
      </c>
      <c r="E183" s="11">
        <v>101460163</v>
      </c>
      <c r="F183" s="6">
        <v>11642.38</v>
      </c>
      <c r="G183" s="6">
        <f t="shared" si="11"/>
        <v>4608.4420833333334</v>
      </c>
      <c r="H183" s="7">
        <f t="shared" si="9"/>
        <v>7033.9379166666658</v>
      </c>
    </row>
    <row r="184" spans="1:8" ht="201.6" x14ac:dyDescent="0.3">
      <c r="A184" s="2">
        <f t="shared" si="10"/>
        <v>170</v>
      </c>
      <c r="B184" s="12" t="s">
        <v>49</v>
      </c>
      <c r="C184" s="13">
        <v>44550</v>
      </c>
      <c r="D184" s="9">
        <v>1</v>
      </c>
      <c r="E184" s="11">
        <v>101460164</v>
      </c>
      <c r="F184" s="6">
        <v>11642.38</v>
      </c>
      <c r="G184" s="6">
        <f t="shared" si="11"/>
        <v>4608.4420833333334</v>
      </c>
      <c r="H184" s="7">
        <f t="shared" si="9"/>
        <v>7033.9379166666658</v>
      </c>
    </row>
    <row r="185" spans="1:8" ht="201.6" x14ac:dyDescent="0.3">
      <c r="A185" s="2">
        <f t="shared" si="10"/>
        <v>171</v>
      </c>
      <c r="B185" s="12" t="s">
        <v>49</v>
      </c>
      <c r="C185" s="13">
        <v>44550</v>
      </c>
      <c r="D185" s="9">
        <v>1</v>
      </c>
      <c r="E185" s="11">
        <v>101460165</v>
      </c>
      <c r="F185" s="6">
        <v>11642.38</v>
      </c>
      <c r="G185" s="6">
        <f t="shared" si="11"/>
        <v>4608.4420833333334</v>
      </c>
      <c r="H185" s="7">
        <f t="shared" si="9"/>
        <v>7033.9379166666658</v>
      </c>
    </row>
    <row r="186" spans="1:8" ht="201.6" x14ac:dyDescent="0.3">
      <c r="A186" s="2">
        <f t="shared" si="10"/>
        <v>172</v>
      </c>
      <c r="B186" s="12" t="s">
        <v>49</v>
      </c>
      <c r="C186" s="13">
        <v>44550</v>
      </c>
      <c r="D186" s="9">
        <v>1</v>
      </c>
      <c r="E186" s="11">
        <v>101460166</v>
      </c>
      <c r="F186" s="6">
        <v>11642.38</v>
      </c>
      <c r="G186" s="6">
        <f t="shared" si="11"/>
        <v>4608.4420833333334</v>
      </c>
      <c r="H186" s="7">
        <f t="shared" si="9"/>
        <v>7033.9379166666658</v>
      </c>
    </row>
    <row r="187" spans="1:8" ht="184.8" x14ac:dyDescent="0.3">
      <c r="A187" s="2">
        <f t="shared" si="10"/>
        <v>173</v>
      </c>
      <c r="B187" s="12" t="s">
        <v>50</v>
      </c>
      <c r="C187" s="13">
        <v>44550</v>
      </c>
      <c r="D187" s="9">
        <v>1</v>
      </c>
      <c r="E187" s="11">
        <v>101460167</v>
      </c>
      <c r="F187" s="6">
        <v>7914.57</v>
      </c>
      <c r="G187" s="6">
        <f t="shared" si="11"/>
        <v>3132.850625</v>
      </c>
      <c r="H187" s="7">
        <f t="shared" si="9"/>
        <v>4781.7193749999997</v>
      </c>
    </row>
    <row r="188" spans="1:8" ht="33.6" x14ac:dyDescent="0.3">
      <c r="A188" s="2">
        <f t="shared" si="10"/>
        <v>174</v>
      </c>
      <c r="B188" s="12" t="s">
        <v>44</v>
      </c>
      <c r="C188" s="13">
        <v>44550</v>
      </c>
      <c r="D188" s="9">
        <v>1</v>
      </c>
      <c r="E188" s="11"/>
      <c r="F188" s="6">
        <v>135704.24</v>
      </c>
      <c r="G188" s="6">
        <f t="shared" si="11"/>
        <v>53716.261666666658</v>
      </c>
      <c r="H188" s="7">
        <f t="shared" si="9"/>
        <v>81987.978333333333</v>
      </c>
    </row>
    <row r="189" spans="1:8" ht="152.25" customHeight="1" x14ac:dyDescent="0.3">
      <c r="A189" s="2">
        <f t="shared" si="10"/>
        <v>175</v>
      </c>
      <c r="B189" s="12" t="s">
        <v>51</v>
      </c>
      <c r="C189" s="13">
        <v>44550</v>
      </c>
      <c r="D189" s="9">
        <v>1</v>
      </c>
      <c r="E189" s="11">
        <v>101460168</v>
      </c>
      <c r="F189" s="6">
        <v>11080.96</v>
      </c>
      <c r="G189" s="6">
        <f t="shared" si="11"/>
        <v>4386.2133333333331</v>
      </c>
      <c r="H189" s="7">
        <f t="shared" si="9"/>
        <v>6694.746666666666</v>
      </c>
    </row>
    <row r="190" spans="1:8" ht="148.5" customHeight="1" x14ac:dyDescent="0.3">
      <c r="A190" s="2">
        <f t="shared" si="10"/>
        <v>176</v>
      </c>
      <c r="B190" s="12" t="s">
        <v>52</v>
      </c>
      <c r="C190" s="13">
        <v>44550</v>
      </c>
      <c r="D190" s="9">
        <v>1</v>
      </c>
      <c r="E190" s="11">
        <v>101460169</v>
      </c>
      <c r="F190" s="6">
        <v>11023.96</v>
      </c>
      <c r="G190" s="6">
        <f t="shared" si="11"/>
        <v>4363.6508333333331</v>
      </c>
      <c r="H190" s="7">
        <f t="shared" si="9"/>
        <v>6660.309166666666</v>
      </c>
    </row>
    <row r="191" spans="1:8" ht="151.5" customHeight="1" x14ac:dyDescent="0.3">
      <c r="A191" s="2">
        <f t="shared" si="10"/>
        <v>177</v>
      </c>
      <c r="B191" s="12" t="s">
        <v>52</v>
      </c>
      <c r="C191" s="13">
        <v>44550</v>
      </c>
      <c r="D191" s="9">
        <v>1</v>
      </c>
      <c r="E191" s="11">
        <v>101460170</v>
      </c>
      <c r="F191" s="6">
        <v>11023.96</v>
      </c>
      <c r="G191" s="6">
        <f t="shared" si="11"/>
        <v>4363.6508333333331</v>
      </c>
      <c r="H191" s="7">
        <f t="shared" si="9"/>
        <v>6660.309166666666</v>
      </c>
    </row>
    <row r="192" spans="1:8" ht="117" customHeight="1" x14ac:dyDescent="0.3">
      <c r="A192" s="2">
        <f t="shared" si="10"/>
        <v>178</v>
      </c>
      <c r="B192" s="12" t="s">
        <v>53</v>
      </c>
      <c r="C192" s="13">
        <v>44550</v>
      </c>
      <c r="D192" s="9">
        <v>1</v>
      </c>
      <c r="E192" s="11">
        <v>101460171</v>
      </c>
      <c r="F192" s="6">
        <v>10099.5</v>
      </c>
      <c r="G192" s="6">
        <f t="shared" si="11"/>
        <v>3997.7187500000005</v>
      </c>
      <c r="H192" s="7">
        <f t="shared" si="9"/>
        <v>6101.78125</v>
      </c>
    </row>
    <row r="193" spans="1:8" ht="89.25" customHeight="1" x14ac:dyDescent="0.3">
      <c r="A193" s="2">
        <f t="shared" si="10"/>
        <v>179</v>
      </c>
      <c r="B193" s="12" t="s">
        <v>54</v>
      </c>
      <c r="C193" s="13">
        <v>44550</v>
      </c>
      <c r="D193" s="9">
        <v>1</v>
      </c>
      <c r="E193" s="11">
        <v>101460172</v>
      </c>
      <c r="F193" s="6">
        <v>8236.59</v>
      </c>
      <c r="G193" s="6">
        <f t="shared" si="11"/>
        <v>3260.3168750000004</v>
      </c>
      <c r="H193" s="7">
        <f t="shared" si="9"/>
        <v>4976.2731249999997</v>
      </c>
    </row>
    <row r="194" spans="1:8" ht="24" customHeight="1" x14ac:dyDescent="0.3">
      <c r="A194" s="2">
        <f t="shared" si="10"/>
        <v>180</v>
      </c>
      <c r="B194" s="12" t="s">
        <v>44</v>
      </c>
      <c r="C194" s="13"/>
      <c r="D194" s="9">
        <v>1</v>
      </c>
      <c r="E194" s="11"/>
      <c r="F194" s="6">
        <v>21047.35</v>
      </c>
      <c r="G194" s="6">
        <f t="shared" si="11"/>
        <v>8331.2427083333332</v>
      </c>
      <c r="H194" s="7">
        <f t="shared" si="9"/>
        <v>12716.107291666665</v>
      </c>
    </row>
    <row r="195" spans="1:8" ht="147.75" customHeight="1" x14ac:dyDescent="0.3">
      <c r="A195" s="2">
        <f t="shared" si="10"/>
        <v>181</v>
      </c>
      <c r="B195" s="12" t="s">
        <v>52</v>
      </c>
      <c r="C195" s="13">
        <v>44550</v>
      </c>
      <c r="D195" s="9">
        <v>1</v>
      </c>
      <c r="E195" s="11">
        <v>101460173</v>
      </c>
      <c r="F195" s="6">
        <v>11408.15</v>
      </c>
      <c r="G195" s="6">
        <f t="shared" si="11"/>
        <v>4515.7260416666659</v>
      </c>
      <c r="H195" s="7">
        <f t="shared" si="9"/>
        <v>6892.4239583333338</v>
      </c>
    </row>
    <row r="196" spans="1:8" ht="144.75" customHeight="1" x14ac:dyDescent="0.3">
      <c r="A196" s="2">
        <f t="shared" si="10"/>
        <v>182</v>
      </c>
      <c r="B196" s="12" t="s">
        <v>52</v>
      </c>
      <c r="C196" s="13">
        <v>44550</v>
      </c>
      <c r="D196" s="9">
        <v>1</v>
      </c>
      <c r="E196" s="11">
        <v>101460174</v>
      </c>
      <c r="F196" s="6">
        <v>11408.15</v>
      </c>
      <c r="G196" s="6">
        <f t="shared" si="11"/>
        <v>4515.7260416666659</v>
      </c>
      <c r="H196" s="7">
        <f t="shared" si="9"/>
        <v>6892.4239583333338</v>
      </c>
    </row>
    <row r="197" spans="1:8" ht="135" customHeight="1" x14ac:dyDescent="0.3">
      <c r="A197" s="2">
        <f t="shared" si="10"/>
        <v>183</v>
      </c>
      <c r="B197" s="12" t="s">
        <v>52</v>
      </c>
      <c r="C197" s="13">
        <v>44550</v>
      </c>
      <c r="D197" s="9">
        <v>1</v>
      </c>
      <c r="E197" s="11">
        <v>101460175</v>
      </c>
      <c r="F197" s="6">
        <v>11408.15</v>
      </c>
      <c r="G197" s="6">
        <f t="shared" si="11"/>
        <v>4515.7260416666659</v>
      </c>
      <c r="H197" s="7">
        <f t="shared" si="9"/>
        <v>6892.4239583333338</v>
      </c>
    </row>
    <row r="198" spans="1:8" ht="150" customHeight="1" x14ac:dyDescent="0.3">
      <c r="A198" s="2">
        <f t="shared" si="10"/>
        <v>184</v>
      </c>
      <c r="B198" s="12" t="s">
        <v>52</v>
      </c>
      <c r="C198" s="13">
        <v>44550</v>
      </c>
      <c r="D198" s="9">
        <v>1</v>
      </c>
      <c r="E198" s="11">
        <v>101460176</v>
      </c>
      <c r="F198" s="6">
        <v>11408.15</v>
      </c>
      <c r="G198" s="6">
        <f t="shared" si="11"/>
        <v>4515.7260416666659</v>
      </c>
      <c r="H198" s="7">
        <f t="shared" si="9"/>
        <v>6892.4239583333338</v>
      </c>
    </row>
    <row r="199" spans="1:8" ht="153.75" customHeight="1" x14ac:dyDescent="0.3">
      <c r="A199" s="2">
        <f t="shared" si="10"/>
        <v>185</v>
      </c>
      <c r="B199" s="12" t="s">
        <v>52</v>
      </c>
      <c r="C199" s="13">
        <v>44550</v>
      </c>
      <c r="D199" s="9">
        <v>1</v>
      </c>
      <c r="E199" s="11">
        <v>101460177</v>
      </c>
      <c r="F199" s="6">
        <v>11408.15</v>
      </c>
      <c r="G199" s="6">
        <f t="shared" si="11"/>
        <v>4515.7260416666659</v>
      </c>
      <c r="H199" s="7">
        <f t="shared" si="9"/>
        <v>6892.4239583333338</v>
      </c>
    </row>
    <row r="200" spans="1:8" ht="152.25" customHeight="1" x14ac:dyDescent="0.3">
      <c r="A200" s="2">
        <f t="shared" si="10"/>
        <v>186</v>
      </c>
      <c r="B200" s="12" t="s">
        <v>52</v>
      </c>
      <c r="C200" s="13">
        <v>44550</v>
      </c>
      <c r="D200" s="9">
        <v>1</v>
      </c>
      <c r="E200" s="11">
        <v>101460178</v>
      </c>
      <c r="F200" s="6">
        <v>11408.15</v>
      </c>
      <c r="G200" s="6">
        <f t="shared" si="11"/>
        <v>4515.7260416666659</v>
      </c>
      <c r="H200" s="7">
        <f t="shared" si="9"/>
        <v>6892.4239583333338</v>
      </c>
    </row>
    <row r="201" spans="1:8" ht="152.25" customHeight="1" x14ac:dyDescent="0.3">
      <c r="A201" s="2">
        <f t="shared" si="10"/>
        <v>187</v>
      </c>
      <c r="B201" s="12" t="s">
        <v>52</v>
      </c>
      <c r="C201" s="13">
        <v>44550</v>
      </c>
      <c r="D201" s="9">
        <v>1</v>
      </c>
      <c r="E201" s="11">
        <v>101460179</v>
      </c>
      <c r="F201" s="6">
        <v>11408.15</v>
      </c>
      <c r="G201" s="6">
        <f t="shared" si="11"/>
        <v>4515.7260416666659</v>
      </c>
      <c r="H201" s="7">
        <f t="shared" si="9"/>
        <v>6892.4239583333338</v>
      </c>
    </row>
    <row r="202" spans="1:8" ht="152.25" customHeight="1" x14ac:dyDescent="0.3">
      <c r="A202" s="2">
        <f t="shared" si="10"/>
        <v>188</v>
      </c>
      <c r="B202" s="12" t="s">
        <v>55</v>
      </c>
      <c r="C202" s="13">
        <v>44550</v>
      </c>
      <c r="D202" s="9">
        <v>1</v>
      </c>
      <c r="E202" s="11">
        <v>101460180</v>
      </c>
      <c r="F202" s="6">
        <v>13996.48</v>
      </c>
      <c r="G202" s="6">
        <f t="shared" si="11"/>
        <v>5540.2733333333326</v>
      </c>
      <c r="H202" s="7">
        <f t="shared" si="9"/>
        <v>8456.2066666666669</v>
      </c>
    </row>
    <row r="203" spans="1:8" ht="33.6" x14ac:dyDescent="0.3">
      <c r="A203" s="2">
        <f t="shared" si="10"/>
        <v>189</v>
      </c>
      <c r="B203" s="12" t="s">
        <v>44</v>
      </c>
      <c r="C203" s="13">
        <v>44550</v>
      </c>
      <c r="D203" s="9">
        <v>1</v>
      </c>
      <c r="E203" s="11"/>
      <c r="F203" s="6">
        <v>44138.28</v>
      </c>
      <c r="G203" s="6">
        <f t="shared" si="11"/>
        <v>17471.4025</v>
      </c>
      <c r="H203" s="7">
        <f t="shared" si="9"/>
        <v>26666.877499999999</v>
      </c>
    </row>
    <row r="204" spans="1:8" ht="151.19999999999999" x14ac:dyDescent="0.3">
      <c r="A204" s="2">
        <f t="shared" si="10"/>
        <v>190</v>
      </c>
      <c r="B204" s="12" t="s">
        <v>56</v>
      </c>
      <c r="C204" s="13">
        <v>44550</v>
      </c>
      <c r="D204" s="9">
        <v>1</v>
      </c>
      <c r="E204" s="11">
        <v>101460181</v>
      </c>
      <c r="F204" s="6">
        <v>16432.89</v>
      </c>
      <c r="G204" s="6">
        <f t="shared" si="11"/>
        <v>6504.6856249999992</v>
      </c>
      <c r="H204" s="7">
        <f t="shared" si="9"/>
        <v>9928.2043750000012</v>
      </c>
    </row>
    <row r="205" spans="1:8" ht="151.19999999999999" x14ac:dyDescent="0.3">
      <c r="A205" s="2">
        <f t="shared" si="10"/>
        <v>191</v>
      </c>
      <c r="B205" s="12" t="s">
        <v>56</v>
      </c>
      <c r="C205" s="13">
        <v>44550</v>
      </c>
      <c r="D205" s="9">
        <v>1</v>
      </c>
      <c r="E205" s="11">
        <v>101460182</v>
      </c>
      <c r="F205" s="6">
        <v>16432.89</v>
      </c>
      <c r="G205" s="6">
        <f t="shared" si="11"/>
        <v>6504.6856249999992</v>
      </c>
      <c r="H205" s="7">
        <f>F205-G205</f>
        <v>9928.2043750000012</v>
      </c>
    </row>
    <row r="206" spans="1:8" ht="151.19999999999999" x14ac:dyDescent="0.3">
      <c r="A206" s="2">
        <f t="shared" si="10"/>
        <v>192</v>
      </c>
      <c r="B206" s="12" t="s">
        <v>56</v>
      </c>
      <c r="C206" s="13">
        <v>44550</v>
      </c>
      <c r="D206" s="9">
        <v>1</v>
      </c>
      <c r="E206" s="11">
        <v>101460183</v>
      </c>
      <c r="F206" s="6">
        <v>16432.89</v>
      </c>
      <c r="G206" s="6">
        <f t="shared" si="11"/>
        <v>6504.6856249999992</v>
      </c>
      <c r="H206" s="7">
        <f>F206-G206</f>
        <v>9928.2043750000012</v>
      </c>
    </row>
    <row r="207" spans="1:8" ht="151.19999999999999" x14ac:dyDescent="0.3">
      <c r="A207" s="2">
        <f t="shared" si="10"/>
        <v>193</v>
      </c>
      <c r="B207" s="12" t="s">
        <v>56</v>
      </c>
      <c r="C207" s="13">
        <v>44550</v>
      </c>
      <c r="D207" s="9">
        <v>1</v>
      </c>
      <c r="E207" s="11">
        <v>101460184</v>
      </c>
      <c r="F207" s="6">
        <v>16432.89</v>
      </c>
      <c r="G207" s="6">
        <f t="shared" si="11"/>
        <v>6504.6856249999992</v>
      </c>
      <c r="H207" s="7">
        <f>F207-G207</f>
        <v>9928.2043750000012</v>
      </c>
    </row>
    <row r="208" spans="1:8" ht="50.4" x14ac:dyDescent="0.3">
      <c r="A208" s="2">
        <f t="shared" si="10"/>
        <v>194</v>
      </c>
      <c r="B208" s="8" t="s">
        <v>57</v>
      </c>
      <c r="C208" s="13">
        <v>44550</v>
      </c>
      <c r="D208" s="9">
        <v>1</v>
      </c>
      <c r="E208" s="11">
        <v>101460185</v>
      </c>
      <c r="F208" s="6">
        <v>15471.82</v>
      </c>
      <c r="G208" s="6">
        <f t="shared" si="11"/>
        <v>6124.2620833333331</v>
      </c>
      <c r="H208" s="7">
        <f t="shared" ref="H208:H213" si="12">F208-G208</f>
        <v>9347.5579166666666</v>
      </c>
    </row>
    <row r="209" spans="1:8" ht="50.4" x14ac:dyDescent="0.3">
      <c r="A209" s="2">
        <f t="shared" ref="A209:A214" si="13">A208+1</f>
        <v>195</v>
      </c>
      <c r="B209" s="8" t="s">
        <v>57</v>
      </c>
      <c r="C209" s="13">
        <v>44550</v>
      </c>
      <c r="D209" s="9">
        <v>1</v>
      </c>
      <c r="E209" s="11">
        <v>101460186</v>
      </c>
      <c r="F209" s="6">
        <v>15471.82</v>
      </c>
      <c r="G209" s="6">
        <f t="shared" si="11"/>
        <v>6124.2620833333331</v>
      </c>
      <c r="H209" s="7">
        <f>F209-G209</f>
        <v>9347.5579166666666</v>
      </c>
    </row>
    <row r="210" spans="1:8" ht="33.6" x14ac:dyDescent="0.3">
      <c r="A210" s="2">
        <f t="shared" si="13"/>
        <v>196</v>
      </c>
      <c r="B210" s="8" t="s">
        <v>44</v>
      </c>
      <c r="C210" s="13">
        <v>44550</v>
      </c>
      <c r="D210" s="9">
        <v>1</v>
      </c>
      <c r="E210" s="11"/>
      <c r="F210" s="6">
        <v>43466.67</v>
      </c>
      <c r="G210" s="6">
        <f t="shared" si="11"/>
        <v>17205.556875000002</v>
      </c>
      <c r="H210" s="7">
        <f t="shared" si="12"/>
        <v>26261.113124999996</v>
      </c>
    </row>
    <row r="211" spans="1:8" ht="162.75" customHeight="1" x14ac:dyDescent="0.3">
      <c r="A211" s="2">
        <f t="shared" si="13"/>
        <v>197</v>
      </c>
      <c r="B211" s="12" t="s">
        <v>58</v>
      </c>
      <c r="C211" s="13">
        <v>44550</v>
      </c>
      <c r="D211" s="9">
        <v>1</v>
      </c>
      <c r="E211" s="11">
        <v>101460187</v>
      </c>
      <c r="F211" s="6">
        <v>11119.53</v>
      </c>
      <c r="G211" s="6">
        <f t="shared" si="11"/>
        <v>4401.4806250000001</v>
      </c>
      <c r="H211" s="7">
        <f t="shared" si="12"/>
        <v>6718.0493750000005</v>
      </c>
    </row>
    <row r="212" spans="1:8" ht="164.25" customHeight="1" x14ac:dyDescent="0.3">
      <c r="A212" s="2">
        <f t="shared" si="13"/>
        <v>198</v>
      </c>
      <c r="B212" s="12" t="s">
        <v>58</v>
      </c>
      <c r="C212" s="13">
        <v>44550</v>
      </c>
      <c r="D212" s="9">
        <v>1</v>
      </c>
      <c r="E212" s="11">
        <v>101460188</v>
      </c>
      <c r="F212" s="6">
        <v>11119.53</v>
      </c>
      <c r="G212" s="6">
        <f t="shared" si="11"/>
        <v>4401.4806250000001</v>
      </c>
      <c r="H212" s="7">
        <f t="shared" si="12"/>
        <v>6718.0493750000005</v>
      </c>
    </row>
    <row r="213" spans="1:8" ht="84" x14ac:dyDescent="0.3">
      <c r="A213" s="2">
        <f t="shared" si="13"/>
        <v>199</v>
      </c>
      <c r="B213" s="12" t="s">
        <v>59</v>
      </c>
      <c r="C213" s="13">
        <v>44550</v>
      </c>
      <c r="D213" s="9">
        <v>1</v>
      </c>
      <c r="E213" s="11">
        <v>101460189</v>
      </c>
      <c r="F213" s="6">
        <v>3537.34</v>
      </c>
      <c r="G213" s="6">
        <f t="shared" si="11"/>
        <v>1400.1970833333335</v>
      </c>
      <c r="H213" s="7">
        <f t="shared" si="12"/>
        <v>2137.1429166666667</v>
      </c>
    </row>
    <row r="214" spans="1:8" ht="34.200000000000003" thickBot="1" x14ac:dyDescent="0.35">
      <c r="A214" s="16">
        <f t="shared" si="13"/>
        <v>200</v>
      </c>
      <c r="B214" s="17" t="s">
        <v>44</v>
      </c>
      <c r="C214" s="18">
        <v>44550</v>
      </c>
      <c r="D214" s="19">
        <v>1</v>
      </c>
      <c r="E214" s="20" t="s">
        <v>63</v>
      </c>
      <c r="F214" s="21">
        <v>15504.39</v>
      </c>
      <c r="G214" s="21">
        <f t="shared" si="11"/>
        <v>6137.1543750000001</v>
      </c>
      <c r="H214" s="22">
        <f>F214-G214</f>
        <v>9367.2356249999993</v>
      </c>
    </row>
    <row r="215" spans="1:8" ht="39.75" customHeight="1" thickBot="1" x14ac:dyDescent="0.35">
      <c r="A215" s="54" t="s">
        <v>60</v>
      </c>
      <c r="B215" s="55"/>
      <c r="C215" s="23"/>
      <c r="D215" s="24">
        <f>SUM(D15:D214)</f>
        <v>211</v>
      </c>
      <c r="E215" s="46" t="s">
        <v>63</v>
      </c>
      <c r="F215" s="24">
        <f t="shared" ref="F215:H215" si="14">SUM(F15:F214)</f>
        <v>6897013.6499999883</v>
      </c>
      <c r="G215" s="25">
        <f t="shared" si="14"/>
        <v>3435076.0958333309</v>
      </c>
      <c r="H215" s="26">
        <f t="shared" si="14"/>
        <v>3461937.5541666653</v>
      </c>
    </row>
    <row r="216" spans="1:8" ht="31.5" customHeight="1" thickBot="1" x14ac:dyDescent="0.35">
      <c r="A216" s="54" t="s">
        <v>64</v>
      </c>
      <c r="B216" s="55"/>
      <c r="C216" s="1"/>
      <c r="D216" s="24">
        <f>D14+D215</f>
        <v>212</v>
      </c>
      <c r="E216" s="46" t="s">
        <v>63</v>
      </c>
      <c r="F216" s="24">
        <f t="shared" ref="F216:H216" si="15">F14+F215</f>
        <v>6988302.3899999885</v>
      </c>
      <c r="G216" s="24">
        <f t="shared" si="15"/>
        <v>3526364.8358333311</v>
      </c>
      <c r="H216" s="26">
        <f t="shared" si="15"/>
        <v>3461937.5541666653</v>
      </c>
    </row>
    <row r="221" spans="1:8" ht="18" x14ac:dyDescent="0.35">
      <c r="A221" s="47" t="s">
        <v>66</v>
      </c>
      <c r="B221" s="48" t="s">
        <v>67</v>
      </c>
      <c r="C221" s="49"/>
      <c r="D221" s="49"/>
      <c r="E221" s="52" t="s">
        <v>68</v>
      </c>
      <c r="F221" s="52"/>
      <c r="G221" s="52"/>
      <c r="H221" s="52"/>
    </row>
  </sheetData>
  <mergeCells count="6">
    <mergeCell ref="F1:H5"/>
    <mergeCell ref="E221:H221"/>
    <mergeCell ref="A9:H9"/>
    <mergeCell ref="A215:B215"/>
    <mergeCell ref="A14:B14"/>
    <mergeCell ref="A216:B216"/>
  </mergeCells>
  <pageMargins left="0.70866141732283472" right="0" top="0.35433070866141736" bottom="0" header="0.31496062992125984" footer="0.31496062992125984"/>
  <pageSetup paperSize="9" scale="78" fitToHeight="0" orientation="portrait" r:id="rId1"/>
  <rowBreaks count="29" manualBreakCount="29">
    <brk id="26" max="7" man="1"/>
    <brk id="34" max="7" man="1"/>
    <brk id="43" max="16383" man="1"/>
    <brk id="51" max="7" man="1"/>
    <brk id="59" max="16383" man="1"/>
    <brk id="68" max="7" man="1"/>
    <brk id="77" max="7" man="1"/>
    <brk id="82" max="7" man="1"/>
    <brk id="87" max="7" man="1"/>
    <brk id="93" max="7" man="1"/>
    <brk id="98" max="7" man="1"/>
    <brk id="102" max="16383" man="1"/>
    <brk id="107" max="7" man="1"/>
    <brk id="112" max="16383" man="1"/>
    <brk id="118" max="7" man="1"/>
    <brk id="123" max="7" man="1"/>
    <brk id="129" max="7" man="1"/>
    <brk id="134" max="16383" man="1"/>
    <brk id="139" max="7" man="1"/>
    <brk id="144" max="7" man="1"/>
    <brk id="149" max="7" man="1"/>
    <brk id="154" max="7" man="1"/>
    <brk id="168" max="7" man="1"/>
    <brk id="175" max="7" man="1"/>
    <brk id="182" max="7" man="1"/>
    <brk id="188" max="7" man="1"/>
    <brk id="196" max="16383" man="1"/>
    <brk id="203" max="7" man="1"/>
    <brk id="2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Polzovatel</dc:creator>
  <cp:lastModifiedBy>User</cp:lastModifiedBy>
  <cp:lastPrinted>2026-10-27T09:16:29Z</cp:lastPrinted>
  <dcterms:created xsi:type="dcterms:W3CDTF">2015-06-05T18:19:34Z</dcterms:created>
  <dcterms:modified xsi:type="dcterms:W3CDTF">2026-10-28T15:27:30Z</dcterms:modified>
</cp:coreProperties>
</file>