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Print_Area" vbProcedure="false">Лист1!$A$1:$I$60</definedName>
    <definedName function="false" hidden="false" localSheetId="0" name="_xlnm.Print_Area" vbProcedure="false">Лист1!$A$1:$I$60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<sst xmlns="http://schemas.openxmlformats.org/spreadsheetml/2006/main" count="110" uniqueCount="71">
  <si>
    <t xml:space="preserve">Додаток №1</t>
  </si>
  <si>
    <t xml:space="preserve">Програма капітального ремонту житлово-комунального комплексу на 2021 рік</t>
  </si>
  <si>
    <t xml:space="preserve">№ з/п</t>
  </si>
  <si>
    <t xml:space="preserve">Завдання та заходи Програми</t>
  </si>
  <si>
    <t xml:space="preserve">Очікуваний результат</t>
  </si>
  <si>
    <t xml:space="preserve">Загальна вартість робіт, грн.</t>
  </si>
  <si>
    <t xml:space="preserve">Дольова участь бюджету, %</t>
  </si>
  <si>
    <t xml:space="preserve">Дольова участь співвласників, %</t>
  </si>
  <si>
    <t xml:space="preserve">Джерела та обсяги співфінансування, грн.</t>
  </si>
  <si>
    <t xml:space="preserve">Бюджет Бердянської міської територіальної громади</t>
  </si>
  <si>
    <t xml:space="preserve">Кошти співвласників</t>
  </si>
  <si>
    <t xml:space="preserve">Од.виміру</t>
  </si>
  <si>
    <t xml:space="preserve">Кількість</t>
  </si>
  <si>
    <t xml:space="preserve">Сума співфінансування з бюджету Бердянської міської територіальної громади, грн.</t>
  </si>
  <si>
    <t xml:space="preserve">Сума співфінансування, грн. </t>
  </si>
  <si>
    <t xml:space="preserve">Завдання №1. Проведення робіт з капітального  ремонту житлового фонду на умовах дольової участі</t>
  </si>
  <si>
    <t xml:space="preserve">Захід №1. Капітальний ремонт вимощення</t>
  </si>
  <si>
    <t xml:space="preserve">Об'єкти, не завершені у 2020 році</t>
  </si>
  <si>
    <t xml:space="preserve">Капітальний ремонт вимощення житлових будинків №№8 по бульвару Шевченка в м. Бердянськ ( з урахуванням авторського та технічного нагляду) (ОСББ" Південний")</t>
  </si>
  <si>
    <t xml:space="preserve">м2</t>
  </si>
  <si>
    <t xml:space="preserve">Капітальний ремонт вимощення житлового будинку №11 по бульвару Шевченка в м. Бердянськ (з урахуванням  авторського та технічного нагляду) (ОСББ "Жовтень")</t>
  </si>
  <si>
    <t xml:space="preserve">Капітальний ремонт вимощення житлового будинку №5 по вул.Північна в м. Бердянськ (з урахуванням авторського та технічного нагляду) (ОСББ "Зоряний")</t>
  </si>
  <si>
    <t xml:space="preserve">Капітальний ремонт вимощення житлових будинків № 10 по бульвару Шевченка в м. Бердянськ (з урахуванням авторського та технічного нагляду) (ОСББ "Гайдара 10")</t>
  </si>
  <si>
    <t xml:space="preserve">Об'єкти 2021 року</t>
  </si>
  <si>
    <t xml:space="preserve">Капітальний ремонт вимощення житлового будинку № 1/6 по вул. Хавкіна в м. Бердянськ (з урахуванням розробки ПКД,  експертизи, авторського та технічного нагляду) (ТОВ "КК "КомЕнерго-Бердянськ") </t>
  </si>
  <si>
    <t xml:space="preserve">Капітальний ремонт вимощення житлового будинку №2 по вул. Ростовська в м. Бердянськ (з урахуванням розробки ПКД,  експертизи, авторського та технічного нагляду) (ОСББ "Ростовське "Бердянськ")</t>
  </si>
  <si>
    <t xml:space="preserve">Капітальний ремонт вимощення житлового будинку №13 "Війскове містечко-2" в м. Бердянськ (з урахуванням розробки ПКД,  експертизи, авторського та технічного нагляду) ( ОСББ "Пілот Д-13")</t>
  </si>
  <si>
    <t xml:space="preserve">Капітальний ремонт вимощення житлового будинку №19 "Війскове містечко-2" в м. Бердянськ (з урахуванням розробки ПКД,  експертизи, авторського та технічного нагляду) (ТОВ "КК "КомЕнерго-Бердянськ")</t>
  </si>
  <si>
    <t xml:space="preserve">Капітальний ремонт вимощення житлового будинку №16 "Війскове містечко-2" в м. Бердянськ (з урахуванням розробки ПКД,  експертизи, авторського та технічного нагляду) (ТОВ "КК "КомЕнерго-Бердянськ") </t>
  </si>
  <si>
    <t xml:space="preserve">Капітальний ремонт вимощення житлового будинку №94 по пр. Східний (з урахуванням розробки ПКД,  експертизи, авторського та технічного нагляду) ( ОСББ "Схід")</t>
  </si>
  <si>
    <t xml:space="preserve">Капітальний ремонт вимощення житлового будинку №2А по вул. Лесі Українки (з урахуванням разробки ПКД та експертизи) (ТОВ "КК "КомЕнерго-Бердянськ") </t>
  </si>
  <si>
    <t xml:space="preserve">од.</t>
  </si>
  <si>
    <t xml:space="preserve">Продовження додатку</t>
  </si>
  <si>
    <t xml:space="preserve">Капітальний ремонт вимощення житлового будинку №68/2 по вул. Європейська (з урахуванням разробки ПКД та експертизи) (ОСББ "Весна")</t>
  </si>
  <si>
    <t xml:space="preserve">Капітальний ремонт вимощення житлового будинку №13/6 по бульвару Шевченка (з урахуванням розробки ПКД та експертизи) ( ОСББ "Ювілейний")</t>
  </si>
  <si>
    <t xml:space="preserve">од. </t>
  </si>
  <si>
    <t xml:space="preserve">Капітальний ремонт вимощення житлового будинку №3 по вул.Смоленська (з урахуванням розробки ПКД та експертизи) </t>
  </si>
  <si>
    <t xml:space="preserve">Капітальний ремонт вимощення житлового будинку №58 по вул.Європейська (з урахуванням розробки ПКД та експертизи) </t>
  </si>
  <si>
    <t xml:space="preserve">Капітальний ремонт вимощення житлового будинку №18 "Війскове містечко-2" в м. Бердянськ (з урахуванням розробки ПКД,  експертизи, авторського та технічного нагляду)</t>
  </si>
  <si>
    <t xml:space="preserve">Капітальний ремонт вимощення житлового будинку №156 по вул.Волонтерів в м. Бердянськ (з урахуванням розробки ПКД,  експертизи, авторського та технічного нагляду)</t>
  </si>
  <si>
    <t xml:space="preserve">Капітальний ремонт вимощення житлового будинку №166 по вул.Волонтерів в м. Бердянськ (з урахуванням розробки ПКД,  експертизи, авторського та технічного нагляду)</t>
  </si>
  <si>
    <t xml:space="preserve">Капітальний ремонт вимощення житлового будинку №103 по вул.Довганюка в м. Бердянськ (з урахуванням розробки ПКД,  експертизи, авторського та технічного нагляду)</t>
  </si>
  <si>
    <t xml:space="preserve">Капітальний ремонт вимощення житлового будинку №2 по вул.Нагірна в м. Бердянськ (з урахуванням розробки ПКД,  експертизи, авторського та технічного нагляду)</t>
  </si>
  <si>
    <t xml:space="preserve">Всього по заходу:</t>
  </si>
  <si>
    <t xml:space="preserve">Захід №2. Капітальний ремонт покрівлі</t>
  </si>
  <si>
    <t xml:space="preserve">Капітальний ремонт покрівлі багатоповерхового житлового будинку по вул. Мелітопольське шосе, буд.26 у м. Бердянську Запорізької області (з урахуванням авторського та технічного нагляду) (ОСББ "Квартет")</t>
  </si>
  <si>
    <t xml:space="preserve">Капітальний ремонт покрівлі житлового будинку №16 по вул. Верещагіна в м. Бердянськ Запорізької області (з урахування технічного та авторського нагляду) (ОСББ " Щастя-3")</t>
  </si>
  <si>
    <t xml:space="preserve">Капітальний ремонт покрівлі житлового будинку №12 по вул. Лієпайська в м. Бердянськ Запорізької області (з урахуванням розробки ПКД, експертизи, технічного та авторського нагляду) (ОСББ " Фенікс")</t>
  </si>
  <si>
    <t xml:space="preserve">Капітальний ремонт покрівлі житлового будинку №101 по вул. Мелітопольське шосе в м. Бердянськ Запорізької області (з урахуванням технічного та авторського нагляду) (ОСББ " Щастя-3")</t>
  </si>
  <si>
    <t xml:space="preserve">Капітальний ремонт покрівлі житлового будинку №89А по Мелітопольському шосе в м. Бердянськ(з урахуванням розробки ПКД, експертизи, технічного та авторського нагляду) (ТОВ "КК "КомЕнерго-Бердянськ") </t>
  </si>
  <si>
    <t xml:space="preserve">Капітальний ремонт покрівлі житлового будинку №88 по вул. Європейська в м. Бердянськ (з урахуванням розробки ПКД, експертизи, технічного та авторського нагляду) (ОСББ "Квітневий")</t>
  </si>
  <si>
    <t xml:space="preserve">Капітальний ремонт покрівлі гуртожитку по вул. Волонтерів, 57 в м. Бердянськ (з урахуванням розробки ПКД, експертизи, технічного та авторського нагляду) ( КП "Житлосервис -2а")</t>
  </si>
  <si>
    <t xml:space="preserve">Капітальний ремонт покрівлі житлового будинку №2/46 по вул. Першотравнева в м. Бердянськ  (з урахуванням розробки ПКД, експертизи, технічного та авторського нагляду) ( ОСББ "Прогрес")</t>
  </si>
  <si>
    <t xml:space="preserve">Капітальний ремонт покрівлі житлового будинку №30 по вул. Франка в м. Бердянськ  (з урахуванням розробки ПКД, експертизи, технічного та авторського нагляду) (ОСББ "Південь")</t>
  </si>
  <si>
    <t xml:space="preserve">Капітальний ремонт покрівлі житлового будинку №42 по вул. Баха в м. Бердянськ  (з урахуванням розробки ПКД, експертизи, технічного та авторського нагляду) (ОСББ "Азов")</t>
  </si>
  <si>
    <t xml:space="preserve">Капітальний ремонт покрівлі житлового будинку №17 по вул. Центральна в м. Бердянськ  (з урахуванням технічного обстеження, розробки ПКД та експертизи) (ОСББ "Портовік 17")</t>
  </si>
  <si>
    <t xml:space="preserve">Капітальний ремонт покрівлі житлового будинку №22/1 по Мелітопольському шосе в м. Бердянськ  (з урахуванням технічного обстеження, розробки ПКД та експертизи) </t>
  </si>
  <si>
    <t xml:space="preserve">*</t>
  </si>
  <si>
    <t xml:space="preserve">Капітальний ремонт стін житлових будинків</t>
  </si>
  <si>
    <t xml:space="preserve">Захід №3. Об'єкти 2021 року</t>
  </si>
  <si>
    <t xml:space="preserve">Какпітальний ремонт стін житлового будинку №10 по вул. Ярослава Мудрого (з урахуванням розробки ПКД, експертизи, технічного та авторського нагляду) (ТОВ "КК "КомЕнерго-Бердянськ")</t>
  </si>
  <si>
    <t xml:space="preserve">Капітальний ремонт стін житлового будинку по Мелітопольському шосе, 50 у м. Бердянськ  (з урахуванням розробки ПКД, експертизи, технічного та авторського нагляду) (ОСББ "ЮГМ Квартал")</t>
  </si>
  <si>
    <t xml:space="preserve">Капітальний ремонт системи теплопостачання</t>
  </si>
  <si>
    <t xml:space="preserve">1.</t>
  </si>
  <si>
    <t xml:space="preserve">Капітальний ремонт системи теплопостачання житлового будинку №1 по вул. Північна (з урахуванням розробки ПКД,  експертизи, авторського та технічного нагляду)</t>
  </si>
  <si>
    <t xml:space="preserve">м</t>
  </si>
  <si>
    <t xml:space="preserve">Капітальний ремонт системи теплопостачання житлового будинку №89/28 по вул. Довганюка (з урахуванням розробки ПКД, експертизи, авторського та технічного нагляду)  </t>
  </si>
  <si>
    <t xml:space="preserve">Всього за  завданням (додаток 1):</t>
  </si>
  <si>
    <t xml:space="preserve">ВСЬОГО ЗА ПРОГРАМОЮ (Додаток 1, Додаток 2)</t>
  </si>
  <si>
    <t xml:space="preserve">В.о. начальника управління житлово-комунального господарства</t>
  </si>
  <si>
    <t xml:space="preserve">Володимир ШЕЛЯГ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</si>
</sst>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#,##0.00"/>
    <numFmt numFmtId="167" formatCode="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2.5"/>
      <color rgb="FF000000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.5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2.5"/>
      <color rgb="FFFFFFFF"/>
      <name val="Times New Roman"/>
      <family val="1"/>
      <charset val="204"/>
    </font>
    <font>
      <b val="true"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9"/>
  <sheetViews>
    <sheetView showFormulas="false" showGridLines="true" showRowColHeaders="true" showZeros="true" rightToLeft="false" tabSelected="true" showOutlineSymbols="true" defaultGridColor="true" view="pageBreakPreview" topLeftCell="A52" colorId="64" zoomScale="70" zoomScaleNormal="65" zoomScalePageLayoutView="70" workbookViewId="0">
      <selection pane="topLeft" activeCell="J29" activeCellId="0" sqref="J29"/>
    </sheetView>
  </sheetViews>
  <sheetFormatPr defaultRowHeight="14.4" zeroHeight="false" outlineLevelRow="0" outlineLevelCol="0"/>
  <cols>
    <col collapsed="false" customWidth="true" hidden="false" outlineLevel="0" max="1" min="1" style="0" width="5.1"/>
    <col collapsed="false" customWidth="true" hidden="false" outlineLevel="0" max="2" min="2" style="0" width="85.89"/>
    <col collapsed="false" customWidth="true" hidden="false" outlineLevel="0" max="3" min="3" style="0" width="11.99"/>
    <col collapsed="false" customWidth="true" hidden="false" outlineLevel="0" max="4" min="4" style="0" width="10.66"/>
    <col collapsed="false" customWidth="true" hidden="false" outlineLevel="0" max="5" min="5" style="0" width="15.34"/>
    <col collapsed="false" customWidth="true" hidden="false" outlineLevel="0" max="6" min="6" style="0" width="10.99"/>
    <col collapsed="false" customWidth="true" hidden="false" outlineLevel="0" max="7" min="7" style="0" width="15.34"/>
    <col collapsed="false" customWidth="true" hidden="false" outlineLevel="0" max="8" min="8" style="0" width="23.34"/>
    <col collapsed="false" customWidth="true" hidden="false" outlineLevel="0" max="9" min="9" style="0" width="19.11"/>
    <col collapsed="false" customWidth="true" hidden="false" outlineLevel="0" max="10" min="10" style="0" width="17.78"/>
    <col collapsed="false" customWidth="true" hidden="false" outlineLevel="0" max="1025" min="11" style="0" width="8.67"/>
  </cols>
  <sheetData>
    <row r="1" customFormat="false" ht="20.4" hidden="false" customHeight="true" outlineLevel="0" collapsed="false">
      <c r="A1" s="1"/>
      <c r="B1" s="1"/>
      <c r="C1" s="1"/>
      <c r="D1" s="1"/>
      <c r="E1" s="1"/>
      <c r="F1" s="1"/>
      <c r="G1" s="1"/>
      <c r="H1" s="1"/>
      <c r="I1" s="2" t="s">
        <v>0</v>
      </c>
    </row>
    <row r="2" customFormat="false" ht="31.2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</row>
    <row r="3" customFormat="false" ht="39.6" hidden="false" customHeight="true" outlineLevel="0" collapsed="false">
      <c r="A3" s="4" t="s">
        <v>2</v>
      </c>
      <c r="B3" s="4" t="s">
        <v>3</v>
      </c>
      <c r="C3" s="4" t="s">
        <v>4</v>
      </c>
      <c r="D3" s="4"/>
      <c r="E3" s="4" t="s">
        <v>5</v>
      </c>
      <c r="F3" s="4" t="s">
        <v>6</v>
      </c>
      <c r="G3" s="4" t="s">
        <v>7</v>
      </c>
      <c r="H3" s="4" t="s">
        <v>8</v>
      </c>
      <c r="I3" s="4"/>
    </row>
    <row r="4" customFormat="false" ht="64.2" hidden="false" customHeight="true" outlineLevel="0" collapsed="false">
      <c r="A4" s="4"/>
      <c r="B4" s="4"/>
      <c r="C4" s="4"/>
      <c r="D4" s="4"/>
      <c r="E4" s="4"/>
      <c r="F4" s="4"/>
      <c r="G4" s="4"/>
      <c r="H4" s="5" t="s">
        <v>9</v>
      </c>
      <c r="I4" s="5" t="s">
        <v>10</v>
      </c>
    </row>
    <row r="5" customFormat="false" ht="96" hidden="false" customHeight="true" outlineLevel="0" collapsed="false">
      <c r="A5" s="4"/>
      <c r="B5" s="4"/>
      <c r="C5" s="4" t="s">
        <v>11</v>
      </c>
      <c r="D5" s="4" t="s">
        <v>12</v>
      </c>
      <c r="E5" s="4"/>
      <c r="F5" s="4"/>
      <c r="G5" s="4"/>
      <c r="H5" s="4" t="s">
        <v>13</v>
      </c>
      <c r="I5" s="4" t="s">
        <v>14</v>
      </c>
    </row>
    <row r="6" customFormat="false" ht="24" hidden="false" customHeight="true" outlineLevel="0" collapsed="false">
      <c r="A6" s="6" t="s">
        <v>15</v>
      </c>
      <c r="B6" s="6"/>
      <c r="C6" s="6"/>
      <c r="D6" s="6"/>
      <c r="E6" s="6"/>
      <c r="F6" s="6"/>
      <c r="G6" s="6"/>
      <c r="H6" s="6"/>
      <c r="I6" s="6"/>
    </row>
    <row r="7" customFormat="false" ht="30.6" hidden="false" customHeight="true" outlineLevel="0" collapsed="false">
      <c r="A7" s="7" t="s">
        <v>16</v>
      </c>
      <c r="B7" s="7"/>
      <c r="C7" s="7"/>
      <c r="D7" s="7"/>
      <c r="E7" s="7"/>
      <c r="F7" s="7"/>
      <c r="G7" s="7"/>
      <c r="H7" s="7"/>
      <c r="I7" s="7"/>
    </row>
    <row r="8" customFormat="false" ht="28.2" hidden="false" customHeight="true" outlineLevel="0" collapsed="false">
      <c r="A8" s="7"/>
      <c r="B8" s="8" t="s">
        <v>17</v>
      </c>
      <c r="C8" s="8"/>
      <c r="D8" s="8"/>
      <c r="E8" s="8"/>
      <c r="F8" s="8"/>
      <c r="G8" s="8"/>
      <c r="H8" s="8"/>
      <c r="I8" s="8"/>
    </row>
    <row r="9" customFormat="false" ht="54.6" hidden="false" customHeight="true" outlineLevel="0" collapsed="false">
      <c r="A9" s="9" t="n">
        <v>1</v>
      </c>
      <c r="B9" s="10" t="s">
        <v>18</v>
      </c>
      <c r="C9" s="11" t="s">
        <v>19</v>
      </c>
      <c r="D9" s="12" t="n">
        <v>450</v>
      </c>
      <c r="E9" s="13" t="n">
        <v>541097</v>
      </c>
      <c r="F9" s="14" t="n">
        <v>90</v>
      </c>
      <c r="G9" s="14" t="n">
        <v>10</v>
      </c>
      <c r="H9" s="13" t="n">
        <v>266626</v>
      </c>
      <c r="I9" s="13" t="n">
        <v>27403</v>
      </c>
    </row>
    <row r="10" customFormat="false" ht="54" hidden="false" customHeight="true" outlineLevel="0" collapsed="false">
      <c r="A10" s="11" t="n">
        <v>2</v>
      </c>
      <c r="B10" s="10" t="s">
        <v>20</v>
      </c>
      <c r="C10" s="11" t="s">
        <v>19</v>
      </c>
      <c r="D10" s="14" t="n">
        <v>55</v>
      </c>
      <c r="E10" s="13" t="n">
        <v>354538</v>
      </c>
      <c r="F10" s="14" t="n">
        <v>90</v>
      </c>
      <c r="G10" s="14" t="n">
        <v>10</v>
      </c>
      <c r="H10" s="13" t="n">
        <v>300000</v>
      </c>
      <c r="I10" s="13" t="n">
        <v>32523</v>
      </c>
    </row>
    <row r="11" customFormat="false" ht="42" hidden="false" customHeight="true" outlineLevel="0" collapsed="false">
      <c r="A11" s="4" t="n">
        <v>3</v>
      </c>
      <c r="B11" s="15" t="s">
        <v>21</v>
      </c>
      <c r="C11" s="16" t="s">
        <v>19</v>
      </c>
      <c r="D11" s="12" t="n">
        <v>299</v>
      </c>
      <c r="E11" s="17" t="n">
        <v>744955</v>
      </c>
      <c r="F11" s="12" t="n">
        <v>90</v>
      </c>
      <c r="G11" s="12" t="n">
        <v>10</v>
      </c>
      <c r="H11" s="17" t="n">
        <v>500000</v>
      </c>
      <c r="I11" s="17" t="n">
        <v>50505</v>
      </c>
    </row>
    <row r="12" customFormat="false" ht="49.2" hidden="false" customHeight="true" outlineLevel="0" collapsed="false">
      <c r="A12" s="16" t="n">
        <v>4</v>
      </c>
      <c r="B12" s="15" t="s">
        <v>22</v>
      </c>
      <c r="C12" s="16" t="s">
        <v>19</v>
      </c>
      <c r="D12" s="12" t="n">
        <v>306</v>
      </c>
      <c r="E12" s="17" t="n">
        <v>590000</v>
      </c>
      <c r="F12" s="12" t="n">
        <v>90</v>
      </c>
      <c r="G12" s="12" t="n">
        <v>10</v>
      </c>
      <c r="H12" s="17" t="n">
        <v>540000</v>
      </c>
      <c r="I12" s="17" t="n">
        <v>50000</v>
      </c>
    </row>
    <row r="13" customFormat="false" ht="25.2" hidden="false" customHeight="true" outlineLevel="0" collapsed="false">
      <c r="A13" s="11"/>
      <c r="B13" s="18" t="s">
        <v>23</v>
      </c>
      <c r="C13" s="18"/>
      <c r="D13" s="18"/>
      <c r="E13" s="18"/>
      <c r="F13" s="18"/>
      <c r="G13" s="18"/>
      <c r="H13" s="18"/>
      <c r="I13" s="18"/>
    </row>
    <row r="14" s="24" customFormat="true" ht="51.6" hidden="false" customHeight="true" outlineLevel="0" collapsed="false">
      <c r="A14" s="19" t="n">
        <v>5</v>
      </c>
      <c r="B14" s="20" t="s">
        <v>24</v>
      </c>
      <c r="C14" s="4" t="s">
        <v>19</v>
      </c>
      <c r="D14" s="21" t="n">
        <f aca="false">E14/1202</f>
        <v>347.753743760399</v>
      </c>
      <c r="E14" s="22" t="n">
        <f aca="false">H14+I14</f>
        <v>418000</v>
      </c>
      <c r="F14" s="23" t="n">
        <v>90</v>
      </c>
      <c r="G14" s="23" t="n">
        <v>10</v>
      </c>
      <c r="H14" s="22" t="n">
        <v>380000</v>
      </c>
      <c r="I14" s="22" t="n">
        <v>38000</v>
      </c>
    </row>
    <row r="15" s="24" customFormat="true" ht="51.6" hidden="false" customHeight="true" outlineLevel="0" collapsed="false">
      <c r="A15" s="19" t="n">
        <v>6</v>
      </c>
      <c r="B15" s="20" t="s">
        <v>25</v>
      </c>
      <c r="C15" s="4" t="s">
        <v>19</v>
      </c>
      <c r="D15" s="21" t="n">
        <f aca="false">E15/1202</f>
        <v>209.650582362729</v>
      </c>
      <c r="E15" s="22" t="n">
        <f aca="false">H15+I15</f>
        <v>252000</v>
      </c>
      <c r="F15" s="23" t="n">
        <v>90</v>
      </c>
      <c r="G15" s="23" t="n">
        <v>10</v>
      </c>
      <c r="H15" s="22" t="n">
        <v>220000</v>
      </c>
      <c r="I15" s="22" t="n">
        <v>32000</v>
      </c>
    </row>
    <row r="16" s="24" customFormat="true" ht="54" hidden="false" customHeight="true" outlineLevel="0" collapsed="false">
      <c r="A16" s="19" t="n">
        <v>7</v>
      </c>
      <c r="B16" s="25" t="s">
        <v>26</v>
      </c>
      <c r="C16" s="4" t="s">
        <v>19</v>
      </c>
      <c r="D16" s="21" t="n">
        <f aca="false">E16/1202</f>
        <v>109.81697171381</v>
      </c>
      <c r="E16" s="22" t="n">
        <f aca="false">H16+I16</f>
        <v>132000</v>
      </c>
      <c r="F16" s="23" t="n">
        <v>90</v>
      </c>
      <c r="G16" s="23" t="n">
        <v>10</v>
      </c>
      <c r="H16" s="22" t="n">
        <v>120000</v>
      </c>
      <c r="I16" s="22" t="n">
        <v>12000</v>
      </c>
    </row>
    <row r="17" s="24" customFormat="true" ht="49.5" hidden="false" customHeight="true" outlineLevel="0" collapsed="false">
      <c r="A17" s="19" t="n">
        <v>8</v>
      </c>
      <c r="B17" s="25" t="s">
        <v>27</v>
      </c>
      <c r="C17" s="4" t="s">
        <v>19</v>
      </c>
      <c r="D17" s="21" t="n">
        <f aca="false">E17/1202</f>
        <v>137.271214642263</v>
      </c>
      <c r="E17" s="22" t="n">
        <f aca="false">H17+I17</f>
        <v>165000</v>
      </c>
      <c r="F17" s="23" t="n">
        <v>90</v>
      </c>
      <c r="G17" s="23" t="n">
        <v>10</v>
      </c>
      <c r="H17" s="22" t="n">
        <v>150000</v>
      </c>
      <c r="I17" s="22" t="n">
        <v>15000</v>
      </c>
    </row>
    <row r="18" s="24" customFormat="true" ht="54" hidden="false" customHeight="true" outlineLevel="0" collapsed="false">
      <c r="A18" s="19" t="n">
        <v>9</v>
      </c>
      <c r="B18" s="25" t="s">
        <v>28</v>
      </c>
      <c r="C18" s="4" t="s">
        <v>19</v>
      </c>
      <c r="D18" s="21" t="n">
        <f aca="false">E18/1202</f>
        <v>155.574043261231</v>
      </c>
      <c r="E18" s="22" t="n">
        <f aca="false">H18+I18</f>
        <v>187000</v>
      </c>
      <c r="F18" s="23" t="n">
        <v>90</v>
      </c>
      <c r="G18" s="23" t="n">
        <v>10</v>
      </c>
      <c r="H18" s="22" t="n">
        <v>170000</v>
      </c>
      <c r="I18" s="22" t="n">
        <v>17000</v>
      </c>
    </row>
    <row r="19" s="24" customFormat="true" ht="48" hidden="false" customHeight="true" outlineLevel="0" collapsed="false">
      <c r="A19" s="19" t="n">
        <v>10</v>
      </c>
      <c r="B19" s="25" t="s">
        <v>29</v>
      </c>
      <c r="C19" s="4" t="s">
        <v>19</v>
      </c>
      <c r="D19" s="21" t="n">
        <f aca="false">E19/1202</f>
        <v>91.5141430948419</v>
      </c>
      <c r="E19" s="22" t="n">
        <f aca="false">H19+I19</f>
        <v>110000</v>
      </c>
      <c r="F19" s="23" t="n">
        <v>90</v>
      </c>
      <c r="G19" s="23" t="n">
        <v>10</v>
      </c>
      <c r="H19" s="22" t="n">
        <v>100000</v>
      </c>
      <c r="I19" s="22" t="n">
        <v>10000</v>
      </c>
    </row>
    <row r="20" s="24" customFormat="true" ht="39" hidden="false" customHeight="true" outlineLevel="0" collapsed="false">
      <c r="A20" s="4" t="n">
        <v>11</v>
      </c>
      <c r="B20" s="20" t="s">
        <v>30</v>
      </c>
      <c r="C20" s="4" t="s">
        <v>31</v>
      </c>
      <c r="D20" s="4" t="n">
        <v>1</v>
      </c>
      <c r="E20" s="26" t="n">
        <f aca="false">H20+I20</f>
        <v>326700</v>
      </c>
      <c r="F20" s="23" t="n">
        <v>90</v>
      </c>
      <c r="G20" s="23" t="n">
        <v>10</v>
      </c>
      <c r="H20" s="26" t="n">
        <v>297000</v>
      </c>
      <c r="I20" s="26" t="n">
        <v>29700</v>
      </c>
    </row>
    <row r="21" s="24" customFormat="true" ht="39" hidden="false" customHeight="true" outlineLevel="0" collapsed="false">
      <c r="A21" s="27" t="s">
        <v>32</v>
      </c>
      <c r="B21" s="27"/>
      <c r="C21" s="27"/>
      <c r="D21" s="27"/>
      <c r="E21" s="27"/>
      <c r="F21" s="27"/>
      <c r="G21" s="27"/>
      <c r="H21" s="27"/>
      <c r="I21" s="27"/>
    </row>
    <row r="22" s="24" customFormat="true" ht="37.95" hidden="false" customHeight="true" outlineLevel="0" collapsed="false">
      <c r="A22" s="4" t="n">
        <v>12</v>
      </c>
      <c r="B22" s="20" t="s">
        <v>33</v>
      </c>
      <c r="C22" s="4" t="s">
        <v>19</v>
      </c>
      <c r="D22" s="21" t="n">
        <f aca="false">E22/1202</f>
        <v>366.056572379368</v>
      </c>
      <c r="E22" s="26" t="n">
        <f aca="false">H22+I22</f>
        <v>440000</v>
      </c>
      <c r="F22" s="23" t="n">
        <v>90</v>
      </c>
      <c r="G22" s="23" t="n">
        <v>10</v>
      </c>
      <c r="H22" s="26" t="n">
        <v>400000</v>
      </c>
      <c r="I22" s="26" t="n">
        <v>40000</v>
      </c>
    </row>
    <row r="23" s="24" customFormat="true" ht="37.95" hidden="false" customHeight="true" outlineLevel="0" collapsed="false">
      <c r="A23" s="19" t="n">
        <v>13</v>
      </c>
      <c r="B23" s="25" t="s">
        <v>34</v>
      </c>
      <c r="C23" s="19" t="s">
        <v>35</v>
      </c>
      <c r="D23" s="19" t="n">
        <v>1</v>
      </c>
      <c r="E23" s="26" t="n">
        <f aca="false">H23+I23</f>
        <v>33000</v>
      </c>
      <c r="F23" s="23" t="n">
        <v>90</v>
      </c>
      <c r="G23" s="23" t="n">
        <v>10</v>
      </c>
      <c r="H23" s="22" t="n">
        <v>30000</v>
      </c>
      <c r="I23" s="22" t="n">
        <v>3000</v>
      </c>
    </row>
    <row r="24" s="24" customFormat="true" ht="37.95" hidden="false" customHeight="true" outlineLevel="0" collapsed="false">
      <c r="A24" s="19" t="n">
        <v>14</v>
      </c>
      <c r="B24" s="25" t="s">
        <v>36</v>
      </c>
      <c r="C24" s="19" t="s">
        <v>35</v>
      </c>
      <c r="D24" s="19" t="n">
        <v>1</v>
      </c>
      <c r="E24" s="26" t="n">
        <f aca="false">H24+I24</f>
        <v>33000</v>
      </c>
      <c r="F24" s="23" t="n">
        <v>90</v>
      </c>
      <c r="G24" s="23" t="n">
        <v>10</v>
      </c>
      <c r="H24" s="22" t="n">
        <v>30000</v>
      </c>
      <c r="I24" s="22" t="n">
        <v>3000</v>
      </c>
    </row>
    <row r="25" s="24" customFormat="true" ht="37.95" hidden="false" customHeight="true" outlineLevel="0" collapsed="false">
      <c r="A25" s="19" t="n">
        <v>15</v>
      </c>
      <c r="B25" s="25" t="s">
        <v>37</v>
      </c>
      <c r="C25" s="19" t="s">
        <v>35</v>
      </c>
      <c r="D25" s="19" t="n">
        <v>1</v>
      </c>
      <c r="E25" s="26" t="n">
        <f aca="false">H25+I25</f>
        <v>33000</v>
      </c>
      <c r="F25" s="23" t="n">
        <v>90</v>
      </c>
      <c r="G25" s="23" t="n">
        <v>10</v>
      </c>
      <c r="H25" s="22" t="n">
        <v>30000</v>
      </c>
      <c r="I25" s="22" t="n">
        <v>3000</v>
      </c>
    </row>
    <row r="26" s="24" customFormat="true" ht="53.4" hidden="false" customHeight="true" outlineLevel="0" collapsed="false">
      <c r="A26" s="19" t="n">
        <v>16</v>
      </c>
      <c r="B26" s="25" t="s">
        <v>38</v>
      </c>
      <c r="C26" s="4" t="s">
        <v>19</v>
      </c>
      <c r="D26" s="21" t="n">
        <f aca="false">E26/1202</f>
        <v>137.271214642263</v>
      </c>
      <c r="E26" s="22" t="n">
        <f aca="false">H26+I26</f>
        <v>165000</v>
      </c>
      <c r="F26" s="23" t="n">
        <v>90</v>
      </c>
      <c r="G26" s="23" t="n">
        <v>10</v>
      </c>
      <c r="H26" s="22" t="n">
        <v>150000</v>
      </c>
      <c r="I26" s="22" t="n">
        <v>15000</v>
      </c>
    </row>
    <row r="27" s="24" customFormat="true" ht="53.4" hidden="false" customHeight="true" outlineLevel="0" collapsed="false">
      <c r="A27" s="19" t="n">
        <v>17</v>
      </c>
      <c r="B27" s="25" t="s">
        <v>39</v>
      </c>
      <c r="C27" s="4" t="s">
        <v>19</v>
      </c>
      <c r="D27" s="21" t="n">
        <f aca="false">E27/1202</f>
        <v>146.422628951747</v>
      </c>
      <c r="E27" s="22" t="n">
        <f aca="false">H27+I27</f>
        <v>176000</v>
      </c>
      <c r="F27" s="23" t="n">
        <v>90</v>
      </c>
      <c r="G27" s="23" t="n">
        <v>10</v>
      </c>
      <c r="H27" s="22" t="n">
        <v>160000</v>
      </c>
      <c r="I27" s="22" t="n">
        <v>16000</v>
      </c>
    </row>
    <row r="28" s="24" customFormat="true" ht="53.4" hidden="false" customHeight="true" outlineLevel="0" collapsed="false">
      <c r="A28" s="19" t="n">
        <v>18</v>
      </c>
      <c r="B28" s="25" t="s">
        <v>40</v>
      </c>
      <c r="C28" s="4" t="s">
        <v>19</v>
      </c>
      <c r="D28" s="21" t="n">
        <f aca="false">E28/1202</f>
        <v>118.968386023295</v>
      </c>
      <c r="E28" s="22" t="n">
        <f aca="false">H28+I28</f>
        <v>143000</v>
      </c>
      <c r="F28" s="23" t="n">
        <v>90</v>
      </c>
      <c r="G28" s="23" t="n">
        <v>10</v>
      </c>
      <c r="H28" s="22" t="n">
        <v>130000</v>
      </c>
      <c r="I28" s="22" t="n">
        <v>13000</v>
      </c>
    </row>
    <row r="29" s="24" customFormat="true" ht="53.4" hidden="false" customHeight="true" outlineLevel="0" collapsed="false">
      <c r="A29" s="19" t="n">
        <v>19</v>
      </c>
      <c r="B29" s="25" t="s">
        <v>41</v>
      </c>
      <c r="C29" s="4" t="s">
        <v>19</v>
      </c>
      <c r="D29" s="21" t="n">
        <f aca="false">E29/1202</f>
        <v>91.5141430948419</v>
      </c>
      <c r="E29" s="22" t="n">
        <f aca="false">H29+I29</f>
        <v>110000</v>
      </c>
      <c r="F29" s="23" t="n">
        <v>90</v>
      </c>
      <c r="G29" s="23" t="n">
        <v>10</v>
      </c>
      <c r="H29" s="22" t="n">
        <v>100000</v>
      </c>
      <c r="I29" s="22" t="n">
        <v>10000</v>
      </c>
    </row>
    <row r="30" s="24" customFormat="true" ht="53.4" hidden="false" customHeight="true" outlineLevel="0" collapsed="false">
      <c r="A30" s="19" t="n">
        <v>20</v>
      </c>
      <c r="B30" s="25" t="s">
        <v>42</v>
      </c>
      <c r="C30" s="4" t="s">
        <v>19</v>
      </c>
      <c r="D30" s="21" t="n">
        <f aca="false">E30/1202</f>
        <v>256.239600665557</v>
      </c>
      <c r="E30" s="22" t="n">
        <f aca="false">H30+I30</f>
        <v>308000</v>
      </c>
      <c r="F30" s="23" t="n">
        <v>90</v>
      </c>
      <c r="G30" s="23" t="n">
        <v>10</v>
      </c>
      <c r="H30" s="22" t="n">
        <v>280000</v>
      </c>
      <c r="I30" s="22" t="n">
        <v>28000</v>
      </c>
    </row>
    <row r="31" customFormat="false" ht="25.95" hidden="false" customHeight="true" outlineLevel="0" collapsed="false">
      <c r="A31" s="11"/>
      <c r="B31" s="28" t="s">
        <v>43</v>
      </c>
      <c r="C31" s="11"/>
      <c r="D31" s="11"/>
      <c r="E31" s="29" t="n">
        <f aca="false">E30+E29+E28+E27+E26+E25+E24+E23+E22+E20+E19+E18+E17+E16+E15+E14+E12+E11+E10+E9</f>
        <v>5262290</v>
      </c>
      <c r="F31" s="29"/>
      <c r="G31" s="29"/>
      <c r="H31" s="29" t="n">
        <f aca="false">H30+H29+H28+H27+H26+H25+H24+H23+H22+H20+H19+H18+H17+H16+H15+H14+H12+H11+H10+H9</f>
        <v>4353626</v>
      </c>
      <c r="I31" s="29" t="n">
        <f aca="false">I30+I29+I28+I27+I26+I25+I24+I23+I22+I20+I19+I18+I17+I16+I15+I14+I12+I11+I10+I9</f>
        <v>445131</v>
      </c>
      <c r="J31" s="30"/>
    </row>
    <row r="32" customFormat="false" ht="25.95" hidden="false" customHeight="true" outlineLevel="0" collapsed="false">
      <c r="A32" s="7" t="s">
        <v>44</v>
      </c>
      <c r="B32" s="7"/>
      <c r="C32" s="7"/>
      <c r="D32" s="7"/>
      <c r="E32" s="7"/>
      <c r="F32" s="7"/>
      <c r="G32" s="7"/>
      <c r="H32" s="7"/>
      <c r="I32" s="7"/>
    </row>
    <row r="33" customFormat="false" ht="25.95" hidden="false" customHeight="true" outlineLevel="0" collapsed="false">
      <c r="A33" s="31"/>
      <c r="B33" s="18" t="s">
        <v>23</v>
      </c>
      <c r="C33" s="18"/>
      <c r="D33" s="18"/>
      <c r="E33" s="18"/>
      <c r="F33" s="18"/>
      <c r="G33" s="18"/>
      <c r="H33" s="18"/>
      <c r="I33" s="18"/>
    </row>
    <row r="34" customFormat="false" ht="52.2" hidden="false" customHeight="true" outlineLevel="0" collapsed="false">
      <c r="A34" s="4" t="n">
        <v>1</v>
      </c>
      <c r="B34" s="32" t="s">
        <v>45</v>
      </c>
      <c r="C34" s="16" t="s">
        <v>19</v>
      </c>
      <c r="D34" s="16" t="n">
        <v>540</v>
      </c>
      <c r="E34" s="26" t="n">
        <f aca="false">H34+I34</f>
        <v>1100000</v>
      </c>
      <c r="F34" s="12" t="n">
        <v>90</v>
      </c>
      <c r="G34" s="12" t="n">
        <v>10</v>
      </c>
      <c r="H34" s="17" t="n">
        <v>1000000</v>
      </c>
      <c r="I34" s="17" t="n">
        <v>100000</v>
      </c>
    </row>
    <row r="35" customFormat="false" ht="52.95" hidden="false" customHeight="true" outlineLevel="0" collapsed="false">
      <c r="A35" s="4" t="n">
        <v>2</v>
      </c>
      <c r="B35" s="33" t="s">
        <v>46</v>
      </c>
      <c r="C35" s="16" t="s">
        <v>19</v>
      </c>
      <c r="D35" s="16" t="n">
        <v>852</v>
      </c>
      <c r="E35" s="17" t="n">
        <v>551335</v>
      </c>
      <c r="F35" s="14" t="n">
        <v>90</v>
      </c>
      <c r="G35" s="14" t="n">
        <v>10</v>
      </c>
      <c r="H35" s="17" t="n">
        <v>500000</v>
      </c>
      <c r="I35" s="17" t="n">
        <v>50000</v>
      </c>
    </row>
    <row r="36" customFormat="false" ht="52.95" hidden="false" customHeight="true" outlineLevel="0" collapsed="false">
      <c r="A36" s="4" t="n">
        <v>3</v>
      </c>
      <c r="B36" s="33" t="s">
        <v>47</v>
      </c>
      <c r="C36" s="16" t="s">
        <v>19</v>
      </c>
      <c r="D36" s="16" t="n">
        <v>451</v>
      </c>
      <c r="E36" s="26" t="n">
        <f aca="false">H36+I36</f>
        <v>595100</v>
      </c>
      <c r="F36" s="14" t="n">
        <v>90</v>
      </c>
      <c r="G36" s="14" t="n">
        <v>10</v>
      </c>
      <c r="H36" s="17" t="n">
        <v>541000</v>
      </c>
      <c r="I36" s="17" t="n">
        <v>54100</v>
      </c>
    </row>
    <row r="37" customFormat="false" ht="53.4" hidden="false" customHeight="true" outlineLevel="0" collapsed="false">
      <c r="A37" s="4" t="n">
        <v>4</v>
      </c>
      <c r="B37" s="32" t="s">
        <v>48</v>
      </c>
      <c r="C37" s="16" t="s">
        <v>19</v>
      </c>
      <c r="D37" s="16" t="n">
        <v>785.5</v>
      </c>
      <c r="E37" s="26" t="n">
        <f aca="false">H37+I37</f>
        <v>440000</v>
      </c>
      <c r="F37" s="12" t="n">
        <v>90</v>
      </c>
      <c r="G37" s="12" t="n">
        <v>10</v>
      </c>
      <c r="H37" s="17" t="n">
        <v>400000</v>
      </c>
      <c r="I37" s="17" t="n">
        <v>40000</v>
      </c>
    </row>
    <row r="38" s="24" customFormat="true" ht="51.6" hidden="false" customHeight="true" outlineLevel="0" collapsed="false">
      <c r="A38" s="19" t="n">
        <v>5</v>
      </c>
      <c r="B38" s="34" t="s">
        <v>49</v>
      </c>
      <c r="C38" s="19" t="s">
        <v>19</v>
      </c>
      <c r="D38" s="21" t="n">
        <f aca="false">E38/1202</f>
        <v>548.169717138103</v>
      </c>
      <c r="E38" s="22" t="n">
        <f aca="false">H38+I38</f>
        <v>658900</v>
      </c>
      <c r="F38" s="35" t="n">
        <v>90</v>
      </c>
      <c r="G38" s="35" t="n">
        <v>10</v>
      </c>
      <c r="H38" s="22" t="n">
        <v>599000</v>
      </c>
      <c r="I38" s="22" t="n">
        <v>59900</v>
      </c>
    </row>
    <row r="39" s="24" customFormat="true" ht="51" hidden="false" customHeight="true" outlineLevel="0" collapsed="false">
      <c r="A39" s="4" t="n">
        <v>6</v>
      </c>
      <c r="B39" s="36" t="s">
        <v>50</v>
      </c>
      <c r="C39" s="4" t="s">
        <v>19</v>
      </c>
      <c r="D39" s="37" t="n">
        <f aca="false">E39/1202</f>
        <v>366.056572379368</v>
      </c>
      <c r="E39" s="26" t="n">
        <f aca="false">H39+I39</f>
        <v>440000</v>
      </c>
      <c r="F39" s="23" t="n">
        <v>90</v>
      </c>
      <c r="G39" s="23" t="n">
        <v>10</v>
      </c>
      <c r="H39" s="26" t="n">
        <v>400000</v>
      </c>
      <c r="I39" s="26" t="n">
        <v>40000</v>
      </c>
    </row>
    <row r="40" s="24" customFormat="true" ht="51" hidden="false" customHeight="true" outlineLevel="0" collapsed="false">
      <c r="A40" s="38"/>
      <c r="B40" s="39"/>
      <c r="C40" s="38" t="n">
        <v>3</v>
      </c>
      <c r="D40" s="40"/>
      <c r="E40" s="41"/>
      <c r="F40" s="42"/>
      <c r="G40" s="42"/>
      <c r="H40" s="43" t="s">
        <v>32</v>
      </c>
      <c r="I40" s="43"/>
    </row>
    <row r="41" s="24" customFormat="true" ht="57" hidden="false" customHeight="true" outlineLevel="0" collapsed="false">
      <c r="A41" s="4" t="n">
        <v>7</v>
      </c>
      <c r="B41" s="36" t="s">
        <v>51</v>
      </c>
      <c r="C41" s="4" t="s">
        <v>19</v>
      </c>
      <c r="D41" s="37" t="n">
        <f aca="false">E41/1202</f>
        <v>411.813643926789</v>
      </c>
      <c r="E41" s="26" t="n">
        <f aca="false">H41+I41</f>
        <v>495000</v>
      </c>
      <c r="F41" s="23" t="n">
        <v>90</v>
      </c>
      <c r="G41" s="23" t="n">
        <v>10</v>
      </c>
      <c r="H41" s="26" t="n">
        <v>450000</v>
      </c>
      <c r="I41" s="26" t="n">
        <v>45000</v>
      </c>
    </row>
    <row r="42" s="24" customFormat="true" ht="54.6" hidden="false" customHeight="true" outlineLevel="0" collapsed="false">
      <c r="A42" s="4" t="n">
        <v>8</v>
      </c>
      <c r="B42" s="34" t="s">
        <v>52</v>
      </c>
      <c r="C42" s="4" t="s">
        <v>19</v>
      </c>
      <c r="D42" s="21" t="n">
        <f aca="false">E42/1202</f>
        <v>558.236272878536</v>
      </c>
      <c r="E42" s="26" t="n">
        <f aca="false">H42+I42</f>
        <v>671000</v>
      </c>
      <c r="F42" s="23" t="n">
        <v>90</v>
      </c>
      <c r="G42" s="23" t="n">
        <v>10</v>
      </c>
      <c r="H42" s="26" t="n">
        <v>610000</v>
      </c>
      <c r="I42" s="26" t="n">
        <v>61000</v>
      </c>
    </row>
    <row r="43" s="24" customFormat="true" ht="52.95" hidden="false" customHeight="true" outlineLevel="0" collapsed="false">
      <c r="A43" s="4" t="n">
        <v>9</v>
      </c>
      <c r="B43" s="34" t="s">
        <v>53</v>
      </c>
      <c r="C43" s="4" t="s">
        <v>19</v>
      </c>
      <c r="D43" s="21" t="n">
        <f aca="false">E43/1202</f>
        <v>457.57071547421</v>
      </c>
      <c r="E43" s="26" t="n">
        <f aca="false">H43+I43</f>
        <v>550000</v>
      </c>
      <c r="F43" s="23" t="n">
        <v>90</v>
      </c>
      <c r="G43" s="23" t="n">
        <v>10</v>
      </c>
      <c r="H43" s="26" t="n">
        <v>500000</v>
      </c>
      <c r="I43" s="26" t="n">
        <v>50000</v>
      </c>
    </row>
    <row r="44" s="24" customFormat="true" ht="52.95" hidden="false" customHeight="true" outlineLevel="0" collapsed="false">
      <c r="A44" s="4" t="n">
        <v>10</v>
      </c>
      <c r="B44" s="34" t="s">
        <v>54</v>
      </c>
      <c r="C44" s="4" t="s">
        <v>19</v>
      </c>
      <c r="D44" s="21" t="n">
        <f aca="false">E44/1202</f>
        <v>476.788685524126</v>
      </c>
      <c r="E44" s="26" t="n">
        <f aca="false">H44+I44</f>
        <v>573100</v>
      </c>
      <c r="F44" s="23" t="n">
        <v>90</v>
      </c>
      <c r="G44" s="23" t="n">
        <v>10</v>
      </c>
      <c r="H44" s="26" t="n">
        <v>521000</v>
      </c>
      <c r="I44" s="26" t="n">
        <v>52100</v>
      </c>
    </row>
    <row r="45" s="24" customFormat="true" ht="60.6" hidden="false" customHeight="true" outlineLevel="0" collapsed="false">
      <c r="A45" s="4" t="n">
        <v>11</v>
      </c>
      <c r="B45" s="34" t="s">
        <v>55</v>
      </c>
      <c r="C45" s="4" t="s">
        <v>35</v>
      </c>
      <c r="D45" s="21" t="n">
        <v>1</v>
      </c>
      <c r="E45" s="26" t="n">
        <f aca="false">H45+I45</f>
        <v>55000</v>
      </c>
      <c r="F45" s="23" t="n">
        <v>90</v>
      </c>
      <c r="G45" s="23" t="n">
        <v>10</v>
      </c>
      <c r="H45" s="26" t="n">
        <v>50000</v>
      </c>
      <c r="I45" s="26" t="n">
        <v>5000</v>
      </c>
    </row>
    <row r="46" s="24" customFormat="true" ht="60.6" hidden="false" customHeight="true" outlineLevel="0" collapsed="false">
      <c r="A46" s="4" t="n">
        <v>12</v>
      </c>
      <c r="B46" s="34" t="s">
        <v>56</v>
      </c>
      <c r="C46" s="4" t="s">
        <v>19</v>
      </c>
      <c r="D46" s="21" t="n">
        <f aca="false">E46/1202</f>
        <v>640.599001663894</v>
      </c>
      <c r="E46" s="26" t="n">
        <f aca="false">H46+I46</f>
        <v>770000</v>
      </c>
      <c r="F46" s="23" t="n">
        <v>90</v>
      </c>
      <c r="G46" s="23" t="n">
        <v>10</v>
      </c>
      <c r="H46" s="26" t="n">
        <v>700000</v>
      </c>
      <c r="I46" s="26" t="n">
        <v>70000</v>
      </c>
    </row>
    <row r="47" s="24" customFormat="true" ht="33" hidden="false" customHeight="true" outlineLevel="0" collapsed="false">
      <c r="A47" s="4"/>
      <c r="B47" s="44" t="s">
        <v>43</v>
      </c>
      <c r="C47" s="4"/>
      <c r="D47" s="45"/>
      <c r="E47" s="46" t="n">
        <f aca="false">SUM(E34:E46)</f>
        <v>6899435</v>
      </c>
      <c r="F47" s="13" t="s">
        <v>57</v>
      </c>
      <c r="G47" s="13" t="s">
        <v>57</v>
      </c>
      <c r="H47" s="46" t="n">
        <f aca="false">SUM(H34:H46)</f>
        <v>6271000</v>
      </c>
      <c r="I47" s="46" t="n">
        <f aca="false">SUM(I34:I46)</f>
        <v>627100</v>
      </c>
    </row>
    <row r="48" s="24" customFormat="true" ht="33" hidden="false" customHeight="true" outlineLevel="0" collapsed="false">
      <c r="A48" s="19"/>
      <c r="B48" s="47" t="s">
        <v>58</v>
      </c>
      <c r="C48" s="47"/>
      <c r="D48" s="47"/>
      <c r="E48" s="47"/>
      <c r="F48" s="47"/>
      <c r="G48" s="47"/>
      <c r="H48" s="47"/>
      <c r="I48" s="47"/>
    </row>
    <row r="49" s="24" customFormat="true" ht="26.4" hidden="false" customHeight="true" outlineLevel="0" collapsed="false">
      <c r="A49" s="4"/>
      <c r="B49" s="7" t="s">
        <v>59</v>
      </c>
      <c r="C49" s="7"/>
      <c r="D49" s="7"/>
      <c r="E49" s="7"/>
      <c r="F49" s="7"/>
      <c r="G49" s="7"/>
      <c r="H49" s="7"/>
      <c r="I49" s="7"/>
    </row>
    <row r="50" s="24" customFormat="true" ht="58.95" hidden="false" customHeight="true" outlineLevel="0" collapsed="false">
      <c r="A50" s="4" t="n">
        <v>1</v>
      </c>
      <c r="B50" s="36" t="s">
        <v>60</v>
      </c>
      <c r="C50" s="4" t="s">
        <v>19</v>
      </c>
      <c r="D50" s="21" t="n">
        <f aca="false">E50/1202</f>
        <v>201.331114808652</v>
      </c>
      <c r="E50" s="26" t="n">
        <f aca="false">H50+I50</f>
        <v>242000</v>
      </c>
      <c r="F50" s="23" t="n">
        <v>90</v>
      </c>
      <c r="G50" s="23" t="n">
        <v>10</v>
      </c>
      <c r="H50" s="26" t="n">
        <v>220000</v>
      </c>
      <c r="I50" s="26" t="n">
        <v>22000</v>
      </c>
    </row>
    <row r="51" s="24" customFormat="true" ht="54" hidden="false" customHeight="true" outlineLevel="0" collapsed="false">
      <c r="A51" s="4" t="n">
        <v>2</v>
      </c>
      <c r="B51" s="36" t="s">
        <v>61</v>
      </c>
      <c r="C51" s="4" t="s">
        <v>19</v>
      </c>
      <c r="D51" s="21" t="n">
        <f aca="false">E51/1202</f>
        <v>320.299500831947</v>
      </c>
      <c r="E51" s="26" t="n">
        <f aca="false">H51+I51</f>
        <v>385000</v>
      </c>
      <c r="F51" s="23" t="n">
        <v>90</v>
      </c>
      <c r="G51" s="23" t="n">
        <v>10</v>
      </c>
      <c r="H51" s="26" t="n">
        <v>350000</v>
      </c>
      <c r="I51" s="26" t="n">
        <v>35000</v>
      </c>
    </row>
    <row r="52" s="24" customFormat="true" ht="38.4" hidden="false" customHeight="true" outlineLevel="0" collapsed="false">
      <c r="A52" s="6" t="s">
        <v>62</v>
      </c>
      <c r="B52" s="6"/>
      <c r="C52" s="6"/>
      <c r="D52" s="6"/>
      <c r="E52" s="6"/>
      <c r="F52" s="6"/>
      <c r="G52" s="6"/>
      <c r="H52" s="6"/>
      <c r="I52" s="6"/>
    </row>
    <row r="53" s="24" customFormat="true" ht="54" hidden="false" customHeight="true" outlineLevel="0" collapsed="false">
      <c r="A53" s="4" t="s">
        <v>63</v>
      </c>
      <c r="B53" s="32" t="s">
        <v>64</v>
      </c>
      <c r="C53" s="4" t="s">
        <v>65</v>
      </c>
      <c r="D53" s="37" t="n">
        <f aca="false">E53/1202</f>
        <v>173.8768718802</v>
      </c>
      <c r="E53" s="26" t="n">
        <f aca="false">H53+I53</f>
        <v>209000</v>
      </c>
      <c r="F53" s="23" t="n">
        <v>90</v>
      </c>
      <c r="G53" s="23" t="n">
        <v>10</v>
      </c>
      <c r="H53" s="26" t="n">
        <v>190000</v>
      </c>
      <c r="I53" s="26" t="n">
        <v>19000</v>
      </c>
    </row>
    <row r="54" s="24" customFormat="true" ht="54" hidden="false" customHeight="true" outlineLevel="0" collapsed="false">
      <c r="A54" s="4" t="n">
        <v>2</v>
      </c>
      <c r="B54" s="32" t="s">
        <v>66</v>
      </c>
      <c r="C54" s="4" t="s">
        <v>65</v>
      </c>
      <c r="D54" s="37" t="n">
        <f aca="false">E54/1202</f>
        <v>73.2113144758736</v>
      </c>
      <c r="E54" s="26" t="n">
        <f aca="false">H54+I54</f>
        <v>88000</v>
      </c>
      <c r="F54" s="23" t="n">
        <v>90</v>
      </c>
      <c r="G54" s="23" t="n">
        <v>10</v>
      </c>
      <c r="H54" s="26" t="n">
        <v>80000</v>
      </c>
      <c r="I54" s="26" t="n">
        <v>8000</v>
      </c>
    </row>
    <row r="55" s="24" customFormat="true" ht="36.6" hidden="false" customHeight="true" outlineLevel="0" collapsed="false">
      <c r="A55" s="48"/>
      <c r="B55" s="44" t="s">
        <v>43</v>
      </c>
      <c r="C55" s="48"/>
      <c r="D55" s="49" t="n">
        <f aca="false">SUM(D50:D51)</f>
        <v>521.630615640599</v>
      </c>
      <c r="E55" s="50" t="n">
        <v>627000</v>
      </c>
      <c r="F55" s="13" t="s">
        <v>57</v>
      </c>
      <c r="G55" s="13" t="s">
        <v>57</v>
      </c>
      <c r="H55" s="50" t="n">
        <f aca="false">H50+H51+H53+H54</f>
        <v>840000</v>
      </c>
      <c r="I55" s="50" t="n">
        <f aca="false">I50+I51+I53+I54</f>
        <v>84000</v>
      </c>
    </row>
    <row r="56" customFormat="false" ht="25.95" hidden="false" customHeight="true" outlineLevel="0" collapsed="false">
      <c r="A56" s="51" t="s">
        <v>67</v>
      </c>
      <c r="B56" s="51"/>
      <c r="C56" s="52"/>
      <c r="D56" s="53"/>
      <c r="E56" s="54"/>
      <c r="F56" s="54"/>
      <c r="G56" s="54"/>
      <c r="H56" s="55" t="n">
        <f aca="false">SUM(H31+H47+H55)</f>
        <v>11464626</v>
      </c>
      <c r="I56" s="55" t="n">
        <f aca="false">SUM(I31+I47+I55)</f>
        <v>1156231</v>
      </c>
    </row>
    <row r="57" customFormat="false" ht="25.95" hidden="false" customHeight="true" outlineLevel="0" collapsed="false">
      <c r="A57" s="51" t="s">
        <v>68</v>
      </c>
      <c r="B57" s="51"/>
      <c r="C57" s="56"/>
      <c r="D57" s="57"/>
      <c r="E57" s="58"/>
      <c r="F57" s="59"/>
      <c r="G57" s="54"/>
      <c r="H57" s="60" t="n">
        <f aca="false">H56+8179847</f>
        <v>19644473</v>
      </c>
      <c r="I57" s="58"/>
    </row>
    <row r="58" customFormat="false" ht="16.2" hidden="false" customHeight="false" outlineLevel="0" collapsed="false">
      <c r="A58" s="61"/>
    </row>
    <row r="59" customFormat="false" ht="25.8" hidden="false" customHeight="true" outlineLevel="0" collapsed="false">
      <c r="B59" s="62" t="s">
        <v>69</v>
      </c>
      <c r="C59" s="62"/>
      <c r="D59" s="62"/>
      <c r="E59" s="63" t="s">
        <v>70</v>
      </c>
      <c r="F59" s="63"/>
      <c r="G59" s="64"/>
    </row>
  </sheetData>
  <mergeCells count="22">
    <mergeCell ref="A2:I2"/>
    <mergeCell ref="A3:A5"/>
    <mergeCell ref="B3:B5"/>
    <mergeCell ref="C3:D4"/>
    <mergeCell ref="E3:E5"/>
    <mergeCell ref="F3:F5"/>
    <mergeCell ref="G3:G5"/>
    <mergeCell ref="H3:I3"/>
    <mergeCell ref="A6:I6"/>
    <mergeCell ref="A7:I7"/>
    <mergeCell ref="B8:I8"/>
    <mergeCell ref="B13:I13"/>
    <mergeCell ref="A21:I21"/>
    <mergeCell ref="A32:I32"/>
    <mergeCell ref="B33:I33"/>
    <mergeCell ref="H40:I40"/>
    <mergeCell ref="B48:I48"/>
    <mergeCell ref="B49:I49"/>
    <mergeCell ref="A52:I52"/>
    <mergeCell ref="A56:B56"/>
    <mergeCell ref="A57:B57"/>
    <mergeCell ref="E59:F59"/>
  </mergeCells>
  <printOptions headings="false" gridLines="false" gridLinesSet="true" horizontalCentered="false" verticalCentered="false"/>
  <pageMargins left="0.747916666666667" right="0.236111111111111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20" man="true" max="16383" min="0"/>
    <brk id="39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2019-04-17T07:00:55Z</dcterms:created>
  <dc:creator>Admin</dc:creator>
  <dc:description/>
  <dc:language>ru-RU</dc:language>
  <cp:lastModifiedBy>Admin</cp:lastModifiedBy>
  <cp:lastPrinted>2021-03-26T09:23:33Z</cp:lastPrinted>
  <dcterms:modified xsi:type="dcterms:W3CDTF">2021-03-26T09:24:13Z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