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\2023рік\25-а сесія 2 засідання 30.06.2023\сесія 30.06.2023\"/>
    </mc:Choice>
  </mc:AlternateContent>
  <bookViews>
    <workbookView xWindow="0" yWindow="0" windowWidth="21570" windowHeight="1026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H34" i="1"/>
  <c r="H35" i="1"/>
  <c r="J29" i="1" l="1"/>
  <c r="J30" i="1"/>
  <c r="J31" i="1"/>
  <c r="J28" i="1"/>
  <c r="K27" i="1"/>
  <c r="K26" i="1" s="1"/>
  <c r="L27" i="1"/>
  <c r="M27" i="1"/>
  <c r="N27" i="1"/>
  <c r="O27" i="1"/>
  <c r="P30" i="1"/>
  <c r="E34" i="1" l="1"/>
  <c r="F27" i="1" l="1"/>
  <c r="E27" i="1"/>
  <c r="E35" i="1"/>
  <c r="E33" i="1" s="1"/>
  <c r="E32" i="1" s="1"/>
  <c r="H22" i="1"/>
  <c r="J22" i="1"/>
  <c r="L22" i="1"/>
  <c r="O22" i="1"/>
  <c r="G23" i="1"/>
  <c r="G22" i="1" s="1"/>
  <c r="H23" i="1"/>
  <c r="I23" i="1"/>
  <c r="I22" i="1" s="1"/>
  <c r="L23" i="1"/>
  <c r="M23" i="1"/>
  <c r="M22" i="1" s="1"/>
  <c r="N23" i="1"/>
  <c r="N22" i="1" s="1"/>
  <c r="O23" i="1"/>
  <c r="K23" i="1"/>
  <c r="K22" i="1" s="1"/>
  <c r="F23" i="1"/>
  <c r="F22" i="1" s="1"/>
  <c r="E24" i="1"/>
  <c r="P24" i="1" s="1"/>
  <c r="F20" i="1"/>
  <c r="G20" i="1"/>
  <c r="H20" i="1"/>
  <c r="I20" i="1"/>
  <c r="J20" i="1"/>
  <c r="K20" i="1"/>
  <c r="L20" i="1"/>
  <c r="M20" i="1"/>
  <c r="N20" i="1"/>
  <c r="O20" i="1"/>
  <c r="E20" i="1"/>
  <c r="O14" i="1"/>
  <c r="N14" i="1"/>
  <c r="M14" i="1"/>
  <c r="L14" i="1"/>
  <c r="K14" i="1"/>
  <c r="J14" i="1"/>
  <c r="I14" i="1"/>
  <c r="H14" i="1"/>
  <c r="E17" i="1"/>
  <c r="P17" i="1" s="1"/>
  <c r="G16" i="1"/>
  <c r="G15" i="1" s="1"/>
  <c r="G14" i="1" s="1"/>
  <c r="F16" i="1"/>
  <c r="F15" i="1" s="1"/>
  <c r="F14" i="1" s="1"/>
  <c r="E23" i="1" l="1"/>
  <c r="E22" i="1" s="1"/>
  <c r="P22" i="1" s="1"/>
  <c r="E16" i="1"/>
  <c r="P32" i="1"/>
  <c r="P21" i="1"/>
  <c r="P20" i="1" s="1"/>
  <c r="P19" i="1" s="1"/>
  <c r="P18" i="1" s="1"/>
  <c r="P31" i="1"/>
  <c r="K25" i="1"/>
  <c r="E26" i="1"/>
  <c r="E25" i="1" s="1"/>
  <c r="G33" i="1"/>
  <c r="H33" i="1"/>
  <c r="I33" i="1"/>
  <c r="F33" i="1"/>
  <c r="P33" i="1"/>
  <c r="H19" i="1"/>
  <c r="H18" i="1" s="1"/>
  <c r="I19" i="1"/>
  <c r="I18" i="1" s="1"/>
  <c r="L19" i="1"/>
  <c r="L18" i="1" s="1"/>
  <c r="M19" i="1"/>
  <c r="M18" i="1" s="1"/>
  <c r="N19" i="1"/>
  <c r="N18" i="1" s="1"/>
  <c r="O19" i="1"/>
  <c r="O18" i="1" s="1"/>
  <c r="E19" i="1"/>
  <c r="E18" i="1" s="1"/>
  <c r="G19" i="1"/>
  <c r="G18" i="1" s="1"/>
  <c r="G38" i="1" s="1"/>
  <c r="K19" i="1"/>
  <c r="K18" i="1" s="1"/>
  <c r="K38" i="1" s="1"/>
  <c r="F19" i="1"/>
  <c r="F18" i="1" s="1"/>
  <c r="L26" i="1"/>
  <c r="L25" i="1" s="1"/>
  <c r="M26" i="1"/>
  <c r="M25" i="1" s="1"/>
  <c r="N26" i="1"/>
  <c r="N25" i="1" s="1"/>
  <c r="O26" i="1"/>
  <c r="O25" i="1" s="1"/>
  <c r="G27" i="1"/>
  <c r="G26" i="1" s="1"/>
  <c r="G25" i="1" s="1"/>
  <c r="H27" i="1"/>
  <c r="H26" i="1" s="1"/>
  <c r="H25" i="1" s="1"/>
  <c r="I27" i="1"/>
  <c r="I26" i="1" s="1"/>
  <c r="I25" i="1" s="1"/>
  <c r="F26" i="1"/>
  <c r="F25" i="1" s="1"/>
  <c r="F38" i="1" s="1"/>
  <c r="P37" i="1"/>
  <c r="P36" i="1"/>
  <c r="P35" i="1"/>
  <c r="P34" i="1"/>
  <c r="I38" i="1" l="1"/>
  <c r="H38" i="1"/>
  <c r="M38" i="1"/>
  <c r="N38" i="1"/>
  <c r="L38" i="1"/>
  <c r="O38" i="1"/>
  <c r="P23" i="1"/>
  <c r="P16" i="1"/>
  <c r="E15" i="1"/>
  <c r="J19" i="1"/>
  <c r="J18" i="1" s="1"/>
  <c r="P29" i="1"/>
  <c r="E14" i="1" l="1"/>
  <c r="E38" i="1" s="1"/>
  <c r="P15" i="1"/>
  <c r="P14" i="1" s="1"/>
  <c r="P28" i="1"/>
  <c r="J27" i="1"/>
  <c r="P27" i="1" s="1"/>
  <c r="J26" i="1" l="1"/>
  <c r="J25" i="1" l="1"/>
  <c r="J38" i="1" s="1"/>
  <c r="P38" i="1" s="1"/>
  <c r="P26" i="1"/>
  <c r="P25" i="1" s="1"/>
</calcChain>
</file>

<file path=xl/sharedStrings.xml><?xml version="1.0" encoding="utf-8"?>
<sst xmlns="http://schemas.openxmlformats.org/spreadsheetml/2006/main" count="100" uniqueCount="72">
  <si>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</si>
  <si>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</si>
  <si>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</si>
  <si>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</si>
  <si>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</si>
  <si>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</si>
  <si>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</si>
  <si>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</si>
  <si>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</si>
  <si>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</si>
  <si>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</si>
  <si>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</si>
  <si>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</si>
  <si>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</si>
  <si>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</si>
  <si>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</si>
  <si>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</si>
  <si>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</si>
  <si>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</si>
  <si>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</si>
  <si>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</si>
  <si>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</si>
  <si>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</si>
  <si>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</si>
  <si>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</si>
  <si>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</si>
  <si>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0117322</t>
  </si>
  <si>
    <t>7322</t>
  </si>
  <si>
    <t>Будівництво медичних установ та закладів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</si>
  <si>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</si>
  <si>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</si>
  <si>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</si>
  <si>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</si>
  <si>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</si>
  <si>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</si>
  <si>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</si>
  <si>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</si>
  <si>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</si>
  <si>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</si>
  <si>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</si>
  <si>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</si>
  <si>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</si>
  <si>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</si>
  <si>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</si>
  <si>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</si>
  <si>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</si>
  <si>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</si>
  <si>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>1080</t>
  </si>
  <si>
    <t>Надання спеціалізованої освіти мистецькими школами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</si>
  <si>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</si>
  <si>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</si>
  <si>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</si>
  <si>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</si>
  <si>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</si>
  <si>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</si>
  <si>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0752500000</t>
  </si>
  <si>
    <t>(код бюджету)</t>
  </si>
  <si>
    <t>2.Перерозподіл в межах загального обсягу</t>
  </si>
  <si>
    <t>Зміни до розподілу видатків бюджету Великобичківської територіальної громади на 2023 рік</t>
  </si>
  <si>
    <t>за головними розпорядниками коштів (Зміни за рахунок перевиконання доходів, перерозподілу в межах змін загального обсягу видатків селищного бюджету)</t>
  </si>
  <si>
    <t>Секретар  ради</t>
  </si>
  <si>
    <t>Валентина БОЖУК</t>
  </si>
  <si>
    <t xml:space="preserve"> Додаток № 3.1</t>
  </si>
  <si>
    <t xml:space="preserve"> до рішення 25 -ї  сесії VIII скликання ІІ-засідання</t>
  </si>
  <si>
    <t xml:space="preserve">                               Великобичківської селищної ради</t>
  </si>
  <si>
    <r>
      <t>Великобичківська селищна рада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</si>
  <si>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</si>
  <si>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1.Зміни до розподілу у межах змін обсягу доходів селищного бюджету</t>
  </si>
  <si>
    <t>2. розподіл перевиконання, що утворився на 1.06.2023р</t>
  </si>
  <si>
    <t>0443</t>
  </si>
  <si>
    <t>Будівництво інших об`єктів комунальної власності</t>
  </si>
  <si>
    <t>від 30.06.2023р.№ 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</si>
</sst>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13" fillId="0" borderId="0"/>
  </cellStyleXfs>
  <cellXfs count="43">
    <xf numFmtId="0" fontId="0" fillId="0" borderId="0" xfId="0"/>
    <xf numFmtId="0" fontId="9" fillId="0" borderId="0" xfId="0" applyFont="1"/>
    <xf numFmtId="0" fontId="9" fillId="0" borderId="1" xfId="0" quotePrefix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quotePrefix="1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1" fillId="3" borderId="2" xfId="1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1" applyFont="1"/>
    <xf numFmtId="0" fontId="2" fillId="0" borderId="0" xfId="1" applyFont="1"/>
    <xf numFmtId="0" fontId="7" fillId="0" borderId="0" xfId="2" applyFont="1"/>
    <xf numFmtId="0" fontId="8" fillId="0" borderId="0" xfId="1" applyFont="1"/>
    <xf numFmtId="0" fontId="4" fillId="0" borderId="0" xfId="0" applyFont="1" applyAlignment="1"/>
    <xf numFmtId="49" fontId="14" fillId="0" borderId="2" xfId="4" applyNumberFormat="1" applyFont="1" applyBorder="1" applyAlignment="1">
      <alignment horizontal="center" vertical="center" wrapText="1"/>
    </xf>
    <xf numFmtId="2" fontId="14" fillId="0" borderId="2" xfId="4" applyNumberFormat="1" applyFont="1" applyBorder="1" applyAlignment="1">
      <alignment horizontal="center" vertical="center" wrapText="1"/>
    </xf>
    <xf numFmtId="2" fontId="14" fillId="0" borderId="2" xfId="4" applyNumberFormat="1" applyFont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9" fontId="15" fillId="0" borderId="2" xfId="0" quotePrefix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4" fontId="15" fillId="2" borderId="2" xfId="0" applyNumberFormat="1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11" fillId="3" borderId="2" xfId="1" applyNumberFormat="1" applyFont="1" applyFill="1" applyBorder="1" applyAlignment="1">
      <alignment horizontal="left" vertical="center" wrapText="1"/>
    </xf>
  </cellXfs>
  <cellStyles count="5">
    <cellStyle name="Звичайний 2" xfId="3"/>
    <cellStyle name="Обычный" xfId="0" builtinId="0"/>
    <cellStyle name="Обычный 2" xfId="2"/>
    <cellStyle name="Обычный_дод.3 до рішення" xfId="1"/>
    <cellStyle name="Обычный_Додатки 3,5,6 на 2021 рік для ОТГ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E1" workbookViewId="0">
      <selection activeCell="M4" sqref="M4"/>
    </sheetView>
  </sheetViews>
  <sheetFormatPr defaultRowHeight="12.75" x14ac:dyDescent="0.2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ht="1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8" t="s">
        <v>62</v>
      </c>
      <c r="N1" s="22"/>
      <c r="O1" s="22"/>
      <c r="P1" s="22"/>
    </row>
    <row r="2" spans="1:16" ht="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8" t="s">
        <v>63</v>
      </c>
      <c r="N2" s="22"/>
      <c r="O2" s="22"/>
      <c r="P2" s="22"/>
    </row>
    <row r="3" spans="1:16" ht="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 t="s">
        <v>64</v>
      </c>
      <c r="N3" s="22"/>
      <c r="O3" s="22"/>
      <c r="P3" s="22"/>
    </row>
    <row r="4" spans="1:16" ht="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8" t="s">
        <v>71</v>
      </c>
      <c r="N4" s="22"/>
      <c r="O4" s="22"/>
      <c r="P4" s="22"/>
    </row>
    <row r="5" spans="1:16" ht="15.75" x14ac:dyDescent="0.25">
      <c r="A5" s="39" t="s">
        <v>58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5.75" x14ac:dyDescent="0.25">
      <c r="A6" s="39" t="s">
        <v>59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x14ac:dyDescent="0.2">
      <c r="A7" s="2" t="s">
        <v>55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1" t="s">
        <v>56</v>
      </c>
      <c r="P8" s="4" t="s">
        <v>0</v>
      </c>
    </row>
    <row r="9" spans="1:16" x14ac:dyDescent="0.2">
      <c r="A9" s="40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/>
      <c r="G9" s="40"/>
      <c r="H9" s="40"/>
      <c r="I9" s="40"/>
      <c r="J9" s="40" t="s">
        <v>12</v>
      </c>
      <c r="K9" s="40"/>
      <c r="L9" s="40"/>
      <c r="M9" s="40"/>
      <c r="N9" s="40"/>
      <c r="O9" s="40"/>
      <c r="P9" s="41" t="s">
        <v>14</v>
      </c>
    </row>
    <row r="10" spans="1:16" x14ac:dyDescent="0.2">
      <c r="A10" s="40"/>
      <c r="B10" s="40"/>
      <c r="C10" s="40"/>
      <c r="D10" s="40"/>
      <c r="E10" s="41" t="s">
        <v>6</v>
      </c>
      <c r="F10" s="40" t="s">
        <v>7</v>
      </c>
      <c r="G10" s="40" t="s">
        <v>8</v>
      </c>
      <c r="H10" s="40"/>
      <c r="I10" s="40" t="s">
        <v>11</v>
      </c>
      <c r="J10" s="41" t="s">
        <v>6</v>
      </c>
      <c r="K10" s="40" t="s">
        <v>13</v>
      </c>
      <c r="L10" s="40" t="s">
        <v>7</v>
      </c>
      <c r="M10" s="40" t="s">
        <v>8</v>
      </c>
      <c r="N10" s="40"/>
      <c r="O10" s="40" t="s">
        <v>11</v>
      </c>
      <c r="P10" s="40"/>
    </row>
    <row r="11" spans="1:16" x14ac:dyDescent="0.2">
      <c r="A11" s="40"/>
      <c r="B11" s="40"/>
      <c r="C11" s="40"/>
      <c r="D11" s="40"/>
      <c r="E11" s="40"/>
      <c r="F11" s="40"/>
      <c r="G11" s="40" t="s">
        <v>9</v>
      </c>
      <c r="H11" s="40" t="s">
        <v>10</v>
      </c>
      <c r="I11" s="40"/>
      <c r="J11" s="40"/>
      <c r="K11" s="40"/>
      <c r="L11" s="40"/>
      <c r="M11" s="40" t="s">
        <v>9</v>
      </c>
      <c r="N11" s="40" t="s">
        <v>10</v>
      </c>
      <c r="O11" s="40"/>
      <c r="P11" s="40"/>
    </row>
    <row r="12" spans="1:16" ht="44.25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ht="18" customHeight="1" x14ac:dyDescent="0.2">
      <c r="A14" s="42" t="s">
        <v>67</v>
      </c>
      <c r="B14" s="42"/>
      <c r="C14" s="42"/>
      <c r="D14" s="42"/>
      <c r="E14" s="20">
        <f>E15</f>
        <v>872572</v>
      </c>
      <c r="F14" s="20">
        <f t="shared" ref="F14:O14" si="0">F15</f>
        <v>872572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0</v>
      </c>
      <c r="N14" s="20">
        <f t="shared" si="0"/>
        <v>0</v>
      </c>
      <c r="O14" s="20">
        <f t="shared" si="0"/>
        <v>0</v>
      </c>
      <c r="P14" s="20">
        <f>P15</f>
        <v>872572</v>
      </c>
    </row>
    <row r="15" spans="1:16" customFormat="1" ht="29.25" customHeight="1" x14ac:dyDescent="0.2">
      <c r="A15" s="29" t="s">
        <v>15</v>
      </c>
      <c r="B15" s="30"/>
      <c r="C15" s="30"/>
      <c r="D15" s="31" t="s">
        <v>65</v>
      </c>
      <c r="E15" s="32">
        <f>E16</f>
        <v>872572</v>
      </c>
      <c r="F15" s="33">
        <f>F16</f>
        <v>872572</v>
      </c>
      <c r="G15" s="34">
        <f>G16</f>
        <v>0</v>
      </c>
      <c r="H15" s="34">
        <v>0</v>
      </c>
      <c r="I15" s="34">
        <v>0</v>
      </c>
      <c r="J15" s="32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2">
        <f t="shared" ref="P15:P17" si="1">E15+J15</f>
        <v>872572</v>
      </c>
    </row>
    <row r="16" spans="1:16" customFormat="1" ht="31.5" customHeight="1" x14ac:dyDescent="0.2">
      <c r="A16" s="29" t="s">
        <v>17</v>
      </c>
      <c r="B16" s="30"/>
      <c r="C16" s="30"/>
      <c r="D16" s="31" t="s">
        <v>66</v>
      </c>
      <c r="E16" s="32">
        <f>SUM(E17:E17)</f>
        <v>872572</v>
      </c>
      <c r="F16" s="33">
        <f>F17</f>
        <v>872572</v>
      </c>
      <c r="G16" s="34">
        <f>G17</f>
        <v>0</v>
      </c>
      <c r="H16" s="34">
        <v>0</v>
      </c>
      <c r="I16" s="34">
        <v>0</v>
      </c>
      <c r="J16" s="32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2">
        <f t="shared" si="1"/>
        <v>872572</v>
      </c>
    </row>
    <row r="17" spans="1:16" customFormat="1" ht="66" customHeight="1" x14ac:dyDescent="0.25">
      <c r="A17" s="35" t="s">
        <v>18</v>
      </c>
      <c r="B17" s="35" t="s">
        <v>20</v>
      </c>
      <c r="C17" s="35" t="s">
        <v>19</v>
      </c>
      <c r="D17" s="36" t="s">
        <v>21</v>
      </c>
      <c r="E17" s="37">
        <f>F17</f>
        <v>872572</v>
      </c>
      <c r="F17" s="38">
        <v>872572</v>
      </c>
      <c r="G17" s="38">
        <v>0</v>
      </c>
      <c r="H17" s="38">
        <v>0</v>
      </c>
      <c r="I17" s="38">
        <v>0</v>
      </c>
      <c r="J17" s="37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7">
        <f t="shared" si="1"/>
        <v>872572</v>
      </c>
    </row>
    <row r="18" spans="1:16" ht="18" customHeight="1" x14ac:dyDescent="0.2">
      <c r="A18" s="42" t="s">
        <v>68</v>
      </c>
      <c r="B18" s="42"/>
      <c r="C18" s="42"/>
      <c r="D18" s="42"/>
      <c r="E18" s="20">
        <f>E19+E22</f>
        <v>799300</v>
      </c>
      <c r="F18" s="20">
        <f t="shared" ref="F18:P18" si="2">F19+F22</f>
        <v>799300</v>
      </c>
      <c r="G18" s="20">
        <f t="shared" si="2"/>
        <v>0</v>
      </c>
      <c r="H18" s="20">
        <f t="shared" si="2"/>
        <v>0</v>
      </c>
      <c r="I18" s="20">
        <f t="shared" si="2"/>
        <v>0</v>
      </c>
      <c r="J18" s="20">
        <f t="shared" si="2"/>
        <v>0</v>
      </c>
      <c r="K18" s="20">
        <f t="shared" si="2"/>
        <v>0</v>
      </c>
      <c r="L18" s="20">
        <f t="shared" si="2"/>
        <v>0</v>
      </c>
      <c r="M18" s="20">
        <f t="shared" si="2"/>
        <v>0</v>
      </c>
      <c r="N18" s="20">
        <f t="shared" si="2"/>
        <v>0</v>
      </c>
      <c r="O18" s="20">
        <f t="shared" si="2"/>
        <v>0</v>
      </c>
      <c r="P18" s="20">
        <f t="shared" si="2"/>
        <v>799300</v>
      </c>
    </row>
    <row r="19" spans="1:16" x14ac:dyDescent="0.2">
      <c r="A19" s="10" t="s">
        <v>15</v>
      </c>
      <c r="B19" s="11"/>
      <c r="C19" s="12"/>
      <c r="D19" s="13" t="s">
        <v>16</v>
      </c>
      <c r="E19" s="16">
        <f>E20</f>
        <v>150000</v>
      </c>
      <c r="F19" s="12">
        <f>F20</f>
        <v>150000</v>
      </c>
      <c r="G19" s="12">
        <f t="shared" ref="G19:P20" si="3">G20</f>
        <v>0</v>
      </c>
      <c r="H19" s="12">
        <f t="shared" si="3"/>
        <v>0</v>
      </c>
      <c r="I19" s="12">
        <f t="shared" si="3"/>
        <v>0</v>
      </c>
      <c r="J19" s="12">
        <f t="shared" si="3"/>
        <v>0</v>
      </c>
      <c r="K19" s="12">
        <f t="shared" si="3"/>
        <v>0</v>
      </c>
      <c r="L19" s="12">
        <f t="shared" si="3"/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6">
        <f>P20</f>
        <v>150000</v>
      </c>
    </row>
    <row r="20" spans="1:16" x14ac:dyDescent="0.2">
      <c r="A20" s="10" t="s">
        <v>17</v>
      </c>
      <c r="B20" s="11"/>
      <c r="C20" s="12"/>
      <c r="D20" s="13" t="s">
        <v>16</v>
      </c>
      <c r="E20" s="21">
        <f>E21</f>
        <v>150000</v>
      </c>
      <c r="F20" s="21">
        <f t="shared" ref="F20" si="4">F21</f>
        <v>150000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1">
        <f t="shared" si="3"/>
        <v>0</v>
      </c>
      <c r="O20" s="21">
        <f t="shared" si="3"/>
        <v>0</v>
      </c>
      <c r="P20" s="21">
        <f t="shared" si="3"/>
        <v>150000</v>
      </c>
    </row>
    <row r="21" spans="1:16" x14ac:dyDescent="0.2">
      <c r="A21" s="7" t="s">
        <v>22</v>
      </c>
      <c r="B21" s="7" t="s">
        <v>24</v>
      </c>
      <c r="C21" s="8" t="s">
        <v>23</v>
      </c>
      <c r="D21" s="9" t="s">
        <v>25</v>
      </c>
      <c r="E21" s="18">
        <v>150000</v>
      </c>
      <c r="F21" s="19">
        <v>150000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E21+J21</f>
        <v>150000</v>
      </c>
    </row>
    <row r="22" spans="1:16" ht="25.5" x14ac:dyDescent="0.2">
      <c r="A22" s="10" t="s">
        <v>33</v>
      </c>
      <c r="B22" s="11"/>
      <c r="C22" s="12"/>
      <c r="D22" s="13" t="s">
        <v>34</v>
      </c>
      <c r="E22" s="16">
        <f>E23</f>
        <v>649300</v>
      </c>
      <c r="F22" s="16">
        <f t="shared" ref="F22:O22" si="5">F23</f>
        <v>649300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ref="P22:P24" si="6">E22+J22</f>
        <v>649300</v>
      </c>
    </row>
    <row r="23" spans="1:16" ht="25.5" x14ac:dyDescent="0.2">
      <c r="A23" s="10" t="s">
        <v>35</v>
      </c>
      <c r="B23" s="11"/>
      <c r="C23" s="12"/>
      <c r="D23" s="13" t="s">
        <v>36</v>
      </c>
      <c r="E23" s="16">
        <f>E24</f>
        <v>649300</v>
      </c>
      <c r="F23" s="12">
        <f>F24</f>
        <v>649300</v>
      </c>
      <c r="G23" s="12">
        <f t="shared" ref="G23:I23" si="7">G24</f>
        <v>0</v>
      </c>
      <c r="H23" s="12">
        <f t="shared" si="7"/>
        <v>0</v>
      </c>
      <c r="I23" s="12">
        <f t="shared" si="7"/>
        <v>0</v>
      </c>
      <c r="J23" s="16">
        <v>0</v>
      </c>
      <c r="K23" s="12">
        <f>K24</f>
        <v>0</v>
      </c>
      <c r="L23" s="12">
        <f t="shared" ref="L23:O23" si="8">L24</f>
        <v>0</v>
      </c>
      <c r="M23" s="12">
        <f t="shared" si="8"/>
        <v>0</v>
      </c>
      <c r="N23" s="12">
        <f t="shared" si="8"/>
        <v>0</v>
      </c>
      <c r="O23" s="12">
        <f t="shared" si="8"/>
        <v>0</v>
      </c>
      <c r="P23" s="16">
        <f t="shared" si="6"/>
        <v>649300</v>
      </c>
    </row>
    <row r="24" spans="1:16" ht="38.25" x14ac:dyDescent="0.2">
      <c r="A24" s="7" t="s">
        <v>41</v>
      </c>
      <c r="B24" s="7" t="s">
        <v>43</v>
      </c>
      <c r="C24" s="8" t="s">
        <v>42</v>
      </c>
      <c r="D24" s="9" t="s">
        <v>44</v>
      </c>
      <c r="E24" s="18">
        <f>F24</f>
        <v>649300</v>
      </c>
      <c r="F24" s="19">
        <v>649300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 t="shared" si="6"/>
        <v>649300</v>
      </c>
    </row>
    <row r="25" spans="1:16" x14ac:dyDescent="0.2">
      <c r="A25" s="42" t="s">
        <v>57</v>
      </c>
      <c r="B25" s="42"/>
      <c r="C25" s="42"/>
      <c r="D25" s="42"/>
      <c r="E25" s="20">
        <f t="shared" ref="E25:P25" si="9">E26+E32</f>
        <v>-4120000</v>
      </c>
      <c r="F25" s="20">
        <f t="shared" si="9"/>
        <v>-3100700</v>
      </c>
      <c r="G25" s="20">
        <f t="shared" si="9"/>
        <v>0</v>
      </c>
      <c r="H25" s="20">
        <f t="shared" si="9"/>
        <v>-3048200</v>
      </c>
      <c r="I25" s="20">
        <f t="shared" si="9"/>
        <v>0</v>
      </c>
      <c r="J25" s="20">
        <f t="shared" si="9"/>
        <v>4120000</v>
      </c>
      <c r="K25" s="20">
        <f t="shared" si="9"/>
        <v>4120000</v>
      </c>
      <c r="L25" s="20">
        <f t="shared" si="9"/>
        <v>0</v>
      </c>
      <c r="M25" s="20">
        <f t="shared" si="9"/>
        <v>0</v>
      </c>
      <c r="N25" s="20">
        <f t="shared" si="9"/>
        <v>0</v>
      </c>
      <c r="O25" s="20">
        <f t="shared" si="9"/>
        <v>4120000</v>
      </c>
      <c r="P25" s="20">
        <f t="shared" si="9"/>
        <v>0</v>
      </c>
    </row>
    <row r="26" spans="1:16" x14ac:dyDescent="0.2">
      <c r="A26" s="10" t="s">
        <v>15</v>
      </c>
      <c r="B26" s="11"/>
      <c r="C26" s="12"/>
      <c r="D26" s="13" t="s">
        <v>16</v>
      </c>
      <c r="E26" s="16">
        <f>E27</f>
        <v>-872500</v>
      </c>
      <c r="F26" s="12">
        <f>F27</f>
        <v>-872500</v>
      </c>
      <c r="G26" s="12">
        <f t="shared" ref="G26" si="10">G27</f>
        <v>0</v>
      </c>
      <c r="H26" s="12">
        <f t="shared" ref="H26" si="11">H27</f>
        <v>0</v>
      </c>
      <c r="I26" s="12">
        <f t="shared" ref="I26" si="12">I27</f>
        <v>0</v>
      </c>
      <c r="J26" s="12">
        <f>J27</f>
        <v>3470000</v>
      </c>
      <c r="K26" s="12">
        <f>K27</f>
        <v>3470000</v>
      </c>
      <c r="L26" s="12">
        <f t="shared" ref="L26" si="13">L27</f>
        <v>0</v>
      </c>
      <c r="M26" s="12">
        <f t="shared" ref="M26" si="14">M27</f>
        <v>0</v>
      </c>
      <c r="N26" s="12">
        <f t="shared" ref="N26" si="15">N27</f>
        <v>0</v>
      </c>
      <c r="O26" s="12">
        <f t="shared" ref="O26" si="16">O27</f>
        <v>3470000</v>
      </c>
      <c r="P26" s="18">
        <f t="shared" ref="P26" si="17">E26+J26</f>
        <v>2597500</v>
      </c>
    </row>
    <row r="27" spans="1:16" x14ac:dyDescent="0.2">
      <c r="A27" s="10" t="s">
        <v>17</v>
      </c>
      <c r="B27" s="11"/>
      <c r="C27" s="12"/>
      <c r="D27" s="13" t="s">
        <v>16</v>
      </c>
      <c r="E27" s="16">
        <f>SUM(E28:E31)</f>
        <v>-872500</v>
      </c>
      <c r="F27" s="12">
        <f>SUM(F28:F31)</f>
        <v>-872500</v>
      </c>
      <c r="G27" s="12">
        <f t="shared" ref="G27:I27" si="18">G28+G21+G29+G31</f>
        <v>0</v>
      </c>
      <c r="H27" s="12">
        <f t="shared" si="18"/>
        <v>0</v>
      </c>
      <c r="I27" s="12">
        <f t="shared" si="18"/>
        <v>0</v>
      </c>
      <c r="J27" s="16">
        <f>SUM(J28:J31)</f>
        <v>3470000</v>
      </c>
      <c r="K27" s="16">
        <f t="shared" ref="K27:O27" si="19">SUM(K28:K31)</f>
        <v>3470000</v>
      </c>
      <c r="L27" s="16">
        <f t="shared" si="19"/>
        <v>0</v>
      </c>
      <c r="M27" s="16">
        <f t="shared" si="19"/>
        <v>0</v>
      </c>
      <c r="N27" s="16">
        <f t="shared" si="19"/>
        <v>0</v>
      </c>
      <c r="O27" s="16">
        <f t="shared" si="19"/>
        <v>3470000</v>
      </c>
      <c r="P27" s="18">
        <f>E27+J27</f>
        <v>2597500</v>
      </c>
    </row>
    <row r="28" spans="1:16" ht="63.75" x14ac:dyDescent="0.2">
      <c r="A28" s="7" t="s">
        <v>18</v>
      </c>
      <c r="B28" s="7" t="s">
        <v>20</v>
      </c>
      <c r="C28" s="8" t="s">
        <v>19</v>
      </c>
      <c r="D28" s="9" t="s">
        <v>21</v>
      </c>
      <c r="E28" s="18">
        <v>-872500</v>
      </c>
      <c r="F28" s="19">
        <v>-872500</v>
      </c>
      <c r="G28" s="19">
        <v>0</v>
      </c>
      <c r="H28" s="19">
        <v>0</v>
      </c>
      <c r="I28" s="19">
        <v>0</v>
      </c>
      <c r="J28" s="18">
        <f>K28</f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8">
        <f>E28+J28</f>
        <v>-872500</v>
      </c>
    </row>
    <row r="29" spans="1:16" x14ac:dyDescent="0.2">
      <c r="A29" s="7" t="s">
        <v>26</v>
      </c>
      <c r="B29" s="7" t="s">
        <v>27</v>
      </c>
      <c r="C29" s="8" t="s">
        <v>69</v>
      </c>
      <c r="D29" s="9" t="s">
        <v>28</v>
      </c>
      <c r="E29" s="18">
        <v>0</v>
      </c>
      <c r="F29" s="19">
        <v>0</v>
      </c>
      <c r="G29" s="19">
        <v>0</v>
      </c>
      <c r="H29" s="19">
        <v>0</v>
      </c>
      <c r="I29" s="19">
        <v>0</v>
      </c>
      <c r="J29" s="18">
        <f t="shared" ref="J29:J31" si="20">K29</f>
        <v>2100000</v>
      </c>
      <c r="K29" s="19">
        <v>2100000</v>
      </c>
      <c r="L29" s="19">
        <v>0</v>
      </c>
      <c r="M29" s="19">
        <v>0</v>
      </c>
      <c r="N29" s="19">
        <v>0</v>
      </c>
      <c r="O29" s="19">
        <v>2100000</v>
      </c>
      <c r="P29" s="18">
        <f t="shared" ref="P29:P31" si="21">E29+J29</f>
        <v>2100000</v>
      </c>
    </row>
    <row r="30" spans="1:16" ht="25.5" x14ac:dyDescent="0.2">
      <c r="A30" s="7">
        <v>117330</v>
      </c>
      <c r="B30" s="7">
        <v>7330</v>
      </c>
      <c r="C30" s="8" t="s">
        <v>69</v>
      </c>
      <c r="D30" s="9" t="s">
        <v>70</v>
      </c>
      <c r="E30" s="18">
        <v>0</v>
      </c>
      <c r="F30" s="19">
        <v>0</v>
      </c>
      <c r="G30" s="19">
        <v>0</v>
      </c>
      <c r="H30" s="19">
        <v>0</v>
      </c>
      <c r="I30" s="19">
        <v>0</v>
      </c>
      <c r="J30" s="18">
        <f t="shared" si="20"/>
        <v>370000</v>
      </c>
      <c r="K30" s="19">
        <v>370000</v>
      </c>
      <c r="L30" s="19">
        <v>0</v>
      </c>
      <c r="M30" s="19">
        <v>0</v>
      </c>
      <c r="N30" s="19">
        <v>0</v>
      </c>
      <c r="O30" s="19">
        <v>370000</v>
      </c>
      <c r="P30" s="18">
        <f t="shared" si="21"/>
        <v>370000</v>
      </c>
    </row>
    <row r="31" spans="1:16" ht="38.25" x14ac:dyDescent="0.2">
      <c r="A31" s="7" t="s">
        <v>29</v>
      </c>
      <c r="B31" s="7" t="s">
        <v>31</v>
      </c>
      <c r="C31" s="8" t="s">
        <v>30</v>
      </c>
      <c r="D31" s="9" t="s">
        <v>32</v>
      </c>
      <c r="E31" s="18">
        <v>0</v>
      </c>
      <c r="F31" s="19">
        <v>0</v>
      </c>
      <c r="G31" s="19">
        <v>0</v>
      </c>
      <c r="H31" s="19">
        <v>0</v>
      </c>
      <c r="I31" s="19">
        <v>0</v>
      </c>
      <c r="J31" s="18">
        <f t="shared" si="20"/>
        <v>1000000</v>
      </c>
      <c r="K31" s="19">
        <v>1000000</v>
      </c>
      <c r="L31" s="19">
        <v>0</v>
      </c>
      <c r="M31" s="19">
        <v>0</v>
      </c>
      <c r="N31" s="19">
        <v>0</v>
      </c>
      <c r="O31" s="19">
        <v>1000000</v>
      </c>
      <c r="P31" s="18">
        <f t="shared" si="21"/>
        <v>1000000</v>
      </c>
    </row>
    <row r="32" spans="1:16" ht="25.5" x14ac:dyDescent="0.2">
      <c r="A32" s="10" t="s">
        <v>33</v>
      </c>
      <c r="B32" s="11"/>
      <c r="C32" s="12"/>
      <c r="D32" s="13" t="s">
        <v>34</v>
      </c>
      <c r="E32" s="16">
        <f>E33</f>
        <v>-3247500</v>
      </c>
      <c r="F32" s="12">
        <v>-2228200</v>
      </c>
      <c r="G32" s="12">
        <v>0</v>
      </c>
      <c r="H32" s="12">
        <v>-3048200</v>
      </c>
      <c r="I32" s="12">
        <v>0</v>
      </c>
      <c r="J32" s="16">
        <v>650000</v>
      </c>
      <c r="K32" s="12">
        <v>650000</v>
      </c>
      <c r="L32" s="12">
        <v>0</v>
      </c>
      <c r="M32" s="12">
        <v>0</v>
      </c>
      <c r="N32" s="12">
        <v>0</v>
      </c>
      <c r="O32" s="12">
        <v>650000</v>
      </c>
      <c r="P32" s="16">
        <f t="shared" ref="P32:P37" si="22">E32+J32</f>
        <v>-2597500</v>
      </c>
    </row>
    <row r="33" spans="1:16" ht="25.5" x14ac:dyDescent="0.2">
      <c r="A33" s="10" t="s">
        <v>35</v>
      </c>
      <c r="B33" s="11"/>
      <c r="C33" s="12"/>
      <c r="D33" s="13" t="s">
        <v>36</v>
      </c>
      <c r="E33" s="16">
        <f>SUM(E34:E37)</f>
        <v>-3247500</v>
      </c>
      <c r="F33" s="12">
        <f>SUM(F34:F37)</f>
        <v>-3247500</v>
      </c>
      <c r="G33" s="12">
        <f t="shared" ref="G33:I33" si="23">SUM(G34:G37)</f>
        <v>0</v>
      </c>
      <c r="H33" s="12">
        <f t="shared" si="23"/>
        <v>-3418200</v>
      </c>
      <c r="I33" s="12">
        <f t="shared" si="23"/>
        <v>0</v>
      </c>
      <c r="J33" s="16">
        <v>650000</v>
      </c>
      <c r="K33" s="12">
        <v>650000</v>
      </c>
      <c r="L33" s="12">
        <v>0</v>
      </c>
      <c r="M33" s="12">
        <v>0</v>
      </c>
      <c r="N33" s="12">
        <v>0</v>
      </c>
      <c r="O33" s="12">
        <v>650000</v>
      </c>
      <c r="P33" s="16">
        <f t="shared" si="22"/>
        <v>-2597500</v>
      </c>
    </row>
    <row r="34" spans="1:16" x14ac:dyDescent="0.2">
      <c r="A34" s="7" t="s">
        <v>37</v>
      </c>
      <c r="B34" s="7" t="s">
        <v>39</v>
      </c>
      <c r="C34" s="8" t="s">
        <v>38</v>
      </c>
      <c r="D34" s="9" t="s">
        <v>40</v>
      </c>
      <c r="E34" s="18">
        <f>F34</f>
        <v>-1149700</v>
      </c>
      <c r="F34" s="19">
        <f>-1079700-70000</f>
        <v>-1149700</v>
      </c>
      <c r="G34" s="19">
        <v>0</v>
      </c>
      <c r="H34" s="19">
        <f>-1149700-70000</f>
        <v>-1219700</v>
      </c>
      <c r="I34" s="19">
        <v>0</v>
      </c>
      <c r="J34" s="18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8">
        <f t="shared" si="22"/>
        <v>-1149700</v>
      </c>
    </row>
    <row r="35" spans="1:16" ht="38.25" x14ac:dyDescent="0.2">
      <c r="A35" s="7" t="s">
        <v>41</v>
      </c>
      <c r="B35" s="7" t="s">
        <v>43</v>
      </c>
      <c r="C35" s="8" t="s">
        <v>42</v>
      </c>
      <c r="D35" s="9" t="s">
        <v>44</v>
      </c>
      <c r="E35" s="18">
        <f>F35</f>
        <v>-1649300</v>
      </c>
      <c r="F35" s="19">
        <f>-1349300-300000</f>
        <v>-1649300</v>
      </c>
      <c r="G35" s="19">
        <v>0</v>
      </c>
      <c r="H35" s="19">
        <f>-1400000-300000</f>
        <v>-1700000</v>
      </c>
      <c r="I35" s="19">
        <v>0</v>
      </c>
      <c r="J35" s="18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8">
        <f t="shared" si="22"/>
        <v>-1649300</v>
      </c>
    </row>
    <row r="36" spans="1:16" ht="25.5" x14ac:dyDescent="0.2">
      <c r="A36" s="7" t="s">
        <v>45</v>
      </c>
      <c r="B36" s="7" t="s">
        <v>47</v>
      </c>
      <c r="C36" s="8" t="s">
        <v>46</v>
      </c>
      <c r="D36" s="9" t="s">
        <v>48</v>
      </c>
      <c r="E36" s="18">
        <v>-148500</v>
      </c>
      <c r="F36" s="19">
        <v>-148500</v>
      </c>
      <c r="G36" s="19">
        <v>0</v>
      </c>
      <c r="H36" s="19">
        <v>-198500</v>
      </c>
      <c r="I36" s="19">
        <v>0</v>
      </c>
      <c r="J36" s="18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>
        <f t="shared" si="22"/>
        <v>-148500</v>
      </c>
    </row>
    <row r="37" spans="1:16" ht="38.25" x14ac:dyDescent="0.2">
      <c r="A37" s="7" t="s">
        <v>49</v>
      </c>
      <c r="B37" s="7" t="s">
        <v>51</v>
      </c>
      <c r="C37" s="8" t="s">
        <v>50</v>
      </c>
      <c r="D37" s="9" t="s">
        <v>52</v>
      </c>
      <c r="E37" s="18">
        <v>-300000</v>
      </c>
      <c r="F37" s="19">
        <v>-300000</v>
      </c>
      <c r="G37" s="19">
        <v>0</v>
      </c>
      <c r="H37" s="19">
        <v>-300000</v>
      </c>
      <c r="I37" s="19">
        <v>0</v>
      </c>
      <c r="J37" s="18">
        <v>650000</v>
      </c>
      <c r="K37" s="19">
        <v>650000</v>
      </c>
      <c r="L37" s="19">
        <v>0</v>
      </c>
      <c r="M37" s="19">
        <v>0</v>
      </c>
      <c r="N37" s="19">
        <v>0</v>
      </c>
      <c r="O37" s="19">
        <v>650000</v>
      </c>
      <c r="P37" s="18">
        <f t="shared" si="22"/>
        <v>350000</v>
      </c>
    </row>
    <row r="38" spans="1:16" x14ac:dyDescent="0.2">
      <c r="A38" s="14" t="s">
        <v>53</v>
      </c>
      <c r="B38" s="15" t="s">
        <v>53</v>
      </c>
      <c r="C38" s="16" t="s">
        <v>53</v>
      </c>
      <c r="D38" s="17" t="s">
        <v>54</v>
      </c>
      <c r="E38" s="16">
        <f>E14+E18+E25</f>
        <v>-2448128</v>
      </c>
      <c r="F38" s="16">
        <f t="shared" ref="F38:O38" si="24">F14+F18+F25</f>
        <v>-1428828</v>
      </c>
      <c r="G38" s="16">
        <f t="shared" si="24"/>
        <v>0</v>
      </c>
      <c r="H38" s="16">
        <f t="shared" si="24"/>
        <v>-3048200</v>
      </c>
      <c r="I38" s="16">
        <f t="shared" si="24"/>
        <v>0</v>
      </c>
      <c r="J38" s="16">
        <f t="shared" si="24"/>
        <v>4120000</v>
      </c>
      <c r="K38" s="16">
        <f t="shared" si="24"/>
        <v>4120000</v>
      </c>
      <c r="L38" s="16">
        <f t="shared" si="24"/>
        <v>0</v>
      </c>
      <c r="M38" s="16">
        <f t="shared" si="24"/>
        <v>0</v>
      </c>
      <c r="N38" s="16">
        <f t="shared" si="24"/>
        <v>0</v>
      </c>
      <c r="O38" s="16">
        <f t="shared" si="24"/>
        <v>4120000</v>
      </c>
      <c r="P38" s="16">
        <f>E38+J38</f>
        <v>1671872</v>
      </c>
    </row>
    <row r="41" spans="1:16" ht="18.75" x14ac:dyDescent="0.3">
      <c r="A41" s="24"/>
      <c r="B41" s="24"/>
      <c r="C41" s="24"/>
      <c r="D41" s="26" t="s">
        <v>60</v>
      </c>
      <c r="E41" s="24"/>
      <c r="F41" s="24"/>
      <c r="G41" s="27" t="s">
        <v>61</v>
      </c>
      <c r="H41" s="25"/>
      <c r="I41" s="24"/>
      <c r="J41" s="24"/>
      <c r="K41" s="24"/>
      <c r="L41" s="24"/>
      <c r="M41" s="24"/>
      <c r="N41" s="26"/>
      <c r="O41" s="24"/>
      <c r="P41" s="25"/>
    </row>
  </sheetData>
  <mergeCells count="25">
    <mergeCell ref="A14:D14"/>
    <mergeCell ref="O10:O12"/>
    <mergeCell ref="P9:P12"/>
    <mergeCell ref="A18:D18"/>
    <mergeCell ref="A25:D25"/>
    <mergeCell ref="E9:I9"/>
    <mergeCell ref="E10:E12"/>
    <mergeCell ref="F10:F12"/>
    <mergeCell ref="G10:H10"/>
    <mergeCell ref="A5:P5"/>
    <mergeCell ref="A6:P6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dcterms:created xsi:type="dcterms:W3CDTF">2023-06-28T08:35:03Z</dcterms:created>
  <dcterms:modified xsi:type="dcterms:W3CDTF">2023-07-05T13:34:56Z</dcterms:modified>
</cp:coreProperties>
</file>