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KTOP-D78HBO2\Users\Public\Downloads\фінанси\2024 рік сесії\Сесія грудень 3 засідання\"/>
    </mc:Choice>
  </mc:AlternateContent>
  <xr:revisionPtr revIDLastSave="0" documentId="13_ncr:1_{F17E2024-0B2E-4BA9-85E4-97BADA71E1C7}" xr6:coauthVersionLast="47" xr6:coauthVersionMax="47" xr10:uidLastSave="{00000000-0000-0000-0000-000000000000}"/>
  <bookViews>
    <workbookView xWindow="-120" yWindow="-120" windowWidth="29040" windowHeight="15840" xr2:uid="{0B49D7BC-8EDB-4696-B38D-F59A06493703}"/>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1" l="1"/>
  <c r="E36" i="1"/>
  <c r="F18" i="1"/>
  <c r="E18" i="1"/>
  <c r="F36" i="1"/>
  <c r="F37" i="1"/>
  <c r="P22" i="1" l="1"/>
  <c r="P20" i="1"/>
  <c r="J67" i="1"/>
  <c r="K67" i="1"/>
  <c r="F67" i="1"/>
  <c r="E67" i="1"/>
  <c r="E22" i="1"/>
  <c r="I22" i="1"/>
  <c r="E20" i="1"/>
  <c r="F20" i="1"/>
  <c r="P68" i="1" l="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1" i="1"/>
  <c r="P19" i="1"/>
  <c r="P18" i="1"/>
  <c r="P17" i="1"/>
  <c r="P16" i="1"/>
  <c r="P15" i="1"/>
  <c r="P14" i="1"/>
</calcChain>
</file>

<file path=xl/sharedStrings.xml><?xml version="1.0" encoding="utf-8"?>
<sst xmlns="http://schemas.openxmlformats.org/spreadsheetml/2006/main" count="235" uniqueCount="197">
  <si>
    <t>РОЗПОДІЛ</t>
  </si>
  <si>
    <t>видатків місцевого бюджету на 2024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</si>
  <si>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</si>
  <si>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</si>
  <si>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</si>
  <si>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</si>
  <si>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</si>
  <si>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</si>
  <si>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</si>
  <si>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</si>
  <si>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</si>
  <si>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</si>
  <si>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</si>
  <si>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</si>
  <si>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</si>
  <si>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</si>
  <si>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</si>
  <si>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</si>
  <si>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Великобичківська селищна рада</t>
  </si>
  <si>
    <t>0110000</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</si>
  <si>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обласного та республіканського Автономної Республіки Крим, районного значення, селищних, сільс</t>
  </si>
  <si>
    <t>0110150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</si>
  <si>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</si>
  <si>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</si>
  <si>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</si>
  <si>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</si>
  <si>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0133</t>
  </si>
  <si>
    <t>0180</t>
  </si>
  <si>
    <t>Інша діяльність у сфері державного управління</t>
  </si>
  <si>
    <t>0111010</t>
  </si>
  <si>
    <t>0910</t>
  </si>
  <si>
    <t>1010</t>
  </si>
  <si>
    <t>Надання дошкільної освіти</t>
  </si>
  <si>
    <t>0112010</t>
  </si>
  <si>
    <t>0731</t>
  </si>
  <si>
    <t>2010</t>
  </si>
  <si>
    <t>Багатопрофільна стаціонарна медична допомога населенню</t>
  </si>
  <si>
    <t>0112111</t>
  </si>
  <si>
    <t>0726</t>
  </si>
  <si>
    <t>2111</t>
  </si>
  <si>
    <t>Первинна медична допомога населенню, що надається центрами первинної медичної (медико-санітарної) допомоги</t>
  </si>
  <si>
    <t>0112152</t>
  </si>
  <si>
    <t>0763</t>
  </si>
  <si>
    <t>2152</t>
  </si>
  <si>
    <t>Інші програми та заходи у сфері охорони здоров`я</t>
  </si>
  <si>
    <t>0116020</t>
  </si>
  <si>
    <t>0620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</si>
  <si>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</si>
  <si>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</si>
  <si>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</si>
  <si>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</si>
  <si>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</si>
  <si>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0116090</t>
  </si>
  <si>
    <t>0640</t>
  </si>
  <si>
    <t>6090</t>
  </si>
  <si>
    <t>Інша діяльність у сфері житлово-комунального господарства</t>
  </si>
  <si>
    <t>0117130</t>
  </si>
  <si>
    <t>0421</t>
  </si>
  <si>
    <t>7130</t>
  </si>
  <si>
    <t>Здійснення заходів із землеустрою</t>
  </si>
  <si>
    <t>0117330</t>
  </si>
  <si>
    <t>0443</t>
  </si>
  <si>
    <t>7330</t>
  </si>
  <si>
    <t>Будівництво інших об`єктів комунальної власності</t>
  </si>
  <si>
    <t>0117680</t>
  </si>
  <si>
    <t>0490</t>
  </si>
  <si>
    <t>7680</t>
  </si>
  <si>
    <t>Членські внески до асоціацій органів місцевого самоврядування</t>
  </si>
  <si>
    <t>0117693</t>
  </si>
  <si>
    <t>7693</t>
  </si>
  <si>
    <t>Інші заходи, пов`язані з економічною діяльністю</t>
  </si>
  <si>
    <t>0118110</t>
  </si>
  <si>
    <t>0320</t>
  </si>
  <si>
    <t>8110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</si>
  <si>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</si>
  <si>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</si>
  <si>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</si>
  <si>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</si>
  <si>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0118220</t>
  </si>
  <si>
    <t>0380</t>
  </si>
  <si>
    <t>8220</t>
  </si>
  <si>
    <t>Заходи та роботи з мобілізаційної підготовки місцевого значення</t>
  </si>
  <si>
    <t>0118311</t>
  </si>
  <si>
    <t>0511</t>
  </si>
  <si>
    <t>8311</t>
  </si>
  <si>
    <t>Охорона та раціональне використання природних ресурсів</t>
  </si>
  <si>
    <t>0600000</t>
  </si>
  <si>
    <t>Відділ освіти,культури,молоді та спорту Великобичківської селищної ради</t>
  </si>
  <si>
    <t>0610000</t>
  </si>
  <si>
    <t>Відділ освіти,культури, молоді та спорту Великобичківської селищної ради</t>
  </si>
  <si>
    <t>0610160</t>
  </si>
  <si>
    <t>0160</t>
  </si>
  <si>
    <t>Керівництво і управління у відповідній сфері у містах (місті Києві), селищах, селах, територіальних громадах</t>
  </si>
  <si>
    <t>0611010</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</si>
  <si>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</si>
  <si>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</si>
  <si>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</si>
  <si>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</si>
  <si>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</si>
  <si>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</si>
  <si>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</si>
  <si>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</si>
  <si>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</si>
  <si>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</si>
  <si>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0611080</t>
  </si>
  <si>
    <t>0960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</si>
  <si>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</si>
  <si>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</si>
  <si>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</si>
  <si>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</si>
  <si>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</si>
  <si>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</si>
  <si>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</si>
  <si>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</si>
  <si>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</si>
  <si>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</si>
  <si>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</si>
  <si>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</si>
  <si>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</si>
  <si>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</si>
  <si>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</si>
  <si>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</si>
  <si>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</si>
  <si>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</si>
  <si>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</si>
  <si>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</si>
  <si>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</si>
  <si>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</si>
  <si>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</si>
  <si>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</si>
  <si>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</si>
  <si>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</si>
  <si>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</si>
  <si>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</si>
  <si>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</si>
  <si>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</si>
  <si>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</si>
  <si>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1040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</si>
  <si>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</si>
  <si>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</si>
  <si>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0614030</t>
  </si>
  <si>
    <t>0824</t>
  </si>
  <si>
    <t>4030</t>
  </si>
  <si>
    <t>Забезпечення діяльності бібліотек</t>
  </si>
  <si>
    <t>0614040</t>
  </si>
  <si>
    <t>4040</t>
  </si>
  <si>
    <t>Забезпечення діяльності музеїв i виставок</t>
  </si>
  <si>
    <t>0614060</t>
  </si>
  <si>
    <t>0828</t>
  </si>
  <si>
    <t>4060</t>
  </si>
  <si>
    <t>Забезпечення діяльності палаців i будинків культури, клубів, центрів дозвілля та iнших клубних закладів</t>
  </si>
  <si>
    <t>0615031</t>
  </si>
  <si>
    <t>0810</t>
  </si>
  <si>
    <t>5031</t>
  </si>
  <si>
    <t>Утримання та навчально-тренувальна робота комунальних дитячо-юнацьких спортивних шкіл</t>
  </si>
  <si>
    <t>0800000</t>
  </si>
  <si>
    <t>Відділ соціального захисту населення Великобичківської селищної ради</t>
  </si>
  <si>
    <t>0810000</t>
  </si>
  <si>
    <t>Відділ соціального захисту населення та соціального забезпечення Великобичківської селищної ради</t>
  </si>
  <si>
    <t>0810160</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</si>
  <si>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</si>
  <si>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</si>
  <si>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</si>
  <si>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</si>
  <si>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1090</t>
  </si>
  <si>
    <t>3241</t>
  </si>
  <si>
    <t>Забезпечення діяльності інших закладів у сфері соціального захисту і соціального забезпечення</t>
  </si>
  <si>
    <t>0813242</t>
  </si>
  <si>
    <t>3242</t>
  </si>
  <si>
    <t>Інші заходи у сфері соціального захисту і соціального забезпечення</t>
  </si>
  <si>
    <t>3700000</t>
  </si>
  <si>
    <t>Фінансовий відділ Великобичківської селищної ради</t>
  </si>
  <si>
    <t>3710000</t>
  </si>
  <si>
    <t>Орган з питань фінансів</t>
  </si>
  <si>
    <t>3710160</t>
  </si>
  <si>
    <t>3718710</t>
  </si>
  <si>
    <t>8710</t>
  </si>
  <si>
    <t>Резервний фонд місцевого бюджету</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</si>
  <si>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</si>
  <si>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</si>
  <si>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</si>
  <si>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</si>
  <si>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</si>
  <si>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</si>
  <si>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</si>
  <si>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</si>
  <si>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</si>
  <si>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</si>
  <si>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</si>
  <si>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Начальник фінансового відділу</t>
  </si>
  <si>
    <t>В.Б.Павлюк</t>
  </si>
  <si>
    <t>0752500000</t>
  </si>
  <si>
    <t>(код бюджету)</t>
  </si>
  <si>
    <t>до рішення 37-ї сесії 8-го скликання І-засідання</t>
  </si>
  <si>
    <t>Великобичківської селищної ради</t>
  </si>
  <si>
    <t>Додаток 2</t>
  </si>
  <si>
    <t>від 20.12.2024р. № 1510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</si>
</sst>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quotePrefix="1" applyNumberFormat="1" applyBorder="1" applyAlignment="1">
      <alignment vertical="center" wrapText="1"/>
    </xf>
    <xf numFmtId="4" fontId="0" fillId="2" borderId="2" xfId="0" applyNumberFormat="1" applyFill="1" applyBorder="1" applyAlignment="1">
      <alignment vertical="center" wrapText="1"/>
    </xf>
    <xf numFmtId="4" fontId="0" fillId="0" borderId="2" xfId="0" applyNumberFormat="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93FC2-C6CB-43F6-9D40-8A51D1F1302E}">
  <sheetPr>
    <pageSetUpPr fitToPage="1"/>
  </sheetPr>
  <dimension ref="A1:P71"/>
  <sheetViews>
    <sheetView tabSelected="1" topLeftCell="A25" zoomScale="85" zoomScaleNormal="85" workbookViewId="0">
      <selection activeCell="E37" sqref="E37"/>
    </sheetView>
  </sheetViews>
  <sheetFormatPr defaultRowHeight="12.75" x14ac:dyDescent="0.2"/>
  <cols>
    <col min="1" max="3" width="12" customWidth="1"/>
    <col min="4" max="4" width="40.7109375" customWidth="1"/>
    <col min="5" max="16" width="13.7109375" customWidth="1"/>
  </cols>
  <sheetData>
    <row r="1" spans="1:16" x14ac:dyDescent="0.2">
      <c r="M1" t="s">
        <v>195</v>
      </c>
    </row>
    <row r="2" spans="1:16" x14ac:dyDescent="0.2">
      <c r="M2" t="s">
        <v>193</v>
      </c>
    </row>
    <row r="3" spans="1:16" x14ac:dyDescent="0.2">
      <c r="M3" t="s">
        <v>194</v>
      </c>
    </row>
    <row r="4" spans="1:16" x14ac:dyDescent="0.2">
      <c r="M4" t="s">
        <v>196</v>
      </c>
    </row>
    <row r="5" spans="1:16" x14ac:dyDescent="0.2">
      <c r="A5" s="25" t="s">
        <v>0</v>
      </c>
      <c r="B5" s="26"/>
      <c r="C5" s="26"/>
      <c r="D5" s="26"/>
      <c r="E5" s="26"/>
      <c r="F5" s="26"/>
      <c r="G5" s="26"/>
      <c r="H5" s="26"/>
      <c r="I5" s="26"/>
      <c r="J5" s="26"/>
      <c r="K5" s="26"/>
      <c r="L5" s="26"/>
      <c r="M5" s="26"/>
      <c r="N5" s="26"/>
      <c r="O5" s="26"/>
      <c r="P5" s="26"/>
    </row>
    <row r="6" spans="1:16" x14ac:dyDescent="0.2">
      <c r="A6" s="25" t="s">
        <v>1</v>
      </c>
      <c r="B6" s="26"/>
      <c r="C6" s="26"/>
      <c r="D6" s="26"/>
      <c r="E6" s="26"/>
      <c r="F6" s="26"/>
      <c r="G6" s="26"/>
      <c r="H6" s="26"/>
      <c r="I6" s="26"/>
      <c r="J6" s="26"/>
      <c r="K6" s="26"/>
      <c r="L6" s="26"/>
      <c r="M6" s="26"/>
      <c r="N6" s="26"/>
      <c r="O6" s="26"/>
      <c r="P6" s="26"/>
    </row>
    <row r="7" spans="1:16" x14ac:dyDescent="0.2">
      <c r="A7" s="22" t="s">
        <v>191</v>
      </c>
      <c r="B7" s="2"/>
      <c r="C7" s="2"/>
      <c r="D7" s="2"/>
      <c r="E7" s="2"/>
      <c r="F7" s="2"/>
      <c r="G7" s="2"/>
      <c r="H7" s="2"/>
      <c r="I7" s="2"/>
      <c r="J7" s="2"/>
      <c r="K7" s="2"/>
      <c r="L7" s="2"/>
      <c r="M7" s="2"/>
      <c r="N7" s="2"/>
      <c r="O7" s="2"/>
      <c r="P7" s="2"/>
    </row>
    <row r="8" spans="1:16" x14ac:dyDescent="0.2">
      <c r="A8" s="21" t="s">
        <v>192</v>
      </c>
      <c r="P8" s="1" t="s">
        <v>2</v>
      </c>
    </row>
    <row r="9" spans="1:16" x14ac:dyDescent="0.2">
      <c r="A9" s="27" t="s">
        <v>3</v>
      </c>
      <c r="B9" s="27" t="s">
        <v>4</v>
      </c>
      <c r="C9" s="27" t="s">
        <v>5</v>
      </c>
      <c r="D9" s="24" t="s">
        <v>6</v>
      </c>
      <c r="E9" s="24" t="s">
        <v>7</v>
      </c>
      <c r="F9" s="24"/>
      <c r="G9" s="24"/>
      <c r="H9" s="24"/>
      <c r="I9" s="24"/>
      <c r="J9" s="24" t="s">
        <v>14</v>
      </c>
      <c r="K9" s="24"/>
      <c r="L9" s="24"/>
      <c r="M9" s="24"/>
      <c r="N9" s="24"/>
      <c r="O9" s="24"/>
      <c r="P9" s="23" t="s">
        <v>16</v>
      </c>
    </row>
    <row r="10" spans="1:16" x14ac:dyDescent="0.2">
      <c r="A10" s="24"/>
      <c r="B10" s="24"/>
      <c r="C10" s="24"/>
      <c r="D10" s="24"/>
      <c r="E10" s="23" t="s">
        <v>8</v>
      </c>
      <c r="F10" s="24" t="s">
        <v>9</v>
      </c>
      <c r="G10" s="24" t="s">
        <v>10</v>
      </c>
      <c r="H10" s="24"/>
      <c r="I10" s="24" t="s">
        <v>13</v>
      </c>
      <c r="J10" s="23" t="s">
        <v>8</v>
      </c>
      <c r="K10" s="24" t="s">
        <v>15</v>
      </c>
      <c r="L10" s="24" t="s">
        <v>9</v>
      </c>
      <c r="M10" s="24" t="s">
        <v>10</v>
      </c>
      <c r="N10" s="24"/>
      <c r="O10" s="24" t="s">
        <v>13</v>
      </c>
      <c r="P10" s="24"/>
    </row>
    <row r="11" spans="1:16" x14ac:dyDescent="0.2">
      <c r="A11" s="24"/>
      <c r="B11" s="24"/>
      <c r="C11" s="24"/>
      <c r="D11" s="24"/>
      <c r="E11" s="24"/>
      <c r="F11" s="24"/>
      <c r="G11" s="24" t="s">
        <v>11</v>
      </c>
      <c r="H11" s="24" t="s">
        <v>12</v>
      </c>
      <c r="I11" s="24"/>
      <c r="J11" s="24"/>
      <c r="K11" s="24"/>
      <c r="L11" s="24"/>
      <c r="M11" s="24" t="s">
        <v>11</v>
      </c>
      <c r="N11" s="24" t="s">
        <v>12</v>
      </c>
      <c r="O11" s="24"/>
      <c r="P11" s="24"/>
    </row>
    <row r="12" spans="1:16" ht="44.25" customHeight="1" x14ac:dyDescent="0.2">
      <c r="A12" s="24"/>
      <c r="B12" s="24"/>
      <c r="C12" s="24"/>
      <c r="D12" s="24"/>
      <c r="E12" s="24"/>
      <c r="F12" s="24"/>
      <c r="G12" s="24"/>
      <c r="H12" s="24"/>
      <c r="I12" s="24"/>
      <c r="J12" s="24"/>
      <c r="K12" s="24"/>
      <c r="L12" s="24"/>
      <c r="M12" s="24"/>
      <c r="N12" s="24"/>
      <c r="O12" s="24"/>
      <c r="P12" s="24"/>
    </row>
    <row r="13" spans="1:16" x14ac:dyDescent="0.2">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x14ac:dyDescent="0.2">
      <c r="A14" s="6" t="s">
        <v>17</v>
      </c>
      <c r="B14" s="7"/>
      <c r="C14" s="8"/>
      <c r="D14" s="9" t="s">
        <v>18</v>
      </c>
      <c r="E14" s="10">
        <v>5185515</v>
      </c>
      <c r="F14" s="11">
        <v>3645215</v>
      </c>
      <c r="G14" s="11">
        <v>3252980</v>
      </c>
      <c r="H14" s="11">
        <v>-238892</v>
      </c>
      <c r="I14" s="11">
        <v>1540300</v>
      </c>
      <c r="J14" s="10">
        <v>288410</v>
      </c>
      <c r="K14" s="11">
        <v>88410</v>
      </c>
      <c r="L14" s="11">
        <v>200000</v>
      </c>
      <c r="M14" s="11">
        <v>0</v>
      </c>
      <c r="N14" s="11">
        <v>0</v>
      </c>
      <c r="O14" s="11">
        <v>88410</v>
      </c>
      <c r="P14" s="10">
        <f t="shared" ref="P14:P45" si="0">E14+J14</f>
        <v>5473925</v>
      </c>
    </row>
    <row r="15" spans="1:16" ht="76.5" x14ac:dyDescent="0.2">
      <c r="A15" s="6" t="s">
        <v>19</v>
      </c>
      <c r="B15" s="7"/>
      <c r="C15" s="8"/>
      <c r="D15" s="9" t="s">
        <v>20</v>
      </c>
      <c r="E15" s="10">
        <v>5185515</v>
      </c>
      <c r="F15" s="11">
        <v>3645215</v>
      </c>
      <c r="G15" s="11">
        <v>3252980</v>
      </c>
      <c r="H15" s="11">
        <v>-238892</v>
      </c>
      <c r="I15" s="11">
        <v>1540300</v>
      </c>
      <c r="J15" s="10">
        <v>288410</v>
      </c>
      <c r="K15" s="11">
        <v>88410</v>
      </c>
      <c r="L15" s="11">
        <v>200000</v>
      </c>
      <c r="M15" s="11">
        <v>0</v>
      </c>
      <c r="N15" s="11">
        <v>0</v>
      </c>
      <c r="O15" s="11">
        <v>88410</v>
      </c>
      <c r="P15" s="10">
        <f t="shared" si="0"/>
        <v>5473925</v>
      </c>
    </row>
    <row r="16" spans="1:16" ht="63.75" x14ac:dyDescent="0.2">
      <c r="A16" s="12" t="s">
        <v>21</v>
      </c>
      <c r="B16" s="12" t="s">
        <v>23</v>
      </c>
      <c r="C16" s="13" t="s">
        <v>22</v>
      </c>
      <c r="D16" s="14" t="s">
        <v>24</v>
      </c>
      <c r="E16" s="15">
        <v>3980949</v>
      </c>
      <c r="F16" s="16">
        <v>3980949</v>
      </c>
      <c r="G16" s="16">
        <v>3462980</v>
      </c>
      <c r="H16" s="16">
        <v>-214892</v>
      </c>
      <c r="I16" s="16">
        <v>0</v>
      </c>
      <c r="J16" s="15">
        <v>0</v>
      </c>
      <c r="K16" s="16">
        <v>0</v>
      </c>
      <c r="L16" s="16">
        <v>0</v>
      </c>
      <c r="M16" s="16">
        <v>0</v>
      </c>
      <c r="N16" s="16">
        <v>0</v>
      </c>
      <c r="O16" s="16">
        <v>0</v>
      </c>
      <c r="P16" s="15">
        <f t="shared" si="0"/>
        <v>3980949</v>
      </c>
    </row>
    <row r="17" spans="1:16" x14ac:dyDescent="0.2">
      <c r="A17" s="12" t="s">
        <v>25</v>
      </c>
      <c r="B17" s="12" t="s">
        <v>27</v>
      </c>
      <c r="C17" s="13" t="s">
        <v>26</v>
      </c>
      <c r="D17" s="14" t="s">
        <v>28</v>
      </c>
      <c r="E17" s="15">
        <v>15000</v>
      </c>
      <c r="F17" s="16">
        <v>15000</v>
      </c>
      <c r="G17" s="16">
        <v>0</v>
      </c>
      <c r="H17" s="16">
        <v>0</v>
      </c>
      <c r="I17" s="16">
        <v>0</v>
      </c>
      <c r="J17" s="15">
        <v>0</v>
      </c>
      <c r="K17" s="16">
        <v>0</v>
      </c>
      <c r="L17" s="16">
        <v>0</v>
      </c>
      <c r="M17" s="16">
        <v>0</v>
      </c>
      <c r="N17" s="16">
        <v>0</v>
      </c>
      <c r="O17" s="16">
        <v>0</v>
      </c>
      <c r="P17" s="15">
        <f t="shared" si="0"/>
        <v>15000</v>
      </c>
    </row>
    <row r="18" spans="1:16" x14ac:dyDescent="0.2">
      <c r="A18" s="12" t="s">
        <v>29</v>
      </c>
      <c r="B18" s="12" t="s">
        <v>31</v>
      </c>
      <c r="C18" s="13" t="s">
        <v>30</v>
      </c>
      <c r="D18" s="14" t="s">
        <v>32</v>
      </c>
      <c r="E18" s="15">
        <f>14000</f>
        <v>14000</v>
      </c>
      <c r="F18" s="16">
        <f>14000</f>
        <v>14000</v>
      </c>
      <c r="G18" s="16">
        <v>249944</v>
      </c>
      <c r="H18" s="16">
        <v>0</v>
      </c>
      <c r="I18" s="16">
        <v>0</v>
      </c>
      <c r="J18" s="15">
        <v>0</v>
      </c>
      <c r="K18" s="16">
        <v>0</v>
      </c>
      <c r="L18" s="16">
        <v>0</v>
      </c>
      <c r="M18" s="16">
        <v>0</v>
      </c>
      <c r="N18" s="16">
        <v>0</v>
      </c>
      <c r="O18" s="16">
        <v>0</v>
      </c>
      <c r="P18" s="15">
        <f t="shared" si="0"/>
        <v>14000</v>
      </c>
    </row>
    <row r="19" spans="1:16" ht="25.5" x14ac:dyDescent="0.2">
      <c r="A19" s="12" t="s">
        <v>33</v>
      </c>
      <c r="B19" s="12" t="s">
        <v>35</v>
      </c>
      <c r="C19" s="13" t="s">
        <v>34</v>
      </c>
      <c r="D19" s="14" t="s">
        <v>36</v>
      </c>
      <c r="E19" s="15">
        <v>1625600</v>
      </c>
      <c r="F19" s="16">
        <v>1625600</v>
      </c>
      <c r="G19" s="16">
        <v>0</v>
      </c>
      <c r="H19" s="16">
        <v>0</v>
      </c>
      <c r="I19" s="16">
        <v>0</v>
      </c>
      <c r="J19" s="15">
        <v>0</v>
      </c>
      <c r="K19" s="16">
        <v>0</v>
      </c>
      <c r="L19" s="16">
        <v>0</v>
      </c>
      <c r="M19" s="16">
        <v>0</v>
      </c>
      <c r="N19" s="16">
        <v>0</v>
      </c>
      <c r="O19" s="16">
        <v>0</v>
      </c>
      <c r="P19" s="15">
        <f t="shared" si="0"/>
        <v>1625600</v>
      </c>
    </row>
    <row r="20" spans="1:16" ht="38.25" x14ac:dyDescent="0.2">
      <c r="A20" s="12" t="s">
        <v>37</v>
      </c>
      <c r="B20" s="12" t="s">
        <v>39</v>
      </c>
      <c r="C20" s="13" t="s">
        <v>38</v>
      </c>
      <c r="D20" s="14" t="s">
        <v>40</v>
      </c>
      <c r="E20" s="15">
        <f>-530000-150000</f>
        <v>-680000</v>
      </c>
      <c r="F20" s="16">
        <f>-530000-150000</f>
        <v>-680000</v>
      </c>
      <c r="G20" s="16">
        <v>0</v>
      </c>
      <c r="H20" s="16">
        <v>0</v>
      </c>
      <c r="I20" s="16">
        <v>0</v>
      </c>
      <c r="J20" s="15">
        <v>72410</v>
      </c>
      <c r="K20" s="16">
        <v>72410</v>
      </c>
      <c r="L20" s="16">
        <v>0</v>
      </c>
      <c r="M20" s="16">
        <v>0</v>
      </c>
      <c r="N20" s="16">
        <v>0</v>
      </c>
      <c r="O20" s="16">
        <v>72410</v>
      </c>
      <c r="P20" s="15">
        <f>E20+J20</f>
        <v>-607590</v>
      </c>
    </row>
    <row r="21" spans="1:16" ht="25.5" x14ac:dyDescent="0.2">
      <c r="A21" s="12" t="s">
        <v>41</v>
      </c>
      <c r="B21" s="12" t="s">
        <v>43</v>
      </c>
      <c r="C21" s="13" t="s">
        <v>42</v>
      </c>
      <c r="D21" s="14" t="s">
        <v>44</v>
      </c>
      <c r="E21" s="15">
        <v>100000</v>
      </c>
      <c r="F21" s="16">
        <v>100000</v>
      </c>
      <c r="G21" s="16">
        <v>0</v>
      </c>
      <c r="H21" s="16">
        <v>0</v>
      </c>
      <c r="I21" s="16">
        <v>0</v>
      </c>
      <c r="J21" s="15">
        <v>0</v>
      </c>
      <c r="K21" s="16">
        <v>0</v>
      </c>
      <c r="L21" s="16">
        <v>0</v>
      </c>
      <c r="M21" s="16">
        <v>0</v>
      </c>
      <c r="N21" s="16">
        <v>0</v>
      </c>
      <c r="O21" s="16">
        <v>0</v>
      </c>
      <c r="P21" s="15">
        <f t="shared" si="0"/>
        <v>100000</v>
      </c>
    </row>
    <row r="22" spans="1:16" ht="51" x14ac:dyDescent="0.2">
      <c r="A22" s="12" t="s">
        <v>45</v>
      </c>
      <c r="B22" s="12" t="s">
        <v>47</v>
      </c>
      <c r="C22" s="13" t="s">
        <v>46</v>
      </c>
      <c r="D22" s="14" t="s">
        <v>48</v>
      </c>
      <c r="E22" s="15">
        <f>1594000-60000</f>
        <v>1534000</v>
      </c>
      <c r="F22" s="16">
        <v>0</v>
      </c>
      <c r="G22" s="16">
        <v>0</v>
      </c>
      <c r="H22" s="16">
        <v>0</v>
      </c>
      <c r="I22" s="16">
        <f>1594000-60000</f>
        <v>1534000</v>
      </c>
      <c r="J22" s="15">
        <v>0</v>
      </c>
      <c r="K22" s="16">
        <v>0</v>
      </c>
      <c r="L22" s="16">
        <v>0</v>
      </c>
      <c r="M22" s="16">
        <v>0</v>
      </c>
      <c r="N22" s="16">
        <v>0</v>
      </c>
      <c r="O22" s="16">
        <v>0</v>
      </c>
      <c r="P22" s="15">
        <f>E22+J22</f>
        <v>1534000</v>
      </c>
    </row>
    <row r="23" spans="1:16" x14ac:dyDescent="0.2">
      <c r="A23" s="12" t="s">
        <v>49</v>
      </c>
      <c r="B23" s="12" t="s">
        <v>50</v>
      </c>
      <c r="C23" s="13" t="s">
        <v>46</v>
      </c>
      <c r="D23" s="14" t="s">
        <v>51</v>
      </c>
      <c r="E23" s="15">
        <v>77620</v>
      </c>
      <c r="F23" s="16">
        <v>31320</v>
      </c>
      <c r="G23" s="16">
        <v>0</v>
      </c>
      <c r="H23" s="16">
        <v>0</v>
      </c>
      <c r="I23" s="16">
        <v>46300</v>
      </c>
      <c r="J23" s="15">
        <v>0</v>
      </c>
      <c r="K23" s="16">
        <v>0</v>
      </c>
      <c r="L23" s="16">
        <v>0</v>
      </c>
      <c r="M23" s="16">
        <v>0</v>
      </c>
      <c r="N23" s="16">
        <v>0</v>
      </c>
      <c r="O23" s="16">
        <v>0</v>
      </c>
      <c r="P23" s="15">
        <f t="shared" si="0"/>
        <v>77620</v>
      </c>
    </row>
    <row r="24" spans="1:16" ht="25.5" x14ac:dyDescent="0.2">
      <c r="A24" s="12" t="s">
        <v>52</v>
      </c>
      <c r="B24" s="12" t="s">
        <v>54</v>
      </c>
      <c r="C24" s="13" t="s">
        <v>53</v>
      </c>
      <c r="D24" s="14" t="s">
        <v>55</v>
      </c>
      <c r="E24" s="15">
        <v>25000</v>
      </c>
      <c r="F24" s="16">
        <v>25000</v>
      </c>
      <c r="G24" s="16">
        <v>0</v>
      </c>
      <c r="H24" s="16">
        <v>0</v>
      </c>
      <c r="I24" s="16">
        <v>0</v>
      </c>
      <c r="J24" s="15">
        <v>0</v>
      </c>
      <c r="K24" s="16">
        <v>0</v>
      </c>
      <c r="L24" s="16">
        <v>0</v>
      </c>
      <c r="M24" s="16">
        <v>0</v>
      </c>
      <c r="N24" s="16">
        <v>0</v>
      </c>
      <c r="O24" s="16">
        <v>0</v>
      </c>
      <c r="P24" s="15">
        <f t="shared" si="0"/>
        <v>25000</v>
      </c>
    </row>
    <row r="25" spans="1:16" x14ac:dyDescent="0.2">
      <c r="A25" s="12" t="s">
        <v>56</v>
      </c>
      <c r="B25" s="12" t="s">
        <v>58</v>
      </c>
      <c r="C25" s="13" t="s">
        <v>57</v>
      </c>
      <c r="D25" s="14" t="s">
        <v>59</v>
      </c>
      <c r="E25" s="15">
        <v>-62000</v>
      </c>
      <c r="F25" s="16">
        <v>38000</v>
      </c>
      <c r="G25" s="16">
        <v>0</v>
      </c>
      <c r="H25" s="16">
        <v>0</v>
      </c>
      <c r="I25" s="16">
        <v>-100000</v>
      </c>
      <c r="J25" s="15">
        <v>0</v>
      </c>
      <c r="K25" s="16">
        <v>0</v>
      </c>
      <c r="L25" s="16">
        <v>0</v>
      </c>
      <c r="M25" s="16">
        <v>0</v>
      </c>
      <c r="N25" s="16">
        <v>0</v>
      </c>
      <c r="O25" s="16">
        <v>0</v>
      </c>
      <c r="P25" s="15">
        <f t="shared" si="0"/>
        <v>-62000</v>
      </c>
    </row>
    <row r="26" spans="1:16" ht="25.5" x14ac:dyDescent="0.2">
      <c r="A26" s="12" t="s">
        <v>60</v>
      </c>
      <c r="B26" s="12" t="s">
        <v>62</v>
      </c>
      <c r="C26" s="13" t="s">
        <v>61</v>
      </c>
      <c r="D26" s="14" t="s">
        <v>63</v>
      </c>
      <c r="E26" s="15">
        <v>0</v>
      </c>
      <c r="F26" s="16">
        <v>0</v>
      </c>
      <c r="G26" s="16">
        <v>0</v>
      </c>
      <c r="H26" s="16">
        <v>0</v>
      </c>
      <c r="I26" s="16">
        <v>0</v>
      </c>
      <c r="J26" s="15">
        <v>16000</v>
      </c>
      <c r="K26" s="16">
        <v>16000</v>
      </c>
      <c r="L26" s="16">
        <v>0</v>
      </c>
      <c r="M26" s="16">
        <v>0</v>
      </c>
      <c r="N26" s="16">
        <v>0</v>
      </c>
      <c r="O26" s="16">
        <v>16000</v>
      </c>
      <c r="P26" s="15">
        <f t="shared" si="0"/>
        <v>16000</v>
      </c>
    </row>
    <row r="27" spans="1:16" ht="25.5" x14ac:dyDescent="0.2">
      <c r="A27" s="12" t="s">
        <v>64</v>
      </c>
      <c r="B27" s="12" t="s">
        <v>66</v>
      </c>
      <c r="C27" s="13" t="s">
        <v>65</v>
      </c>
      <c r="D27" s="14" t="s">
        <v>67</v>
      </c>
      <c r="E27" s="15">
        <v>31700</v>
      </c>
      <c r="F27" s="16">
        <v>31700</v>
      </c>
      <c r="G27" s="16">
        <v>0</v>
      </c>
      <c r="H27" s="16">
        <v>0</v>
      </c>
      <c r="I27" s="16">
        <v>0</v>
      </c>
      <c r="J27" s="15">
        <v>0</v>
      </c>
      <c r="K27" s="16">
        <v>0</v>
      </c>
      <c r="L27" s="16">
        <v>0</v>
      </c>
      <c r="M27" s="16">
        <v>0</v>
      </c>
      <c r="N27" s="16">
        <v>0</v>
      </c>
      <c r="O27" s="16">
        <v>0</v>
      </c>
      <c r="P27" s="15">
        <f t="shared" si="0"/>
        <v>31700</v>
      </c>
    </row>
    <row r="28" spans="1:16" ht="25.5" x14ac:dyDescent="0.2">
      <c r="A28" s="12" t="s">
        <v>68</v>
      </c>
      <c r="B28" s="12" t="s">
        <v>69</v>
      </c>
      <c r="C28" s="13" t="s">
        <v>65</v>
      </c>
      <c r="D28" s="14" t="s">
        <v>70</v>
      </c>
      <c r="E28" s="15">
        <v>-1270000</v>
      </c>
      <c r="F28" s="16">
        <v>-1270000</v>
      </c>
      <c r="G28" s="16">
        <v>0</v>
      </c>
      <c r="H28" s="16">
        <v>0</v>
      </c>
      <c r="I28" s="16">
        <v>0</v>
      </c>
      <c r="J28" s="15">
        <v>0</v>
      </c>
      <c r="K28" s="16">
        <v>0</v>
      </c>
      <c r="L28" s="16">
        <v>0</v>
      </c>
      <c r="M28" s="16">
        <v>0</v>
      </c>
      <c r="N28" s="16">
        <v>0</v>
      </c>
      <c r="O28" s="16">
        <v>0</v>
      </c>
      <c r="P28" s="15">
        <f t="shared" si="0"/>
        <v>-1270000</v>
      </c>
    </row>
    <row r="29" spans="1:16" ht="38.25" x14ac:dyDescent="0.2">
      <c r="A29" s="12" t="s">
        <v>71</v>
      </c>
      <c r="B29" s="12" t="s">
        <v>73</v>
      </c>
      <c r="C29" s="13" t="s">
        <v>72</v>
      </c>
      <c r="D29" s="14" t="s">
        <v>74</v>
      </c>
      <c r="E29" s="15">
        <v>-100000</v>
      </c>
      <c r="F29" s="16">
        <v>-100000</v>
      </c>
      <c r="G29" s="16">
        <v>0</v>
      </c>
      <c r="H29" s="16">
        <v>0</v>
      </c>
      <c r="I29" s="16">
        <v>0</v>
      </c>
      <c r="J29" s="15">
        <v>0</v>
      </c>
      <c r="K29" s="16">
        <v>0</v>
      </c>
      <c r="L29" s="16">
        <v>0</v>
      </c>
      <c r="M29" s="16">
        <v>0</v>
      </c>
      <c r="N29" s="16">
        <v>0</v>
      </c>
      <c r="O29" s="16">
        <v>0</v>
      </c>
      <c r="P29" s="15">
        <f t="shared" si="0"/>
        <v>-100000</v>
      </c>
    </row>
    <row r="30" spans="1:16" ht="25.5" x14ac:dyDescent="0.2">
      <c r="A30" s="12" t="s">
        <v>75</v>
      </c>
      <c r="B30" s="12" t="s">
        <v>76</v>
      </c>
      <c r="C30" s="13" t="s">
        <v>72</v>
      </c>
      <c r="D30" s="14" t="s">
        <v>77</v>
      </c>
      <c r="E30" s="15">
        <v>-316354</v>
      </c>
      <c r="F30" s="16">
        <v>-316354</v>
      </c>
      <c r="G30" s="16">
        <v>-210000</v>
      </c>
      <c r="H30" s="16">
        <v>-24000</v>
      </c>
      <c r="I30" s="16">
        <v>0</v>
      </c>
      <c r="J30" s="15">
        <v>0</v>
      </c>
      <c r="K30" s="16">
        <v>0</v>
      </c>
      <c r="L30" s="16">
        <v>0</v>
      </c>
      <c r="M30" s="16">
        <v>0</v>
      </c>
      <c r="N30" s="16">
        <v>0</v>
      </c>
      <c r="O30" s="16">
        <v>0</v>
      </c>
      <c r="P30" s="15">
        <f t="shared" si="0"/>
        <v>-316354</v>
      </c>
    </row>
    <row r="31" spans="1:16" ht="25.5" x14ac:dyDescent="0.2">
      <c r="A31" s="12" t="s">
        <v>78</v>
      </c>
      <c r="B31" s="12" t="s">
        <v>80</v>
      </c>
      <c r="C31" s="13" t="s">
        <v>79</v>
      </c>
      <c r="D31" s="14" t="s">
        <v>81</v>
      </c>
      <c r="E31" s="15">
        <v>-39944</v>
      </c>
      <c r="F31" s="16">
        <v>-39944</v>
      </c>
      <c r="G31" s="16">
        <v>0</v>
      </c>
      <c r="H31" s="16">
        <v>0</v>
      </c>
      <c r="I31" s="16">
        <v>0</v>
      </c>
      <c r="J31" s="15">
        <v>0</v>
      </c>
      <c r="K31" s="16">
        <v>0</v>
      </c>
      <c r="L31" s="16">
        <v>0</v>
      </c>
      <c r="M31" s="16">
        <v>0</v>
      </c>
      <c r="N31" s="16">
        <v>0</v>
      </c>
      <c r="O31" s="16">
        <v>0</v>
      </c>
      <c r="P31" s="15">
        <f t="shared" si="0"/>
        <v>-39944</v>
      </c>
    </row>
    <row r="32" spans="1:16" ht="25.5" x14ac:dyDescent="0.2">
      <c r="A32" s="12" t="s">
        <v>82</v>
      </c>
      <c r="B32" s="12" t="s">
        <v>84</v>
      </c>
      <c r="C32" s="13" t="s">
        <v>83</v>
      </c>
      <c r="D32" s="14" t="s">
        <v>85</v>
      </c>
      <c r="E32" s="15">
        <v>0</v>
      </c>
      <c r="F32" s="16">
        <v>0</v>
      </c>
      <c r="G32" s="16">
        <v>0</v>
      </c>
      <c r="H32" s="16">
        <v>0</v>
      </c>
      <c r="I32" s="16">
        <v>0</v>
      </c>
      <c r="J32" s="15">
        <v>200000</v>
      </c>
      <c r="K32" s="16">
        <v>0</v>
      </c>
      <c r="L32" s="16">
        <v>200000</v>
      </c>
      <c r="M32" s="16">
        <v>0</v>
      </c>
      <c r="N32" s="16">
        <v>0</v>
      </c>
      <c r="O32" s="16">
        <v>0</v>
      </c>
      <c r="P32" s="15">
        <f t="shared" si="0"/>
        <v>200000</v>
      </c>
    </row>
    <row r="33" spans="1:16" ht="25.5" x14ac:dyDescent="0.2">
      <c r="A33" s="6" t="s">
        <v>86</v>
      </c>
      <c r="B33" s="7"/>
      <c r="C33" s="8"/>
      <c r="D33" s="9" t="s">
        <v>87</v>
      </c>
      <c r="E33" s="10">
        <v>17315514.52</v>
      </c>
      <c r="F33" s="11">
        <v>17315514.52</v>
      </c>
      <c r="G33" s="11">
        <v>8556670.0399999991</v>
      </c>
      <c r="H33" s="11">
        <v>321715.78000000003</v>
      </c>
      <c r="I33" s="11">
        <v>0</v>
      </c>
      <c r="J33" s="10">
        <v>8652132</v>
      </c>
      <c r="K33" s="11">
        <v>6022832</v>
      </c>
      <c r="L33" s="11">
        <v>100000</v>
      </c>
      <c r="M33" s="11">
        <v>0</v>
      </c>
      <c r="N33" s="11">
        <v>0</v>
      </c>
      <c r="O33" s="11">
        <v>8552132</v>
      </c>
      <c r="P33" s="10">
        <f t="shared" si="0"/>
        <v>25967646.52</v>
      </c>
    </row>
    <row r="34" spans="1:16" ht="25.5" x14ac:dyDescent="0.2">
      <c r="A34" s="6" t="s">
        <v>88</v>
      </c>
      <c r="B34" s="7"/>
      <c r="C34" s="8"/>
      <c r="D34" s="9" t="s">
        <v>89</v>
      </c>
      <c r="E34" s="10">
        <v>17315514.52</v>
      </c>
      <c r="F34" s="11">
        <v>17315514.52</v>
      </c>
      <c r="G34" s="11">
        <v>8556670.0399999991</v>
      </c>
      <c r="H34" s="11">
        <v>321715.78000000003</v>
      </c>
      <c r="I34" s="11">
        <v>0</v>
      </c>
      <c r="J34" s="10">
        <v>8652132</v>
      </c>
      <c r="K34" s="11">
        <v>6022832</v>
      </c>
      <c r="L34" s="11">
        <v>100000</v>
      </c>
      <c r="M34" s="11">
        <v>0</v>
      </c>
      <c r="N34" s="11">
        <v>0</v>
      </c>
      <c r="O34" s="11">
        <v>8552132</v>
      </c>
      <c r="P34" s="10">
        <f t="shared" si="0"/>
        <v>25967646.52</v>
      </c>
    </row>
    <row r="35" spans="1:16" ht="38.25" x14ac:dyDescent="0.2">
      <c r="A35" s="12" t="s">
        <v>90</v>
      </c>
      <c r="B35" s="12" t="s">
        <v>91</v>
      </c>
      <c r="C35" s="13" t="s">
        <v>22</v>
      </c>
      <c r="D35" s="14" t="s">
        <v>92</v>
      </c>
      <c r="E35" s="15">
        <v>600000</v>
      </c>
      <c r="F35" s="16">
        <v>600000</v>
      </c>
      <c r="G35" s="16">
        <v>478000</v>
      </c>
      <c r="H35" s="16">
        <v>0</v>
      </c>
      <c r="I35" s="16">
        <v>0</v>
      </c>
      <c r="J35" s="15">
        <v>0</v>
      </c>
      <c r="K35" s="16">
        <v>0</v>
      </c>
      <c r="L35" s="16">
        <v>0</v>
      </c>
      <c r="M35" s="16">
        <v>0</v>
      </c>
      <c r="N35" s="16">
        <v>0</v>
      </c>
      <c r="O35" s="16">
        <v>0</v>
      </c>
      <c r="P35" s="15">
        <f t="shared" si="0"/>
        <v>600000</v>
      </c>
    </row>
    <row r="36" spans="1:16" x14ac:dyDescent="0.2">
      <c r="A36" s="12" t="s">
        <v>93</v>
      </c>
      <c r="B36" s="12" t="s">
        <v>31</v>
      </c>
      <c r="C36" s="13" t="s">
        <v>30</v>
      </c>
      <c r="D36" s="14" t="s">
        <v>32</v>
      </c>
      <c r="E36" s="15">
        <f>5682657.02-100000</f>
        <v>5582657.0199999996</v>
      </c>
      <c r="F36" s="16">
        <f>5682657.02</f>
        <v>5682657.0199999996</v>
      </c>
      <c r="G36" s="16">
        <v>5000900</v>
      </c>
      <c r="H36" s="16">
        <v>-480697</v>
      </c>
      <c r="I36" s="16">
        <v>-100000</v>
      </c>
      <c r="J36" s="15">
        <v>24000</v>
      </c>
      <c r="K36" s="16">
        <v>24000</v>
      </c>
      <c r="L36" s="16">
        <v>0</v>
      </c>
      <c r="M36" s="16">
        <v>0</v>
      </c>
      <c r="N36" s="16">
        <v>0</v>
      </c>
      <c r="O36" s="16">
        <v>24000</v>
      </c>
      <c r="P36" s="15">
        <f t="shared" si="0"/>
        <v>5606657.0199999996</v>
      </c>
    </row>
    <row r="37" spans="1:16" ht="38.25" x14ac:dyDescent="0.2">
      <c r="A37" s="12" t="s">
        <v>94</v>
      </c>
      <c r="B37" s="12" t="s">
        <v>96</v>
      </c>
      <c r="C37" s="13" t="s">
        <v>95</v>
      </c>
      <c r="D37" s="14" t="s">
        <v>97</v>
      </c>
      <c r="E37" s="15">
        <f>9652186+249944+100000</f>
        <v>10002130</v>
      </c>
      <c r="F37" s="16">
        <f>9652186+349944</f>
        <v>10002130</v>
      </c>
      <c r="G37" s="16">
        <v>3478508</v>
      </c>
      <c r="H37" s="16">
        <v>1006921.05</v>
      </c>
      <c r="I37" s="16">
        <v>0</v>
      </c>
      <c r="J37" s="15">
        <v>4136187</v>
      </c>
      <c r="K37" s="16">
        <v>4136187</v>
      </c>
      <c r="L37" s="16">
        <v>0</v>
      </c>
      <c r="M37" s="16">
        <v>0</v>
      </c>
      <c r="N37" s="16">
        <v>0</v>
      </c>
      <c r="O37" s="16">
        <v>4136187</v>
      </c>
      <c r="P37" s="15">
        <f t="shared" si="0"/>
        <v>14138317</v>
      </c>
    </row>
    <row r="38" spans="1:16" ht="38.25" x14ac:dyDescent="0.2">
      <c r="A38" s="12" t="s">
        <v>98</v>
      </c>
      <c r="B38" s="12" t="s">
        <v>99</v>
      </c>
      <c r="C38" s="13" t="s">
        <v>95</v>
      </c>
      <c r="D38" s="14" t="s">
        <v>100</v>
      </c>
      <c r="E38" s="15">
        <v>-490800</v>
      </c>
      <c r="F38" s="16">
        <v>-490800</v>
      </c>
      <c r="G38" s="16">
        <v>-402600</v>
      </c>
      <c r="H38" s="16">
        <v>0</v>
      </c>
      <c r="I38" s="16">
        <v>0</v>
      </c>
      <c r="J38" s="15">
        <v>0</v>
      </c>
      <c r="K38" s="16">
        <v>0</v>
      </c>
      <c r="L38" s="16">
        <v>0</v>
      </c>
      <c r="M38" s="16">
        <v>0</v>
      </c>
      <c r="N38" s="16">
        <v>0</v>
      </c>
      <c r="O38" s="16">
        <v>0</v>
      </c>
      <c r="P38" s="15">
        <f t="shared" si="0"/>
        <v>-490800</v>
      </c>
    </row>
    <row r="39" spans="1:16" ht="76.5" x14ac:dyDescent="0.2">
      <c r="A39" s="12" t="s">
        <v>101</v>
      </c>
      <c r="B39" s="12" t="s">
        <v>102</v>
      </c>
      <c r="C39" s="13" t="s">
        <v>95</v>
      </c>
      <c r="D39" s="14" t="s">
        <v>103</v>
      </c>
      <c r="E39" s="15">
        <v>44925.75</v>
      </c>
      <c r="F39" s="16">
        <v>44925.75</v>
      </c>
      <c r="G39" s="16">
        <v>44925.75</v>
      </c>
      <c r="H39" s="16">
        <v>0</v>
      </c>
      <c r="I39" s="16">
        <v>0</v>
      </c>
      <c r="J39" s="15">
        <v>0</v>
      </c>
      <c r="K39" s="16">
        <v>0</v>
      </c>
      <c r="L39" s="16">
        <v>0</v>
      </c>
      <c r="M39" s="16">
        <v>0</v>
      </c>
      <c r="N39" s="16">
        <v>0</v>
      </c>
      <c r="O39" s="16">
        <v>0</v>
      </c>
      <c r="P39" s="15">
        <f t="shared" si="0"/>
        <v>44925.75</v>
      </c>
    </row>
    <row r="40" spans="1:16" ht="25.5" x14ac:dyDescent="0.2">
      <c r="A40" s="12" t="s">
        <v>104</v>
      </c>
      <c r="B40" s="12" t="s">
        <v>106</v>
      </c>
      <c r="C40" s="13" t="s">
        <v>105</v>
      </c>
      <c r="D40" s="14" t="s">
        <v>107</v>
      </c>
      <c r="E40" s="15">
        <v>310300</v>
      </c>
      <c r="F40" s="16">
        <v>310300</v>
      </c>
      <c r="G40" s="16">
        <v>155000</v>
      </c>
      <c r="H40" s="16">
        <v>2500</v>
      </c>
      <c r="I40" s="16">
        <v>0</v>
      </c>
      <c r="J40" s="15">
        <v>0</v>
      </c>
      <c r="K40" s="16">
        <v>0</v>
      </c>
      <c r="L40" s="16">
        <v>0</v>
      </c>
      <c r="M40" s="16">
        <v>0</v>
      </c>
      <c r="N40" s="16">
        <v>0</v>
      </c>
      <c r="O40" s="16">
        <v>0</v>
      </c>
      <c r="P40" s="15">
        <f t="shared" si="0"/>
        <v>310300</v>
      </c>
    </row>
    <row r="41" spans="1:16" ht="25.5" x14ac:dyDescent="0.2">
      <c r="A41" s="12" t="s">
        <v>108</v>
      </c>
      <c r="B41" s="12" t="s">
        <v>110</v>
      </c>
      <c r="C41" s="13" t="s">
        <v>109</v>
      </c>
      <c r="D41" s="14" t="s">
        <v>111</v>
      </c>
      <c r="E41" s="15">
        <v>472558</v>
      </c>
      <c r="F41" s="16">
        <v>472558</v>
      </c>
      <c r="G41" s="16">
        <v>381000</v>
      </c>
      <c r="H41" s="16">
        <v>0</v>
      </c>
      <c r="I41" s="16">
        <v>0</v>
      </c>
      <c r="J41" s="15">
        <v>0</v>
      </c>
      <c r="K41" s="16">
        <v>0</v>
      </c>
      <c r="L41" s="16">
        <v>0</v>
      </c>
      <c r="M41" s="16">
        <v>0</v>
      </c>
      <c r="N41" s="16">
        <v>0</v>
      </c>
      <c r="O41" s="16">
        <v>0</v>
      </c>
      <c r="P41" s="15">
        <f t="shared" si="0"/>
        <v>472558</v>
      </c>
    </row>
    <row r="42" spans="1:16" x14ac:dyDescent="0.2">
      <c r="A42" s="12" t="s">
        <v>112</v>
      </c>
      <c r="B42" s="12" t="s">
        <v>113</v>
      </c>
      <c r="C42" s="13" t="s">
        <v>109</v>
      </c>
      <c r="D42" s="14" t="s">
        <v>114</v>
      </c>
      <c r="E42" s="15">
        <v>43554</v>
      </c>
      <c r="F42" s="16">
        <v>43554</v>
      </c>
      <c r="G42" s="16">
        <v>0</v>
      </c>
      <c r="H42" s="16">
        <v>0</v>
      </c>
      <c r="I42" s="16">
        <v>0</v>
      </c>
      <c r="J42" s="15">
        <v>0</v>
      </c>
      <c r="K42" s="16">
        <v>0</v>
      </c>
      <c r="L42" s="16">
        <v>0</v>
      </c>
      <c r="M42" s="16">
        <v>0</v>
      </c>
      <c r="N42" s="16">
        <v>0</v>
      </c>
      <c r="O42" s="16">
        <v>0</v>
      </c>
      <c r="P42" s="15">
        <f t="shared" si="0"/>
        <v>43554</v>
      </c>
    </row>
    <row r="43" spans="1:16" ht="25.5" x14ac:dyDescent="0.2">
      <c r="A43" s="12" t="s">
        <v>115</v>
      </c>
      <c r="B43" s="12" t="s">
        <v>116</v>
      </c>
      <c r="C43" s="13" t="s">
        <v>109</v>
      </c>
      <c r="D43" s="14" t="s">
        <v>117</v>
      </c>
      <c r="E43" s="15">
        <v>-462100</v>
      </c>
      <c r="F43" s="16">
        <v>-462100</v>
      </c>
      <c r="G43" s="16">
        <v>-305000</v>
      </c>
      <c r="H43" s="16">
        <v>0</v>
      </c>
      <c r="I43" s="16">
        <v>0</v>
      </c>
      <c r="J43" s="15">
        <v>0</v>
      </c>
      <c r="K43" s="16">
        <v>0</v>
      </c>
      <c r="L43" s="16">
        <v>0</v>
      </c>
      <c r="M43" s="16">
        <v>0</v>
      </c>
      <c r="N43" s="16">
        <v>0</v>
      </c>
      <c r="O43" s="16">
        <v>0</v>
      </c>
      <c r="P43" s="15">
        <f t="shared" si="0"/>
        <v>-462100</v>
      </c>
    </row>
    <row r="44" spans="1:16" ht="63.75" x14ac:dyDescent="0.2">
      <c r="A44" s="12" t="s">
        <v>118</v>
      </c>
      <c r="B44" s="12" t="s">
        <v>119</v>
      </c>
      <c r="C44" s="13" t="s">
        <v>109</v>
      </c>
      <c r="D44" s="14" t="s">
        <v>120</v>
      </c>
      <c r="E44" s="15">
        <v>0</v>
      </c>
      <c r="F44" s="16">
        <v>0</v>
      </c>
      <c r="G44" s="16">
        <v>0</v>
      </c>
      <c r="H44" s="16">
        <v>0</v>
      </c>
      <c r="I44" s="16">
        <v>0</v>
      </c>
      <c r="J44" s="15">
        <v>170400</v>
      </c>
      <c r="K44" s="16">
        <v>170400</v>
      </c>
      <c r="L44" s="16">
        <v>0</v>
      </c>
      <c r="M44" s="16">
        <v>0</v>
      </c>
      <c r="N44" s="16">
        <v>0</v>
      </c>
      <c r="O44" s="16">
        <v>170400</v>
      </c>
      <c r="P44" s="15">
        <f t="shared" si="0"/>
        <v>170400</v>
      </c>
    </row>
    <row r="45" spans="1:16" ht="63.75" x14ac:dyDescent="0.2">
      <c r="A45" s="12" t="s">
        <v>121</v>
      </c>
      <c r="B45" s="12" t="s">
        <v>122</v>
      </c>
      <c r="C45" s="13" t="s">
        <v>109</v>
      </c>
      <c r="D45" s="14" t="s">
        <v>123</v>
      </c>
      <c r="E45" s="15">
        <v>0</v>
      </c>
      <c r="F45" s="16">
        <v>0</v>
      </c>
      <c r="G45" s="16">
        <v>0</v>
      </c>
      <c r="H45" s="16">
        <v>0</v>
      </c>
      <c r="I45" s="16">
        <v>0</v>
      </c>
      <c r="J45" s="15">
        <v>1533500</v>
      </c>
      <c r="K45" s="16">
        <v>1533500</v>
      </c>
      <c r="L45" s="16">
        <v>0</v>
      </c>
      <c r="M45" s="16">
        <v>0</v>
      </c>
      <c r="N45" s="16">
        <v>0</v>
      </c>
      <c r="O45" s="16">
        <v>1533500</v>
      </c>
      <c r="P45" s="15">
        <f t="shared" si="0"/>
        <v>1533500</v>
      </c>
    </row>
    <row r="46" spans="1:16" ht="63.75" x14ac:dyDescent="0.2">
      <c r="A46" s="12" t="s">
        <v>124</v>
      </c>
      <c r="B46" s="12" t="s">
        <v>125</v>
      </c>
      <c r="C46" s="13" t="s">
        <v>109</v>
      </c>
      <c r="D46" s="14" t="s">
        <v>126</v>
      </c>
      <c r="E46" s="15">
        <v>295620.75</v>
      </c>
      <c r="F46" s="16">
        <v>295620.75</v>
      </c>
      <c r="G46" s="16">
        <v>245443.02</v>
      </c>
      <c r="H46" s="16">
        <v>0</v>
      </c>
      <c r="I46" s="16">
        <v>0</v>
      </c>
      <c r="J46" s="15">
        <v>0</v>
      </c>
      <c r="K46" s="16">
        <v>0</v>
      </c>
      <c r="L46" s="16">
        <v>0</v>
      </c>
      <c r="M46" s="16">
        <v>0</v>
      </c>
      <c r="N46" s="16">
        <v>0</v>
      </c>
      <c r="O46" s="16">
        <v>0</v>
      </c>
      <c r="P46" s="15">
        <f t="shared" ref="P46:P68" si="1">E46+J46</f>
        <v>295620.75</v>
      </c>
    </row>
    <row r="47" spans="1:16" ht="89.25" x14ac:dyDescent="0.2">
      <c r="A47" s="12" t="s">
        <v>127</v>
      </c>
      <c r="B47" s="12" t="s">
        <v>128</v>
      </c>
      <c r="C47" s="13" t="s">
        <v>109</v>
      </c>
      <c r="D47" s="14" t="s">
        <v>129</v>
      </c>
      <c r="E47" s="15">
        <v>0</v>
      </c>
      <c r="F47" s="16">
        <v>0</v>
      </c>
      <c r="G47" s="16">
        <v>0</v>
      </c>
      <c r="H47" s="16">
        <v>0</v>
      </c>
      <c r="I47" s="16">
        <v>0</v>
      </c>
      <c r="J47" s="15">
        <v>158745</v>
      </c>
      <c r="K47" s="16">
        <v>158745</v>
      </c>
      <c r="L47" s="16">
        <v>0</v>
      </c>
      <c r="M47" s="16">
        <v>0</v>
      </c>
      <c r="N47" s="16">
        <v>0</v>
      </c>
      <c r="O47" s="16">
        <v>158745</v>
      </c>
      <c r="P47" s="15">
        <f t="shared" si="1"/>
        <v>158745</v>
      </c>
    </row>
    <row r="48" spans="1:16" ht="89.25" x14ac:dyDescent="0.2">
      <c r="A48" s="12" t="s">
        <v>130</v>
      </c>
      <c r="B48" s="12" t="s">
        <v>131</v>
      </c>
      <c r="C48" s="13" t="s">
        <v>109</v>
      </c>
      <c r="D48" s="14" t="s">
        <v>132</v>
      </c>
      <c r="E48" s="15">
        <v>0</v>
      </c>
      <c r="F48" s="16">
        <v>0</v>
      </c>
      <c r="G48" s="16">
        <v>0</v>
      </c>
      <c r="H48" s="16">
        <v>0</v>
      </c>
      <c r="I48" s="16">
        <v>0</v>
      </c>
      <c r="J48" s="15">
        <v>2629300</v>
      </c>
      <c r="K48" s="16">
        <v>0</v>
      </c>
      <c r="L48" s="16">
        <v>100000</v>
      </c>
      <c r="M48" s="16">
        <v>0</v>
      </c>
      <c r="N48" s="16">
        <v>0</v>
      </c>
      <c r="O48" s="16">
        <v>2529300</v>
      </c>
      <c r="P48" s="15">
        <f t="shared" si="1"/>
        <v>2629300</v>
      </c>
    </row>
    <row r="49" spans="1:16" ht="51" x14ac:dyDescent="0.2">
      <c r="A49" s="12" t="s">
        <v>133</v>
      </c>
      <c r="B49" s="12" t="s">
        <v>134</v>
      </c>
      <c r="C49" s="13" t="s">
        <v>109</v>
      </c>
      <c r="D49" s="14" t="s">
        <v>135</v>
      </c>
      <c r="E49" s="15">
        <v>1928000</v>
      </c>
      <c r="F49" s="16">
        <v>1928000</v>
      </c>
      <c r="G49" s="16">
        <v>0</v>
      </c>
      <c r="H49" s="16">
        <v>0</v>
      </c>
      <c r="I49" s="16">
        <v>0</v>
      </c>
      <c r="J49" s="15">
        <v>0</v>
      </c>
      <c r="K49" s="16">
        <v>0</v>
      </c>
      <c r="L49" s="16">
        <v>0</v>
      </c>
      <c r="M49" s="16">
        <v>0</v>
      </c>
      <c r="N49" s="16">
        <v>0</v>
      </c>
      <c r="O49" s="16">
        <v>0</v>
      </c>
      <c r="P49" s="15">
        <f t="shared" si="1"/>
        <v>1928000</v>
      </c>
    </row>
    <row r="50" spans="1:16" ht="63.75" x14ac:dyDescent="0.2">
      <c r="A50" s="12" t="s">
        <v>136</v>
      </c>
      <c r="B50" s="12" t="s">
        <v>138</v>
      </c>
      <c r="C50" s="13" t="s">
        <v>137</v>
      </c>
      <c r="D50" s="14" t="s">
        <v>139</v>
      </c>
      <c r="E50" s="15">
        <v>98000</v>
      </c>
      <c r="F50" s="16">
        <v>98000</v>
      </c>
      <c r="G50" s="16">
        <v>0</v>
      </c>
      <c r="H50" s="16">
        <v>0</v>
      </c>
      <c r="I50" s="16">
        <v>0</v>
      </c>
      <c r="J50" s="15">
        <v>0</v>
      </c>
      <c r="K50" s="16">
        <v>0</v>
      </c>
      <c r="L50" s="16">
        <v>0</v>
      </c>
      <c r="M50" s="16">
        <v>0</v>
      </c>
      <c r="N50" s="16">
        <v>0</v>
      </c>
      <c r="O50" s="16">
        <v>0</v>
      </c>
      <c r="P50" s="15">
        <f t="shared" si="1"/>
        <v>98000</v>
      </c>
    </row>
    <row r="51" spans="1:16" x14ac:dyDescent="0.2">
      <c r="A51" s="12" t="s">
        <v>140</v>
      </c>
      <c r="B51" s="12" t="s">
        <v>142</v>
      </c>
      <c r="C51" s="13" t="s">
        <v>141</v>
      </c>
      <c r="D51" s="14" t="s">
        <v>143</v>
      </c>
      <c r="E51" s="15">
        <v>-182215</v>
      </c>
      <c r="F51" s="16">
        <v>-182215</v>
      </c>
      <c r="G51" s="16">
        <v>-87000</v>
      </c>
      <c r="H51" s="16">
        <v>-78215</v>
      </c>
      <c r="I51" s="16">
        <v>0</v>
      </c>
      <c r="J51" s="15">
        <v>0</v>
      </c>
      <c r="K51" s="16">
        <v>0</v>
      </c>
      <c r="L51" s="16">
        <v>0</v>
      </c>
      <c r="M51" s="16">
        <v>0</v>
      </c>
      <c r="N51" s="16">
        <v>0</v>
      </c>
      <c r="O51" s="16">
        <v>0</v>
      </c>
      <c r="P51" s="15">
        <f t="shared" si="1"/>
        <v>-182215</v>
      </c>
    </row>
    <row r="52" spans="1:16" x14ac:dyDescent="0.2">
      <c r="A52" s="12" t="s">
        <v>144</v>
      </c>
      <c r="B52" s="12" t="s">
        <v>145</v>
      </c>
      <c r="C52" s="13" t="s">
        <v>141</v>
      </c>
      <c r="D52" s="14" t="s">
        <v>146</v>
      </c>
      <c r="E52" s="15">
        <v>-4000</v>
      </c>
      <c r="F52" s="16">
        <v>-4000</v>
      </c>
      <c r="G52" s="16">
        <v>2000</v>
      </c>
      <c r="H52" s="16">
        <v>0</v>
      </c>
      <c r="I52" s="16">
        <v>0</v>
      </c>
      <c r="J52" s="15">
        <v>0</v>
      </c>
      <c r="K52" s="16">
        <v>0</v>
      </c>
      <c r="L52" s="16">
        <v>0</v>
      </c>
      <c r="M52" s="16">
        <v>0</v>
      </c>
      <c r="N52" s="16">
        <v>0</v>
      </c>
      <c r="O52" s="16">
        <v>0</v>
      </c>
      <c r="P52" s="15">
        <f t="shared" si="1"/>
        <v>-4000</v>
      </c>
    </row>
    <row r="53" spans="1:16" ht="38.25" x14ac:dyDescent="0.2">
      <c r="A53" s="12" t="s">
        <v>147</v>
      </c>
      <c r="B53" s="12" t="s">
        <v>149</v>
      </c>
      <c r="C53" s="13" t="s">
        <v>148</v>
      </c>
      <c r="D53" s="14" t="s">
        <v>150</v>
      </c>
      <c r="E53" s="15">
        <v>290300</v>
      </c>
      <c r="F53" s="16">
        <v>290300</v>
      </c>
      <c r="G53" s="16">
        <v>358193.27</v>
      </c>
      <c r="H53" s="16">
        <v>-128793.26999999999</v>
      </c>
      <c r="I53" s="16">
        <v>0</v>
      </c>
      <c r="J53" s="15">
        <v>0</v>
      </c>
      <c r="K53" s="16">
        <v>0</v>
      </c>
      <c r="L53" s="16">
        <v>0</v>
      </c>
      <c r="M53" s="16">
        <v>0</v>
      </c>
      <c r="N53" s="16">
        <v>0</v>
      </c>
      <c r="O53" s="16">
        <v>0</v>
      </c>
      <c r="P53" s="15">
        <f t="shared" si="1"/>
        <v>290300</v>
      </c>
    </row>
    <row r="54" spans="1:16" ht="38.25" x14ac:dyDescent="0.2">
      <c r="A54" s="12" t="s">
        <v>151</v>
      </c>
      <c r="B54" s="12" t="s">
        <v>153</v>
      </c>
      <c r="C54" s="13" t="s">
        <v>152</v>
      </c>
      <c r="D54" s="14" t="s">
        <v>154</v>
      </c>
      <c r="E54" s="15">
        <v>-963472</v>
      </c>
      <c r="F54" s="16">
        <v>-963472</v>
      </c>
      <c r="G54" s="16">
        <v>-792700</v>
      </c>
      <c r="H54" s="16">
        <v>0</v>
      </c>
      <c r="I54" s="16">
        <v>0</v>
      </c>
      <c r="J54" s="15">
        <v>0</v>
      </c>
      <c r="K54" s="16">
        <v>0</v>
      </c>
      <c r="L54" s="16">
        <v>0</v>
      </c>
      <c r="M54" s="16">
        <v>0</v>
      </c>
      <c r="N54" s="16">
        <v>0</v>
      </c>
      <c r="O54" s="16">
        <v>0</v>
      </c>
      <c r="P54" s="15">
        <f t="shared" si="1"/>
        <v>-963472</v>
      </c>
    </row>
    <row r="55" spans="1:16" ht="25.5" x14ac:dyDescent="0.2">
      <c r="A55" s="6" t="s">
        <v>155</v>
      </c>
      <c r="B55" s="7"/>
      <c r="C55" s="8"/>
      <c r="D55" s="9" t="s">
        <v>156</v>
      </c>
      <c r="E55" s="10">
        <v>407985</v>
      </c>
      <c r="F55" s="11">
        <v>407985</v>
      </c>
      <c r="G55" s="11">
        <v>97800</v>
      </c>
      <c r="H55" s="11">
        <v>0</v>
      </c>
      <c r="I55" s="11">
        <v>0</v>
      </c>
      <c r="J55" s="10">
        <v>0</v>
      </c>
      <c r="K55" s="11">
        <v>0</v>
      </c>
      <c r="L55" s="11">
        <v>0</v>
      </c>
      <c r="M55" s="11">
        <v>0</v>
      </c>
      <c r="N55" s="11">
        <v>0</v>
      </c>
      <c r="O55" s="11">
        <v>0</v>
      </c>
      <c r="P55" s="10">
        <f t="shared" si="1"/>
        <v>407985</v>
      </c>
    </row>
    <row r="56" spans="1:16" ht="38.25" x14ac:dyDescent="0.2">
      <c r="A56" s="6" t="s">
        <v>157</v>
      </c>
      <c r="B56" s="7"/>
      <c r="C56" s="8"/>
      <c r="D56" s="9" t="s">
        <v>158</v>
      </c>
      <c r="E56" s="10">
        <v>407985</v>
      </c>
      <c r="F56" s="11">
        <v>407985</v>
      </c>
      <c r="G56" s="11">
        <v>97800</v>
      </c>
      <c r="H56" s="11">
        <v>0</v>
      </c>
      <c r="I56" s="11">
        <v>0</v>
      </c>
      <c r="J56" s="10">
        <v>0</v>
      </c>
      <c r="K56" s="11">
        <v>0</v>
      </c>
      <c r="L56" s="11">
        <v>0</v>
      </c>
      <c r="M56" s="11">
        <v>0</v>
      </c>
      <c r="N56" s="11">
        <v>0</v>
      </c>
      <c r="O56" s="11">
        <v>0</v>
      </c>
      <c r="P56" s="10">
        <f t="shared" si="1"/>
        <v>407985</v>
      </c>
    </row>
    <row r="57" spans="1:16" ht="38.25" x14ac:dyDescent="0.2">
      <c r="A57" s="12" t="s">
        <v>159</v>
      </c>
      <c r="B57" s="12" t="s">
        <v>91</v>
      </c>
      <c r="C57" s="13" t="s">
        <v>22</v>
      </c>
      <c r="D57" s="14" t="s">
        <v>92</v>
      </c>
      <c r="E57" s="15">
        <v>289985</v>
      </c>
      <c r="F57" s="16">
        <v>289985</v>
      </c>
      <c r="G57" s="16">
        <v>298500</v>
      </c>
      <c r="H57" s="16">
        <v>0</v>
      </c>
      <c r="I57" s="16">
        <v>0</v>
      </c>
      <c r="J57" s="15">
        <v>0</v>
      </c>
      <c r="K57" s="16">
        <v>0</v>
      </c>
      <c r="L57" s="16">
        <v>0</v>
      </c>
      <c r="M57" s="16">
        <v>0</v>
      </c>
      <c r="N57" s="16">
        <v>0</v>
      </c>
      <c r="O57" s="16">
        <v>0</v>
      </c>
      <c r="P57" s="15">
        <f t="shared" si="1"/>
        <v>289985</v>
      </c>
    </row>
    <row r="58" spans="1:16" ht="76.5" x14ac:dyDescent="0.2">
      <c r="A58" s="12" t="s">
        <v>160</v>
      </c>
      <c r="B58" s="12" t="s">
        <v>161</v>
      </c>
      <c r="C58" s="13" t="s">
        <v>31</v>
      </c>
      <c r="D58" s="14" t="s">
        <v>162</v>
      </c>
      <c r="E58" s="15">
        <v>500000</v>
      </c>
      <c r="F58" s="16">
        <v>500000</v>
      </c>
      <c r="G58" s="16">
        <v>0</v>
      </c>
      <c r="H58" s="16">
        <v>0</v>
      </c>
      <c r="I58" s="16">
        <v>0</v>
      </c>
      <c r="J58" s="15">
        <v>0</v>
      </c>
      <c r="K58" s="16">
        <v>0</v>
      </c>
      <c r="L58" s="16">
        <v>0</v>
      </c>
      <c r="M58" s="16">
        <v>0</v>
      </c>
      <c r="N58" s="16">
        <v>0</v>
      </c>
      <c r="O58" s="16">
        <v>0</v>
      </c>
      <c r="P58" s="15">
        <f t="shared" si="1"/>
        <v>500000</v>
      </c>
    </row>
    <row r="59" spans="1:16" ht="38.25" x14ac:dyDescent="0.2">
      <c r="A59" s="12" t="s">
        <v>163</v>
      </c>
      <c r="B59" s="12" t="s">
        <v>165</v>
      </c>
      <c r="C59" s="13" t="s">
        <v>164</v>
      </c>
      <c r="D59" s="14" t="s">
        <v>166</v>
      </c>
      <c r="E59" s="15">
        <v>-325775</v>
      </c>
      <c r="F59" s="16">
        <v>-325775</v>
      </c>
      <c r="G59" s="16">
        <v>-200700</v>
      </c>
      <c r="H59" s="16">
        <v>0</v>
      </c>
      <c r="I59" s="16">
        <v>0</v>
      </c>
      <c r="J59" s="15">
        <v>0</v>
      </c>
      <c r="K59" s="16">
        <v>0</v>
      </c>
      <c r="L59" s="16">
        <v>0</v>
      </c>
      <c r="M59" s="16">
        <v>0</v>
      </c>
      <c r="N59" s="16">
        <v>0</v>
      </c>
      <c r="O59" s="16">
        <v>0</v>
      </c>
      <c r="P59" s="15">
        <f t="shared" si="1"/>
        <v>-325775</v>
      </c>
    </row>
    <row r="60" spans="1:16" ht="25.5" x14ac:dyDescent="0.2">
      <c r="A60" s="12" t="s">
        <v>167</v>
      </c>
      <c r="B60" s="12" t="s">
        <v>168</v>
      </c>
      <c r="C60" s="13" t="s">
        <v>164</v>
      </c>
      <c r="D60" s="14" t="s">
        <v>169</v>
      </c>
      <c r="E60" s="15">
        <v>-56225</v>
      </c>
      <c r="F60" s="16">
        <v>-56225</v>
      </c>
      <c r="G60" s="16">
        <v>0</v>
      </c>
      <c r="H60" s="16">
        <v>0</v>
      </c>
      <c r="I60" s="16">
        <v>0</v>
      </c>
      <c r="J60" s="15">
        <v>0</v>
      </c>
      <c r="K60" s="16">
        <v>0</v>
      </c>
      <c r="L60" s="16">
        <v>0</v>
      </c>
      <c r="M60" s="16">
        <v>0</v>
      </c>
      <c r="N60" s="16">
        <v>0</v>
      </c>
      <c r="O60" s="16">
        <v>0</v>
      </c>
      <c r="P60" s="15">
        <f t="shared" si="1"/>
        <v>-56225</v>
      </c>
    </row>
    <row r="61" spans="1:16" ht="25.5" x14ac:dyDescent="0.2">
      <c r="A61" s="6" t="s">
        <v>170</v>
      </c>
      <c r="B61" s="7"/>
      <c r="C61" s="8"/>
      <c r="D61" s="9" t="s">
        <v>171</v>
      </c>
      <c r="E61" s="10">
        <v>947069.32000000007</v>
      </c>
      <c r="F61" s="11">
        <v>1861069.32</v>
      </c>
      <c r="G61" s="11">
        <v>147800</v>
      </c>
      <c r="H61" s="11">
        <v>0</v>
      </c>
      <c r="I61" s="11">
        <v>0</v>
      </c>
      <c r="J61" s="10">
        <v>724866</v>
      </c>
      <c r="K61" s="11">
        <v>724866</v>
      </c>
      <c r="L61" s="11">
        <v>0</v>
      </c>
      <c r="M61" s="11">
        <v>0</v>
      </c>
      <c r="N61" s="11">
        <v>0</v>
      </c>
      <c r="O61" s="11">
        <v>724866</v>
      </c>
      <c r="P61" s="10">
        <f t="shared" si="1"/>
        <v>1671935.32</v>
      </c>
    </row>
    <row r="62" spans="1:16" x14ac:dyDescent="0.2">
      <c r="A62" s="6" t="s">
        <v>172</v>
      </c>
      <c r="B62" s="7"/>
      <c r="C62" s="8"/>
      <c r="D62" s="9" t="s">
        <v>173</v>
      </c>
      <c r="E62" s="10">
        <v>947069.32000000007</v>
      </c>
      <c r="F62" s="11">
        <v>1861069.32</v>
      </c>
      <c r="G62" s="11">
        <v>147800</v>
      </c>
      <c r="H62" s="11">
        <v>0</v>
      </c>
      <c r="I62" s="11">
        <v>0</v>
      </c>
      <c r="J62" s="10">
        <v>724866</v>
      </c>
      <c r="K62" s="11">
        <v>724866</v>
      </c>
      <c r="L62" s="11">
        <v>0</v>
      </c>
      <c r="M62" s="11">
        <v>0</v>
      </c>
      <c r="N62" s="11">
        <v>0</v>
      </c>
      <c r="O62" s="11">
        <v>724866</v>
      </c>
      <c r="P62" s="10">
        <f t="shared" si="1"/>
        <v>1671935.32</v>
      </c>
    </row>
    <row r="63" spans="1:16" ht="38.25" x14ac:dyDescent="0.2">
      <c r="A63" s="12" t="s">
        <v>174</v>
      </c>
      <c r="B63" s="12" t="s">
        <v>91</v>
      </c>
      <c r="C63" s="13" t="s">
        <v>22</v>
      </c>
      <c r="D63" s="14" t="s">
        <v>92</v>
      </c>
      <c r="E63" s="15">
        <v>164907</v>
      </c>
      <c r="F63" s="16">
        <v>164907</v>
      </c>
      <c r="G63" s="16">
        <v>147800</v>
      </c>
      <c r="H63" s="16">
        <v>0</v>
      </c>
      <c r="I63" s="16">
        <v>0</v>
      </c>
      <c r="J63" s="15">
        <v>0</v>
      </c>
      <c r="K63" s="16">
        <v>0</v>
      </c>
      <c r="L63" s="16">
        <v>0</v>
      </c>
      <c r="M63" s="16">
        <v>0</v>
      </c>
      <c r="N63" s="16">
        <v>0</v>
      </c>
      <c r="O63" s="16">
        <v>0</v>
      </c>
      <c r="P63" s="15">
        <f t="shared" si="1"/>
        <v>164907</v>
      </c>
    </row>
    <row r="64" spans="1:16" x14ac:dyDescent="0.2">
      <c r="A64" s="12" t="s">
        <v>175</v>
      </c>
      <c r="B64" s="12" t="s">
        <v>176</v>
      </c>
      <c r="C64" s="13" t="s">
        <v>26</v>
      </c>
      <c r="D64" s="14" t="s">
        <v>177</v>
      </c>
      <c r="E64" s="15">
        <v>-914000</v>
      </c>
      <c r="F64" s="16">
        <v>0</v>
      </c>
      <c r="G64" s="16">
        <v>0</v>
      </c>
      <c r="H64" s="16">
        <v>0</v>
      </c>
      <c r="I64" s="16">
        <v>0</v>
      </c>
      <c r="J64" s="15">
        <v>0</v>
      </c>
      <c r="K64" s="16">
        <v>0</v>
      </c>
      <c r="L64" s="16">
        <v>0</v>
      </c>
      <c r="M64" s="16">
        <v>0</v>
      </c>
      <c r="N64" s="16">
        <v>0</v>
      </c>
      <c r="O64" s="16">
        <v>0</v>
      </c>
      <c r="P64" s="15">
        <f t="shared" si="1"/>
        <v>-914000</v>
      </c>
    </row>
    <row r="65" spans="1:16" ht="63.75" x14ac:dyDescent="0.2">
      <c r="A65" s="12" t="s">
        <v>178</v>
      </c>
      <c r="B65" s="12" t="s">
        <v>179</v>
      </c>
      <c r="C65" s="13" t="s">
        <v>27</v>
      </c>
      <c r="D65" s="14" t="s">
        <v>180</v>
      </c>
      <c r="E65" s="15">
        <v>174482.32</v>
      </c>
      <c r="F65" s="16">
        <v>174482.32</v>
      </c>
      <c r="G65" s="16">
        <v>0</v>
      </c>
      <c r="H65" s="16">
        <v>0</v>
      </c>
      <c r="I65" s="16">
        <v>0</v>
      </c>
      <c r="J65" s="15">
        <v>0</v>
      </c>
      <c r="K65" s="16">
        <v>0</v>
      </c>
      <c r="L65" s="16">
        <v>0</v>
      </c>
      <c r="M65" s="16">
        <v>0</v>
      </c>
      <c r="N65" s="16">
        <v>0</v>
      </c>
      <c r="O65" s="16">
        <v>0</v>
      </c>
      <c r="P65" s="15">
        <f t="shared" si="1"/>
        <v>174482.32</v>
      </c>
    </row>
    <row r="66" spans="1:16" x14ac:dyDescent="0.2">
      <c r="A66" s="12" t="s">
        <v>181</v>
      </c>
      <c r="B66" s="12" t="s">
        <v>182</v>
      </c>
      <c r="C66" s="13" t="s">
        <v>27</v>
      </c>
      <c r="D66" s="14" t="s">
        <v>183</v>
      </c>
      <c r="E66" s="15">
        <v>150000</v>
      </c>
      <c r="F66" s="16">
        <v>150000</v>
      </c>
      <c r="G66" s="16">
        <v>0</v>
      </c>
      <c r="H66" s="16">
        <v>0</v>
      </c>
      <c r="I66" s="16">
        <v>0</v>
      </c>
      <c r="J66" s="15">
        <v>399866</v>
      </c>
      <c r="K66" s="16">
        <v>399866</v>
      </c>
      <c r="L66" s="16">
        <v>0</v>
      </c>
      <c r="M66" s="16">
        <v>0</v>
      </c>
      <c r="N66" s="16">
        <v>0</v>
      </c>
      <c r="O66" s="16">
        <v>399866</v>
      </c>
      <c r="P66" s="15">
        <f t="shared" si="1"/>
        <v>549866</v>
      </c>
    </row>
    <row r="67" spans="1:16" ht="38.25" x14ac:dyDescent="0.2">
      <c r="A67" s="12" t="s">
        <v>184</v>
      </c>
      <c r="B67" s="12" t="s">
        <v>185</v>
      </c>
      <c r="C67" s="13" t="s">
        <v>27</v>
      </c>
      <c r="D67" s="14" t="s">
        <v>186</v>
      </c>
      <c r="E67" s="15">
        <f>1371680+2000</f>
        <v>1373680</v>
      </c>
      <c r="F67" s="16">
        <f>1371680+2000</f>
        <v>1373680</v>
      </c>
      <c r="G67" s="16">
        <v>0</v>
      </c>
      <c r="H67" s="16">
        <v>0</v>
      </c>
      <c r="I67" s="16">
        <v>0</v>
      </c>
      <c r="J67" s="15">
        <f>325000-2000</f>
        <v>323000</v>
      </c>
      <c r="K67" s="16">
        <f>325000-2000</f>
        <v>323000</v>
      </c>
      <c r="L67" s="16">
        <v>0</v>
      </c>
      <c r="M67" s="16">
        <v>0</v>
      </c>
      <c r="N67" s="16">
        <v>0</v>
      </c>
      <c r="O67" s="16">
        <v>325000</v>
      </c>
      <c r="P67" s="15">
        <f t="shared" si="1"/>
        <v>1696680</v>
      </c>
    </row>
    <row r="68" spans="1:16" x14ac:dyDescent="0.2">
      <c r="A68" s="17" t="s">
        <v>187</v>
      </c>
      <c r="B68" s="18" t="s">
        <v>187</v>
      </c>
      <c r="C68" s="19" t="s">
        <v>187</v>
      </c>
      <c r="D68" s="20" t="s">
        <v>188</v>
      </c>
      <c r="E68" s="10">
        <v>23856083.84</v>
      </c>
      <c r="F68" s="10">
        <v>23229783.84</v>
      </c>
      <c r="G68" s="10">
        <v>12055250.039999999</v>
      </c>
      <c r="H68" s="10">
        <v>82823.780000000057</v>
      </c>
      <c r="I68" s="10">
        <v>1540300</v>
      </c>
      <c r="J68" s="10">
        <v>9665408</v>
      </c>
      <c r="K68" s="10">
        <v>6836108</v>
      </c>
      <c r="L68" s="10">
        <v>300000</v>
      </c>
      <c r="M68" s="10">
        <v>0</v>
      </c>
      <c r="N68" s="10">
        <v>0</v>
      </c>
      <c r="O68" s="10">
        <v>9365408</v>
      </c>
      <c r="P68" s="10">
        <f t="shared" si="1"/>
        <v>33521491.84</v>
      </c>
    </row>
    <row r="71" spans="1:16" x14ac:dyDescent="0.2">
      <c r="B71" s="3" t="s">
        <v>189</v>
      </c>
      <c r="I71" s="3" t="s">
        <v>190</v>
      </c>
    </row>
  </sheetData>
  <mergeCells count="2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Сервер фінанси</dc:creator>
  <cp:lastModifiedBy>Василь Павлюк</cp:lastModifiedBy>
  <dcterms:created xsi:type="dcterms:W3CDTF">2024-12-20T08:40:36Z</dcterms:created>
  <dcterms:modified xsi:type="dcterms:W3CDTF">2024-12-23T09:39:37Z</dcterms:modified>
</cp:coreProperties>
</file>