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U19" i="1" l="1"/>
  <c r="P9" i="1" l="1"/>
  <c r="L9" i="1"/>
  <c r="H9" i="1"/>
  <c r="F18" i="1" l="1"/>
  <c r="F17" i="1"/>
  <c r="F16" i="1"/>
  <c r="F15" i="1"/>
  <c r="F14" i="1"/>
  <c r="H14" i="1" s="1"/>
  <c r="F13" i="1"/>
  <c r="F12" i="1"/>
  <c r="F11" i="1"/>
  <c r="F10" i="1"/>
  <c r="F9" i="1"/>
  <c r="H18" i="1" l="1"/>
  <c r="H17" i="1"/>
  <c r="H16" i="1"/>
  <c r="H15" i="1"/>
  <c r="H13" i="1"/>
  <c r="H12" i="1"/>
  <c r="H11" i="1"/>
  <c r="H10" i="1"/>
  <c r="J10" i="1" s="1"/>
  <c r="J9" i="1" l="1"/>
  <c r="L14" i="1"/>
  <c r="L10" i="1"/>
  <c r="L16" i="1" l="1"/>
  <c r="L15" i="1"/>
  <c r="L13" i="1"/>
  <c r="L12" i="1"/>
  <c r="R12" i="1" s="1"/>
  <c r="L11" i="1"/>
  <c r="S9" i="1"/>
  <c r="U9" i="1" s="1"/>
  <c r="S18" i="1" l="1"/>
  <c r="U18" i="1" s="1"/>
  <c r="S10" i="1"/>
  <c r="U10" i="1" s="1"/>
  <c r="S17" i="1" l="1"/>
  <c r="U17" i="1" s="1"/>
  <c r="S14" i="1"/>
  <c r="U14" i="1" s="1"/>
  <c r="S15" i="1"/>
  <c r="U15" i="1" s="1"/>
  <c r="S11" i="1"/>
  <c r="U11" i="1" s="1"/>
  <c r="S12" i="1"/>
  <c r="U12" i="1" s="1"/>
  <c r="S13" i="1" l="1"/>
  <c r="U13" i="1" s="1"/>
  <c r="S16" i="1"/>
  <c r="U16" i="1" s="1"/>
</calcChain>
</file>

<file path=xl/sharedStrings.xml><?xml version="1.0" encoding="utf-8"?>
<sst xmlns="http://schemas.openxmlformats.org/spreadsheetml/2006/main" count="79" uniqueCount="47">
  <si>
    <t>Начальник</t>
  </si>
  <si>
    <t>№</t>
  </si>
  <si>
    <t>Посада (професія)</t>
  </si>
  <si>
    <t>Фамілії</t>
  </si>
  <si>
    <t xml:space="preserve">Посадовий оклад, </t>
  </si>
  <si>
    <t>Оклад (грн</t>
  </si>
  <si>
    <t>Сума (грн)</t>
  </si>
  <si>
    <t>Гірські</t>
  </si>
  <si>
    <t>Вислуга</t>
  </si>
  <si>
    <t xml:space="preserve">За 
керiвництво бригадою
</t>
  </si>
  <si>
    <t>Фонд заробітної плати на місяць (грн.)</t>
  </si>
  <si>
    <t>Надбавки.   (грн)</t>
  </si>
  <si>
    <t>РОЗРАХУНОК  ДО ШТАТНОГО  РОСПИСУ</t>
  </si>
  <si>
    <t xml:space="preserve">  Затверджую:                                                                                                                             
  Начальник:                                                                                                                                                                                                           
  Кобилецько - Полянське                                                                                                         
  Виробниче житлово -комунальне підприємство                                                                                                           
  Великобичківської Селищної ради                                                                                                                                                                                               
                        ______________Вадим  ВІШОВАН                                                                                                                                                                                                                               
  Код ЄДРПОУ 31880143 </t>
  </si>
  <si>
    <t xml:space="preserve">Головний
Бухгалтер
</t>
  </si>
  <si>
    <t>Робітник з благоустрою</t>
  </si>
  <si>
    <t xml:space="preserve">Водій авто
транспортних
Засобів
</t>
  </si>
  <si>
    <t xml:space="preserve">Слюсар 
сантехнік
</t>
  </si>
  <si>
    <t>Електрик</t>
  </si>
  <si>
    <t>Барановська Вікторія.І.</t>
  </si>
  <si>
    <t>Ватаман  Семен.С.</t>
  </si>
  <si>
    <t>Геф'юк Дмитро.Ф.</t>
  </si>
  <si>
    <t>Вакансія</t>
  </si>
  <si>
    <t>За виконання обовязків відсутного працівника</t>
  </si>
  <si>
    <t xml:space="preserve">Сума
Над-бавки
</t>
  </si>
  <si>
    <t>Інтенсивність</t>
  </si>
  <si>
    <t xml:space="preserve">Вводиться в дію з 01. 01. 2025 рік                        </t>
  </si>
  <si>
    <t>Головний бухгалтер Кобилецько -Полянського ВЖКП</t>
  </si>
  <si>
    <t>_______________</t>
  </si>
  <si>
    <t>Всього</t>
  </si>
  <si>
    <t xml:space="preserve">на 2025 рік
Працівників Кобилецько - Полянського  Виробничого  житлово -комунального підприємства 
 Великобичківської селищної ради.
</t>
  </si>
  <si>
    <t>Ролюк          Василь Ю</t>
  </si>
  <si>
    <t>Сідей                  Іван. І.</t>
  </si>
  <si>
    <t>Савчук               Іван. І.</t>
  </si>
  <si>
    <t>Вішован        Вадим.І.</t>
  </si>
  <si>
    <t>Кф    %</t>
  </si>
  <si>
    <t>_________________Вікторія БАРАНОВСЬКА</t>
  </si>
  <si>
    <t>25%</t>
  </si>
  <si>
    <t>10%</t>
  </si>
  <si>
    <t>15%</t>
  </si>
  <si>
    <t>12%</t>
  </si>
  <si>
    <t>2%</t>
  </si>
  <si>
    <t>7%</t>
  </si>
  <si>
    <t>50%</t>
  </si>
  <si>
    <t>Гріджак Ярослава.П.</t>
  </si>
  <si>
    <t xml:space="preserve">До-плата
</t>
  </si>
  <si>
    <t xml:space="preserve">Затверджено: рішенням 39-ї сесії 8-го скликання Великобичківської селищної ради І-засідання      № 1522 від 30.01.2025року
Штат y кількoсті 10 штатних одиниць з мiсячним фондом заробітної плати 106396,09 (Сто шість    тисяч триста дев'яносто шість  грн 09 коп).                                                                                                                                         Селишний голова:                                                                     
                           _______________Олег  БУРСА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</si>
</sst>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A2" zoomScale="130" zoomScaleNormal="130" workbookViewId="0">
      <selection activeCell="W5" sqref="W5"/>
    </sheetView>
  </sheetViews>
  <sheetFormatPr defaultRowHeight="15" x14ac:dyDescent="0.25"/>
  <cols>
    <col min="1" max="1" width="3.7109375" customWidth="1"/>
    <col min="2" max="2" width="15.42578125" customWidth="1"/>
    <col min="3" max="3" width="14.5703125" customWidth="1"/>
    <col min="4" max="4" width="7.140625" customWidth="1"/>
    <col min="5" max="5" width="5.28515625" customWidth="1"/>
    <col min="6" max="6" width="10" customWidth="1"/>
    <col min="7" max="7" width="6" customWidth="1"/>
    <col min="8" max="8" width="8.85546875" customWidth="1"/>
    <col min="9" max="9" width="6.28515625" customWidth="1"/>
    <col min="10" max="10" width="9" customWidth="1"/>
    <col min="11" max="11" width="6.140625" customWidth="1"/>
    <col min="12" max="12" width="9.28515625" customWidth="1"/>
    <col min="13" max="13" width="5.28515625" hidden="1" customWidth="1"/>
    <col min="14" max="14" width="10.140625" hidden="1" customWidth="1"/>
    <col min="15" max="15" width="6.140625" customWidth="1"/>
    <col min="16" max="16" width="10.140625" customWidth="1"/>
    <col min="17" max="17" width="5.7109375" customWidth="1"/>
    <col min="18" max="18" width="9.140625" customWidth="1"/>
    <col min="19" max="19" width="10" customWidth="1"/>
    <col min="20" max="20" width="9" customWidth="1"/>
    <col min="21" max="21" width="11" customWidth="1"/>
    <col min="22" max="22" width="10.5703125" customWidth="1"/>
  </cols>
  <sheetData>
    <row r="1" spans="1:22" ht="0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5.0999999999999996" customHeight="1" x14ac:dyDescent="0.25">
      <c r="A2" s="1"/>
      <c r="B2" s="1"/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  <c r="U2" s="1"/>
    </row>
    <row r="3" spans="1:22" ht="156.75" customHeight="1" x14ac:dyDescent="0.25">
      <c r="A3" s="16"/>
      <c r="B3" s="25" t="s">
        <v>13</v>
      </c>
      <c r="C3" s="25"/>
      <c r="D3" s="25"/>
      <c r="E3" s="25"/>
      <c r="F3" s="25"/>
      <c r="G3" s="25"/>
      <c r="H3" s="25"/>
      <c r="I3" s="17"/>
      <c r="J3" s="17"/>
      <c r="K3" s="17"/>
      <c r="L3" s="17"/>
      <c r="M3" s="24" t="s">
        <v>46</v>
      </c>
      <c r="N3" s="24"/>
      <c r="O3" s="24"/>
      <c r="P3" s="24"/>
      <c r="Q3" s="24"/>
      <c r="R3" s="24"/>
      <c r="S3" s="24"/>
      <c r="T3" s="24"/>
      <c r="U3" s="24"/>
      <c r="V3" s="1"/>
    </row>
    <row r="4" spans="1:22" ht="30" customHeight="1" x14ac:dyDescent="0.25">
      <c r="A4" s="12"/>
      <c r="B4" s="30" t="s">
        <v>26</v>
      </c>
      <c r="C4" s="30"/>
      <c r="D4" s="30"/>
      <c r="E4" s="30"/>
      <c r="F4" s="29" t="s">
        <v>12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13"/>
      <c r="R4" s="13"/>
      <c r="S4" s="13"/>
      <c r="T4" s="13"/>
      <c r="U4" s="13"/>
      <c r="V4" s="4"/>
    </row>
    <row r="5" spans="1:22" ht="53.25" customHeight="1" x14ac:dyDescent="0.25">
      <c r="A5" s="12"/>
      <c r="B5" s="13"/>
      <c r="C5" s="13"/>
      <c r="D5" s="27" t="s">
        <v>30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3"/>
      <c r="T5" s="13"/>
      <c r="U5" s="13"/>
      <c r="V5" s="1"/>
    </row>
    <row r="6" spans="1:22" ht="17.100000000000001" customHeight="1" x14ac:dyDescent="0.25">
      <c r="A6" s="32" t="s">
        <v>1</v>
      </c>
      <c r="B6" s="33" t="s">
        <v>2</v>
      </c>
      <c r="C6" s="33" t="s">
        <v>3</v>
      </c>
      <c r="D6" s="34" t="s">
        <v>4</v>
      </c>
      <c r="E6" s="34"/>
      <c r="F6" s="34"/>
      <c r="G6" s="35" t="s">
        <v>11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8"/>
      <c r="U6" s="26" t="s">
        <v>10</v>
      </c>
      <c r="V6" s="1"/>
    </row>
    <row r="7" spans="1:22" ht="70.5" customHeight="1" x14ac:dyDescent="0.25">
      <c r="A7" s="32"/>
      <c r="B7" s="33"/>
      <c r="C7" s="33"/>
      <c r="D7" s="34"/>
      <c r="E7" s="34"/>
      <c r="F7" s="34"/>
      <c r="G7" s="35" t="s">
        <v>7</v>
      </c>
      <c r="H7" s="35"/>
      <c r="I7" s="36" t="s">
        <v>8</v>
      </c>
      <c r="J7" s="36"/>
      <c r="K7" s="36" t="s">
        <v>25</v>
      </c>
      <c r="L7" s="36"/>
      <c r="M7" s="35"/>
      <c r="N7" s="35"/>
      <c r="O7" s="37" t="s">
        <v>23</v>
      </c>
      <c r="P7" s="38"/>
      <c r="Q7" s="35" t="s">
        <v>9</v>
      </c>
      <c r="R7" s="35"/>
      <c r="S7" s="18" t="s">
        <v>24</v>
      </c>
      <c r="T7" s="18" t="s">
        <v>45</v>
      </c>
      <c r="U7" s="26"/>
      <c r="V7" s="1"/>
    </row>
    <row r="8" spans="1:22" ht="41.25" customHeight="1" x14ac:dyDescent="0.25">
      <c r="A8" s="32"/>
      <c r="B8" s="33"/>
      <c r="C8" s="33"/>
      <c r="D8" s="18" t="s">
        <v>5</v>
      </c>
      <c r="E8" s="20" t="s">
        <v>35</v>
      </c>
      <c r="F8" s="18" t="s">
        <v>6</v>
      </c>
      <c r="G8" s="20" t="s">
        <v>35</v>
      </c>
      <c r="H8" s="18" t="s">
        <v>6</v>
      </c>
      <c r="I8" s="20" t="s">
        <v>35</v>
      </c>
      <c r="J8" s="18" t="s">
        <v>6</v>
      </c>
      <c r="K8" s="20" t="s">
        <v>35</v>
      </c>
      <c r="L8" s="18" t="s">
        <v>6</v>
      </c>
      <c r="M8" s="20"/>
      <c r="N8" s="18"/>
      <c r="O8" s="20" t="s">
        <v>35</v>
      </c>
      <c r="P8" s="18" t="s">
        <v>6</v>
      </c>
      <c r="Q8" s="20" t="s">
        <v>35</v>
      </c>
      <c r="R8" s="18" t="s">
        <v>6</v>
      </c>
      <c r="S8" s="18" t="s">
        <v>6</v>
      </c>
      <c r="T8" s="18" t="s">
        <v>6</v>
      </c>
      <c r="U8" s="26"/>
      <c r="V8" s="1"/>
    </row>
    <row r="9" spans="1:22" ht="36" customHeight="1" x14ac:dyDescent="0.25">
      <c r="A9" s="7">
        <v>1</v>
      </c>
      <c r="B9" s="8" t="s">
        <v>0</v>
      </c>
      <c r="C9" s="8" t="s">
        <v>34</v>
      </c>
      <c r="D9" s="9">
        <v>3195</v>
      </c>
      <c r="E9" s="10">
        <v>3.2</v>
      </c>
      <c r="F9" s="10">
        <f t="shared" ref="F9:F18" si="0">D9*E9</f>
        <v>10224</v>
      </c>
      <c r="G9" s="21" t="s">
        <v>37</v>
      </c>
      <c r="H9" s="10">
        <f t="shared" ref="H9:H17" si="1">F9*G9</f>
        <v>2556</v>
      </c>
      <c r="I9" s="21" t="s">
        <v>39</v>
      </c>
      <c r="J9" s="10">
        <f>(F9+H9)*I9</f>
        <v>1917</v>
      </c>
      <c r="K9" s="21" t="s">
        <v>40</v>
      </c>
      <c r="L9" s="10">
        <f>(F9+H9+J9)*K9</f>
        <v>1763.6399999999999</v>
      </c>
      <c r="M9" s="19"/>
      <c r="N9" s="10"/>
      <c r="O9" s="21" t="s">
        <v>43</v>
      </c>
      <c r="P9" s="10">
        <f>F17*O9</f>
        <v>2731.7249999999999</v>
      </c>
      <c r="Q9" s="10"/>
      <c r="R9" s="10"/>
      <c r="S9" s="10">
        <f t="shared" ref="S9:S18" si="2">H9+J9+L9+N9+P9+R9</f>
        <v>8968.3649999999998</v>
      </c>
      <c r="T9" s="10"/>
      <c r="U9" s="10">
        <f t="shared" ref="U9:U18" si="3">F9+S9+T9</f>
        <v>19192.364999999998</v>
      </c>
      <c r="V9" s="1"/>
    </row>
    <row r="10" spans="1:22" ht="36" customHeight="1" x14ac:dyDescent="0.25">
      <c r="A10" s="7">
        <v>2</v>
      </c>
      <c r="B10" s="8" t="s">
        <v>14</v>
      </c>
      <c r="C10" s="8" t="s">
        <v>19</v>
      </c>
      <c r="D10" s="9">
        <v>3195</v>
      </c>
      <c r="E10" s="10">
        <v>2.38</v>
      </c>
      <c r="F10" s="10">
        <f t="shared" si="0"/>
        <v>7604.0999999999995</v>
      </c>
      <c r="G10" s="21" t="s">
        <v>37</v>
      </c>
      <c r="H10" s="10">
        <f t="shared" si="1"/>
        <v>1901.0249999999999</v>
      </c>
      <c r="I10" s="21" t="s">
        <v>39</v>
      </c>
      <c r="J10" s="10">
        <f t="shared" ref="J10" si="4">(F10+H10)*I10</f>
        <v>1425.76875</v>
      </c>
      <c r="K10" s="21" t="s">
        <v>38</v>
      </c>
      <c r="L10" s="10">
        <f t="shared" ref="L10:L16" si="5">(F10+H10+J10)*K10</f>
        <v>1093.089375</v>
      </c>
      <c r="M10" s="10"/>
      <c r="N10" s="10"/>
      <c r="O10" s="10"/>
      <c r="P10" s="10"/>
      <c r="Q10" s="10"/>
      <c r="R10" s="10"/>
      <c r="S10" s="10">
        <f t="shared" si="2"/>
        <v>4419.8831250000003</v>
      </c>
      <c r="T10" s="10"/>
      <c r="U10" s="10">
        <f t="shared" si="3"/>
        <v>12023.983124999999</v>
      </c>
      <c r="V10" s="1"/>
    </row>
    <row r="11" spans="1:22" ht="36" customHeight="1" x14ac:dyDescent="0.25">
      <c r="A11" s="7">
        <v>3</v>
      </c>
      <c r="B11" s="8" t="s">
        <v>15</v>
      </c>
      <c r="C11" s="11" t="s">
        <v>33</v>
      </c>
      <c r="D11" s="9">
        <v>3195</v>
      </c>
      <c r="E11" s="10">
        <v>2.25</v>
      </c>
      <c r="F11" s="10">
        <f t="shared" si="0"/>
        <v>7188.75</v>
      </c>
      <c r="G11" s="21" t="s">
        <v>37</v>
      </c>
      <c r="H11" s="10">
        <f t="shared" si="1"/>
        <v>1797.1875</v>
      </c>
      <c r="I11" s="10"/>
      <c r="J11" s="10"/>
      <c r="K11" s="21" t="s">
        <v>40</v>
      </c>
      <c r="L11" s="10">
        <f t="shared" si="5"/>
        <v>1078.3125</v>
      </c>
      <c r="M11" s="10"/>
      <c r="N11" s="10"/>
      <c r="O11" s="10"/>
      <c r="P11" s="10"/>
      <c r="Q11" s="10"/>
      <c r="R11" s="10"/>
      <c r="S11" s="10">
        <f t="shared" si="2"/>
        <v>2875.5</v>
      </c>
      <c r="T11" s="10"/>
      <c r="U11" s="10">
        <f t="shared" si="3"/>
        <v>10064.25</v>
      </c>
      <c r="V11" s="1"/>
    </row>
    <row r="12" spans="1:22" ht="39" customHeight="1" x14ac:dyDescent="0.25">
      <c r="A12" s="7">
        <v>4</v>
      </c>
      <c r="B12" s="8" t="s">
        <v>15</v>
      </c>
      <c r="C12" s="11" t="s">
        <v>20</v>
      </c>
      <c r="D12" s="9">
        <v>3195</v>
      </c>
      <c r="E12" s="23">
        <v>2.25</v>
      </c>
      <c r="F12" s="10">
        <f t="shared" si="0"/>
        <v>7188.75</v>
      </c>
      <c r="G12" s="21" t="s">
        <v>37</v>
      </c>
      <c r="H12" s="10">
        <f t="shared" si="1"/>
        <v>1797.1875</v>
      </c>
      <c r="I12" s="10"/>
      <c r="J12" s="10"/>
      <c r="K12" s="21" t="s">
        <v>40</v>
      </c>
      <c r="L12" s="10">
        <f t="shared" si="5"/>
        <v>1078.3125</v>
      </c>
      <c r="M12" s="10"/>
      <c r="N12" s="10"/>
      <c r="O12" s="10"/>
      <c r="P12" s="10"/>
      <c r="Q12" s="21" t="s">
        <v>37</v>
      </c>
      <c r="R12" s="10">
        <f>(F12+H12+J12+L12+N12)*Q12</f>
        <v>2516.0625</v>
      </c>
      <c r="S12" s="10">
        <f t="shared" si="2"/>
        <v>5391.5625</v>
      </c>
      <c r="T12" s="10"/>
      <c r="U12" s="10">
        <f t="shared" si="3"/>
        <v>12580.3125</v>
      </c>
      <c r="V12" s="1"/>
    </row>
    <row r="13" spans="1:22" ht="36.75" customHeight="1" x14ac:dyDescent="0.25">
      <c r="A13" s="7">
        <v>5</v>
      </c>
      <c r="B13" s="8" t="s">
        <v>15</v>
      </c>
      <c r="C13" s="11" t="s">
        <v>32</v>
      </c>
      <c r="D13" s="9">
        <v>3195</v>
      </c>
      <c r="E13" s="23">
        <v>2.25</v>
      </c>
      <c r="F13" s="10">
        <f t="shared" si="0"/>
        <v>7188.75</v>
      </c>
      <c r="G13" s="21" t="s">
        <v>37</v>
      </c>
      <c r="H13" s="10">
        <f t="shared" si="1"/>
        <v>1797.1875</v>
      </c>
      <c r="I13" s="10"/>
      <c r="J13" s="10"/>
      <c r="K13" s="21" t="s">
        <v>41</v>
      </c>
      <c r="L13" s="10">
        <f t="shared" si="5"/>
        <v>179.71875</v>
      </c>
      <c r="M13" s="10"/>
      <c r="N13" s="10"/>
      <c r="O13" s="10"/>
      <c r="P13" s="10"/>
      <c r="Q13" s="10"/>
      <c r="R13" s="10"/>
      <c r="S13" s="10">
        <f t="shared" si="2"/>
        <v>1976.90625</v>
      </c>
      <c r="T13" s="10"/>
      <c r="U13" s="10">
        <f t="shared" si="3"/>
        <v>9165.65625</v>
      </c>
      <c r="V13" s="1"/>
    </row>
    <row r="14" spans="1:22" ht="35.25" customHeight="1" x14ac:dyDescent="0.25">
      <c r="A14" s="7">
        <v>6</v>
      </c>
      <c r="B14" s="8" t="s">
        <v>15</v>
      </c>
      <c r="C14" s="8" t="s">
        <v>44</v>
      </c>
      <c r="D14" s="9">
        <v>3195</v>
      </c>
      <c r="E14" s="23">
        <v>2.25</v>
      </c>
      <c r="F14" s="10">
        <f t="shared" si="0"/>
        <v>7188.75</v>
      </c>
      <c r="G14" s="21" t="s">
        <v>37</v>
      </c>
      <c r="H14" s="10">
        <f t="shared" si="1"/>
        <v>1797.1875</v>
      </c>
      <c r="I14" s="10"/>
      <c r="J14" s="10"/>
      <c r="K14" s="21" t="s">
        <v>42</v>
      </c>
      <c r="L14" s="10">
        <f t="shared" si="5"/>
        <v>629.01562500000011</v>
      </c>
      <c r="M14" s="10"/>
      <c r="N14" s="10"/>
      <c r="O14" s="10"/>
      <c r="P14" s="10"/>
      <c r="Q14" s="10"/>
      <c r="R14" s="10"/>
      <c r="S14" s="10">
        <f t="shared" si="2"/>
        <v>2426.203125</v>
      </c>
      <c r="T14" s="10"/>
      <c r="U14" s="10">
        <f t="shared" si="3"/>
        <v>9614.953125</v>
      </c>
      <c r="V14" s="1"/>
    </row>
    <row r="15" spans="1:22" ht="36" customHeight="1" x14ac:dyDescent="0.25">
      <c r="A15" s="7">
        <v>7</v>
      </c>
      <c r="B15" s="8" t="s">
        <v>15</v>
      </c>
      <c r="C15" s="8" t="s">
        <v>31</v>
      </c>
      <c r="D15" s="9">
        <v>3195</v>
      </c>
      <c r="E15" s="23">
        <v>2.25</v>
      </c>
      <c r="F15" s="10">
        <f t="shared" si="0"/>
        <v>7188.75</v>
      </c>
      <c r="G15" s="21" t="s">
        <v>37</v>
      </c>
      <c r="H15" s="10">
        <f t="shared" si="1"/>
        <v>1797.1875</v>
      </c>
      <c r="I15" s="10"/>
      <c r="J15" s="10"/>
      <c r="K15" s="21" t="s">
        <v>41</v>
      </c>
      <c r="L15" s="10">
        <f t="shared" si="5"/>
        <v>179.71875</v>
      </c>
      <c r="M15" s="10"/>
      <c r="N15" s="10"/>
      <c r="O15" s="10"/>
      <c r="P15" s="10"/>
      <c r="Q15" s="10"/>
      <c r="R15" s="10"/>
      <c r="S15" s="10">
        <f t="shared" si="2"/>
        <v>1976.90625</v>
      </c>
      <c r="T15" s="10"/>
      <c r="U15" s="10">
        <f t="shared" si="3"/>
        <v>9165.65625</v>
      </c>
      <c r="V15" s="1"/>
    </row>
    <row r="16" spans="1:22" ht="48" customHeight="1" x14ac:dyDescent="0.25">
      <c r="A16" s="7">
        <v>8</v>
      </c>
      <c r="B16" s="8" t="s">
        <v>16</v>
      </c>
      <c r="C16" s="8" t="s">
        <v>21</v>
      </c>
      <c r="D16" s="9">
        <v>3195</v>
      </c>
      <c r="E16" s="10">
        <v>1.92</v>
      </c>
      <c r="F16" s="10">
        <f t="shared" si="0"/>
        <v>6134.4</v>
      </c>
      <c r="G16" s="21" t="s">
        <v>37</v>
      </c>
      <c r="H16" s="10">
        <f t="shared" si="1"/>
        <v>1533.6</v>
      </c>
      <c r="I16" s="10"/>
      <c r="J16" s="10"/>
      <c r="K16" s="21" t="s">
        <v>40</v>
      </c>
      <c r="L16" s="10">
        <f t="shared" si="5"/>
        <v>920.16</v>
      </c>
      <c r="M16" s="10"/>
      <c r="N16" s="10"/>
      <c r="O16" s="10"/>
      <c r="P16" s="10"/>
      <c r="Q16" s="10"/>
      <c r="R16" s="10"/>
      <c r="S16" s="10">
        <f t="shared" si="2"/>
        <v>2453.7599999999998</v>
      </c>
      <c r="T16" s="10"/>
      <c r="U16" s="10">
        <f t="shared" si="3"/>
        <v>8588.16</v>
      </c>
      <c r="V16" s="1"/>
    </row>
    <row r="17" spans="1:22" ht="36.75" customHeight="1" x14ac:dyDescent="0.25">
      <c r="A17" s="7">
        <v>9</v>
      </c>
      <c r="B17" s="8" t="s">
        <v>17</v>
      </c>
      <c r="C17" s="8" t="s">
        <v>22</v>
      </c>
      <c r="D17" s="9">
        <v>3195</v>
      </c>
      <c r="E17" s="10">
        <v>1.71</v>
      </c>
      <c r="F17" s="10">
        <f t="shared" si="0"/>
        <v>5463.45</v>
      </c>
      <c r="G17" s="21" t="s">
        <v>37</v>
      </c>
      <c r="H17" s="10">
        <f t="shared" si="1"/>
        <v>1365.8625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f t="shared" si="2"/>
        <v>1365.8625</v>
      </c>
      <c r="T17" s="10">
        <v>1171</v>
      </c>
      <c r="U17" s="10">
        <f t="shared" si="3"/>
        <v>8000.3125</v>
      </c>
      <c r="V17" s="1"/>
    </row>
    <row r="18" spans="1:22" ht="27.75" customHeight="1" x14ac:dyDescent="0.25">
      <c r="A18" s="7">
        <v>10</v>
      </c>
      <c r="B18" s="8" t="s">
        <v>18</v>
      </c>
      <c r="C18" s="8" t="s">
        <v>22</v>
      </c>
      <c r="D18" s="9">
        <v>3195</v>
      </c>
      <c r="E18" s="10">
        <v>1.53</v>
      </c>
      <c r="F18" s="10">
        <f t="shared" si="0"/>
        <v>4888.3500000000004</v>
      </c>
      <c r="G18" s="21" t="s">
        <v>37</v>
      </c>
      <c r="H18" s="10">
        <f>F18*G18</f>
        <v>1222.0875000000001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f t="shared" si="2"/>
        <v>1222.0875000000001</v>
      </c>
      <c r="T18" s="10">
        <v>1890</v>
      </c>
      <c r="U18" s="10">
        <f t="shared" si="3"/>
        <v>8000.4375</v>
      </c>
      <c r="V18" s="1"/>
    </row>
    <row r="19" spans="1:22" ht="25.5" customHeight="1" x14ac:dyDescent="0.25">
      <c r="A19" s="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5" t="s">
        <v>29</v>
      </c>
      <c r="U19" s="22">
        <f>U9+U10+U11+U12+U13+U14+U15+U16+U17+U18</f>
        <v>106396.08624999999</v>
      </c>
      <c r="V19" s="5"/>
    </row>
    <row r="20" spans="1:22" ht="15.75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"/>
    </row>
    <row r="21" spans="1:22" ht="15.75" x14ac:dyDescent="0.25">
      <c r="A21" s="12"/>
      <c r="B21" s="13"/>
      <c r="C21" s="13"/>
      <c r="D21" s="13"/>
      <c r="E21" s="39" t="s">
        <v>27</v>
      </c>
      <c r="F21" s="39"/>
      <c r="G21" s="39"/>
      <c r="H21" s="39"/>
      <c r="I21" s="39"/>
      <c r="J21" s="39"/>
      <c r="K21" s="39"/>
      <c r="L21" s="39"/>
      <c r="M21" s="40" t="s">
        <v>28</v>
      </c>
      <c r="N21" s="40"/>
      <c r="O21" s="41" t="s">
        <v>36</v>
      </c>
      <c r="P21" s="41"/>
      <c r="Q21" s="41"/>
      <c r="R21" s="41"/>
      <c r="S21" s="41"/>
      <c r="T21" s="41"/>
      <c r="U21" s="13"/>
      <c r="V21" s="1"/>
    </row>
    <row r="22" spans="1:22" ht="15.75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"/>
    </row>
    <row r="23" spans="1:22" ht="15" customHeight="1" x14ac:dyDescent="0.25">
      <c r="A23" s="1"/>
      <c r="B23" s="6"/>
      <c r="C23" s="6"/>
      <c r="D23" s="6"/>
      <c r="S23" s="6"/>
      <c r="T23" s="31"/>
      <c r="U23" s="6"/>
      <c r="V23" s="1"/>
    </row>
    <row r="24" spans="1:22" ht="15.75" x14ac:dyDescent="0.2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31"/>
      <c r="U24" s="6"/>
      <c r="V24" s="1"/>
    </row>
  </sheetData>
  <mergeCells count="21">
    <mergeCell ref="T23:T24"/>
    <mergeCell ref="A6:A8"/>
    <mergeCell ref="B6:B8"/>
    <mergeCell ref="C6:C8"/>
    <mergeCell ref="D6:F7"/>
    <mergeCell ref="G6:S6"/>
    <mergeCell ref="G7:H7"/>
    <mergeCell ref="I7:J7"/>
    <mergeCell ref="K7:L7"/>
    <mergeCell ref="M7:N7"/>
    <mergeCell ref="Q7:R7"/>
    <mergeCell ref="O7:P7"/>
    <mergeCell ref="E21:L21"/>
    <mergeCell ref="M21:N21"/>
    <mergeCell ref="O21:T21"/>
    <mergeCell ref="M3:U3"/>
    <mergeCell ref="B3:H3"/>
    <mergeCell ref="U6:U8"/>
    <mergeCell ref="D5:R5"/>
    <mergeCell ref="F4:P4"/>
    <mergeCell ref="B4:E4"/>
  </mergeCells>
  <pageMargins left="0.9055118110236221" right="0.11811023622047245" top="0.15748031496062992" bottom="0.35433070866141736" header="0.19685039370078741" footer="0.19685039370078741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2025-02-07T14:25:44Z</dcterms:modified>
</cp:coreProperties>
</file>