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33333333333\"/>
    </mc:Choice>
  </mc:AlternateContent>
  <xr:revisionPtr revIDLastSave="0" documentId="13_ncr:1_{F1FD5D71-EBEC-4E85-A1AA-B794EB63E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3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4" l="1"/>
  <c r="F46" i="4"/>
  <c r="G46" i="4"/>
  <c r="H46" i="4"/>
  <c r="I46" i="4"/>
  <c r="J46" i="4"/>
  <c r="K46" i="4"/>
  <c r="L46" i="4"/>
  <c r="M46" i="4"/>
  <c r="N46" i="4"/>
  <c r="O46" i="4"/>
  <c r="E46" i="4"/>
  <c r="E42" i="4"/>
  <c r="E43" i="4"/>
  <c r="F41" i="4"/>
  <c r="G41" i="4"/>
  <c r="H41" i="4"/>
  <c r="I41" i="4"/>
  <c r="J41" i="4"/>
  <c r="K41" i="4"/>
  <c r="L41" i="4"/>
  <c r="M41" i="4"/>
  <c r="N41" i="4"/>
  <c r="O41" i="4"/>
  <c r="P41" i="4"/>
  <c r="E41" i="4"/>
  <c r="G35" i="4"/>
  <c r="H35" i="4"/>
  <c r="I35" i="4"/>
  <c r="J35" i="4"/>
  <c r="K35" i="4"/>
  <c r="L35" i="4"/>
  <c r="M35" i="4"/>
  <c r="N35" i="4"/>
  <c r="O35" i="4"/>
  <c r="P35" i="4"/>
  <c r="F43" i="4" l="1"/>
  <c r="F36" i="4" l="1"/>
  <c r="E45" i="4"/>
  <c r="P45" i="4" s="1"/>
  <c r="O43" i="4"/>
  <c r="O42" i="4" s="1"/>
  <c r="N43" i="4"/>
  <c r="N42" i="4" s="1"/>
  <c r="M43" i="4"/>
  <c r="M42" i="4" s="1"/>
  <c r="L43" i="4"/>
  <c r="L42" i="4" s="1"/>
  <c r="K43" i="4"/>
  <c r="K42" i="4" s="1"/>
  <c r="I43" i="4"/>
  <c r="I42" i="4" s="1"/>
  <c r="H43" i="4"/>
  <c r="H42" i="4" s="1"/>
  <c r="G43" i="4"/>
  <c r="G42" i="4" s="1"/>
  <c r="F42" i="4"/>
  <c r="P33" i="4"/>
  <c r="E31" i="4"/>
  <c r="E32" i="4"/>
  <c r="P32" i="4" s="1"/>
  <c r="E36" i="4" l="1"/>
  <c r="E35" i="4" s="1"/>
  <c r="F35" i="4"/>
  <c r="P43" i="4"/>
  <c r="P42" i="4"/>
  <c r="P31" i="4"/>
  <c r="I18" i="4"/>
  <c r="I17" i="4" s="1"/>
  <c r="G22" i="4" l="1"/>
  <c r="G21" i="4" s="1"/>
  <c r="H22" i="4"/>
  <c r="H21" i="4" s="1"/>
  <c r="I22" i="4"/>
  <c r="I21" i="4" s="1"/>
  <c r="K22" i="4"/>
  <c r="K21" i="4" s="1"/>
  <c r="L22" i="4"/>
  <c r="L21" i="4" s="1"/>
  <c r="M22" i="4"/>
  <c r="M21" i="4" s="1"/>
  <c r="N22" i="4"/>
  <c r="N21" i="4" s="1"/>
  <c r="O22" i="4"/>
  <c r="O21" i="4" s="1"/>
  <c r="F18" i="4"/>
  <c r="F17" i="4" s="1"/>
  <c r="G18" i="4"/>
  <c r="G17" i="4" s="1"/>
  <c r="H18" i="4"/>
  <c r="H17" i="4" s="1"/>
  <c r="J18" i="4"/>
  <c r="J17" i="4" s="1"/>
  <c r="K18" i="4"/>
  <c r="K17" i="4" s="1"/>
  <c r="L18" i="4"/>
  <c r="L17" i="4" s="1"/>
  <c r="M18" i="4"/>
  <c r="M17" i="4" s="1"/>
  <c r="N18" i="4"/>
  <c r="N17" i="4" s="1"/>
  <c r="O18" i="4"/>
  <c r="O17" i="4" s="1"/>
  <c r="F23" i="4" l="1"/>
  <c r="F25" i="4"/>
  <c r="F22" i="4" l="1"/>
  <c r="F21" i="4" s="1"/>
  <c r="J34" i="4"/>
  <c r="J30" i="4" s="1"/>
  <c r="N34" i="4"/>
  <c r="N30" i="4" s="1"/>
  <c r="M34" i="4"/>
  <c r="M30" i="4" s="1"/>
  <c r="L34" i="4"/>
  <c r="L30" i="4" s="1"/>
  <c r="I34" i="4"/>
  <c r="I30" i="4" s="1"/>
  <c r="H34" i="4"/>
  <c r="H30" i="4" s="1"/>
  <c r="O34" i="4"/>
  <c r="O30" i="4" s="1"/>
  <c r="K34" i="4"/>
  <c r="K30" i="4" s="1"/>
  <c r="G34" i="4"/>
  <c r="G30" i="4" s="1"/>
  <c r="F34" i="4"/>
  <c r="F30" i="4" s="1"/>
  <c r="E28" i="4"/>
  <c r="P28" i="4" s="1"/>
  <c r="O27" i="4"/>
  <c r="O26" i="4" s="1"/>
  <c r="N27" i="4"/>
  <c r="N26" i="4" s="1"/>
  <c r="M27" i="4"/>
  <c r="M26" i="4" s="1"/>
  <c r="L27" i="4"/>
  <c r="L26" i="4" s="1"/>
  <c r="K27" i="4"/>
  <c r="K26" i="4" s="1"/>
  <c r="I27" i="4"/>
  <c r="I26" i="4" s="1"/>
  <c r="H27" i="4"/>
  <c r="H26" i="4" s="1"/>
  <c r="G27" i="4"/>
  <c r="G26" i="4" s="1"/>
  <c r="F27" i="4"/>
  <c r="F26" i="4" s="1"/>
  <c r="E25" i="4"/>
  <c r="P25" i="4" s="1"/>
  <c r="J24" i="4"/>
  <c r="E23" i="4"/>
  <c r="E18" i="4"/>
  <c r="E17" i="4" s="1"/>
  <c r="E26" i="4" l="1"/>
  <c r="F29" i="4"/>
  <c r="G16" i="4"/>
  <c r="G29" i="4"/>
  <c r="H16" i="4"/>
  <c r="H29" i="4"/>
  <c r="N16" i="4"/>
  <c r="N29" i="4"/>
  <c r="I16" i="4"/>
  <c r="I29" i="4"/>
  <c r="K16" i="4"/>
  <c r="K29" i="4"/>
  <c r="L16" i="4"/>
  <c r="L29" i="4"/>
  <c r="M16" i="4"/>
  <c r="M29" i="4"/>
  <c r="O16" i="4"/>
  <c r="O29" i="4"/>
  <c r="E27" i="4"/>
  <c r="P27" i="4" s="1"/>
  <c r="P23" i="4"/>
  <c r="E22" i="4"/>
  <c r="E21" i="4" s="1"/>
  <c r="E16" i="4" s="1"/>
  <c r="J22" i="4"/>
  <c r="J21" i="4" s="1"/>
  <c r="F16" i="4"/>
  <c r="E34" i="4"/>
  <c r="E30" i="4" s="1"/>
  <c r="P34" i="4"/>
  <c r="P30" i="4" s="1"/>
  <c r="P20" i="4"/>
  <c r="P18" i="4" s="1"/>
  <c r="P17" i="4" s="1"/>
  <c r="P24" i="4"/>
  <c r="J16" i="4" l="1"/>
  <c r="J29" i="4"/>
  <c r="E29" i="4"/>
  <c r="P22" i="4"/>
  <c r="P21" i="4" s="1"/>
  <c r="P26" i="4"/>
  <c r="P29" i="4" s="1"/>
  <c r="P16" i="4" l="1"/>
</calcChain>
</file>

<file path=xl/sharedStrings.xml><?xml version="1.0" encoding="utf-8"?>
<sst xmlns="http://schemas.openxmlformats.org/spreadsheetml/2006/main" count="125" uniqueCount="82">
  <si>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</si>
  <si>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</si>
  <si>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</si>
  <si>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</si>
  <si>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</si>
  <si>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</si>
  <si>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</si>
  <si>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</si>
  <si>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</si>
  <si>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</si>
  <si>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</si>
  <si>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</si>
  <si>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</si>
  <si>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</si>
  <si>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</si>
  <si>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</si>
  <si>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</si>
  <si>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X</t>
  </si>
  <si>
    <t>УСЬОГО</t>
  </si>
  <si>
    <t>0600000</t>
  </si>
  <si>
    <t>0610000</t>
  </si>
  <si>
    <t>0990</t>
  </si>
  <si>
    <t>06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</si>
  <si>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</si>
  <si>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</si>
  <si>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</si>
  <si>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</si>
  <si>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</si>
  <si>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</si>
  <si>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</si>
  <si>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0614030</t>
  </si>
  <si>
    <t>4030</t>
  </si>
  <si>
    <t>0824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</si>
  <si>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</si>
  <si>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</si>
  <si>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</si>
  <si>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</si>
  <si>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</si>
  <si>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</si>
  <si>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</si>
  <si>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</si>
  <si>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0100000</t>
  </si>
  <si>
    <r>
      <t>Великобичківська селищна рада</t>
    </r>
    <r>
      <rPr>
        <sz val="12"/>
        <rFont val="Times New Roman"/>
        <family val="1"/>
        <charset val="204"/>
      </rPr>
      <t>(головний розпорядник)</t>
    </r>
  </si>
  <si>
    <t>01</t>
  </si>
  <si>
    <t>0110000</t>
  </si>
  <si>
    <t>0117693</t>
  </si>
  <si>
    <t>0490</t>
  </si>
  <si>
    <t>Інші заходи, пов`язані з економічною діяльністю</t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</si>
  <si>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(головний розпорядник)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</si>
  <si>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(відповідальний розпорядник)</t>
    </r>
  </si>
  <si>
    <t>0611292</t>
  </si>
  <si>
    <t>1292</t>
  </si>
  <si>
    <t>'Реалізація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</si>
  <si>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0615049</t>
  </si>
  <si>
    <t>0810</t>
  </si>
  <si>
    <t>'Виконання окремих заходів з реалізації соціального проекту `Активні парки - локації здорової України`</t>
  </si>
  <si>
    <t>3700000</t>
  </si>
  <si>
    <t>37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</si>
  <si>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</si>
  <si>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t>3710000</t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</si>
  <si>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</si>
  <si>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</si>
  <si>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</si>
  <si>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</si>
  <si>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</si>
  <si>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1. Зміни до розподілу у межах змін обсягу доходів селищного бюджету</t>
  </si>
  <si>
    <t>Додаток 3.1</t>
  </si>
  <si>
    <r>
      <t xml:space="preserve"> Великобичківська селищна рада </t>
    </r>
    <r>
      <rPr>
        <sz val="12"/>
        <color theme="1"/>
        <rFont val="Times New Roman"/>
        <family val="1"/>
        <charset val="204"/>
      </rPr>
      <t>(відповідальний виконавець)</t>
    </r>
  </si>
  <si>
    <t>3245</t>
  </si>
  <si>
    <t>0113245</t>
  </si>
  <si>
    <t>1040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</si>
  <si>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</si>
  <si>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 xml:space="preserve">Секретар ради </t>
  </si>
  <si>
    <t>Валентина БОЖУК</t>
  </si>
  <si>
    <t xml:space="preserve">2. Перерозподіл видатків в межах загального обсягу </t>
  </si>
  <si>
    <t>ЗМІНИ ДО РОЗПОДІЛУ
видатків селищного бюджету Великобичківської селищної територіальної громадина 2025 рік за головним розпорядником коштів  (в межах змін обсягу доходів, перерозподілу видатків в межах загального обсягу )</t>
  </si>
  <si>
    <t>Великобичківська селищна рада(головний розпорядник)</t>
  </si>
  <si>
    <t xml:space="preserve"> Великобичківська селищна рада (відповідальний виконавець)</t>
  </si>
  <si>
    <t>РАЗОМ</t>
  </si>
  <si>
    <t>до рішення 40-сесії (позачергової) 8-го скл.Великобичківської селищної ради</t>
  </si>
  <si>
    <t>від 27.05.2025р. № 1580</t>
  </si>
  <si>
    <t>2.Спрямування залишку коштів загального фонду селищного бюджету, що утворився на 01.01.2025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</si>
</sst>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0" fillId="0" borderId="0"/>
  </cellStyleXfs>
  <cellXfs count="78">
    <xf numFmtId="0" fontId="0" fillId="0" borderId="0" xfId="0"/>
    <xf numFmtId="0" fontId="0" fillId="0" borderId="1" xfId="0" quotePrefix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8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49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0" xfId="0" applyFill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4" fontId="1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4">
    <cellStyle name="Звичайний" xfId="0" builtinId="0"/>
    <cellStyle name="Звичайний 2 2" xfId="2" xr:uid="{00000000-0005-0000-0000-000001000000}"/>
    <cellStyle name="Обычный_дод.3 до рішення" xfId="3" xr:uid="{00000000-0005-0000-0000-000002000000}"/>
    <cellStyle name="Обычный_Додатки 3,5,6 на 2021 рік для ОТГ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9"/>
  <sheetViews>
    <sheetView tabSelected="1" topLeftCell="A34" zoomScale="85" zoomScaleNormal="85" workbookViewId="0">
      <selection activeCell="P47" sqref="P47"/>
    </sheetView>
  </sheetViews>
  <sheetFormatPr defaultRowHeight="15" x14ac:dyDescent="0.25"/>
  <cols>
    <col min="1" max="1" width="14.28515625" customWidth="1"/>
    <col min="2" max="2" width="7.85546875" customWidth="1"/>
    <col min="4" max="4" width="41.5703125" customWidth="1"/>
    <col min="5" max="5" width="15" customWidth="1"/>
    <col min="6" max="6" width="17.42578125" customWidth="1"/>
    <col min="7" max="7" width="14.85546875" customWidth="1"/>
    <col min="8" max="8" width="14.140625" customWidth="1"/>
    <col min="9" max="9" width="16.42578125" customWidth="1"/>
    <col min="10" max="10" width="14" customWidth="1"/>
    <col min="11" max="11" width="13.85546875" customWidth="1"/>
    <col min="12" max="12" width="13.140625" customWidth="1"/>
    <col min="14" max="14" width="10.42578125" customWidth="1"/>
    <col min="15" max="16" width="15.7109375" customWidth="1"/>
  </cols>
  <sheetData>
    <row r="2" spans="1:17" ht="15.75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 t="s">
        <v>66</v>
      </c>
      <c r="M2" s="47"/>
      <c r="N2" s="47"/>
      <c r="O2" s="47"/>
      <c r="P2" s="17"/>
    </row>
    <row r="3" spans="1:17" s="50" customFormat="1" ht="17.25" customHeight="1" x14ac:dyDescent="0.25">
      <c r="A3" s="49"/>
      <c r="B3" s="48"/>
      <c r="C3" s="48"/>
      <c r="D3" s="48"/>
      <c r="E3" s="48"/>
      <c r="F3" s="48"/>
      <c r="G3" s="48"/>
      <c r="H3" s="48"/>
      <c r="I3" s="48"/>
      <c r="J3" s="48"/>
      <c r="K3" s="70" t="s">
        <v>79</v>
      </c>
      <c r="L3" s="70"/>
      <c r="M3" s="70"/>
      <c r="N3" s="70"/>
      <c r="O3" s="70"/>
      <c r="P3" s="70"/>
      <c r="Q3" s="70"/>
    </row>
    <row r="4" spans="1:17" ht="15.75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51" t="s">
        <v>80</v>
      </c>
      <c r="L4" s="51"/>
      <c r="M4" s="51"/>
      <c r="N4" s="51"/>
      <c r="O4" s="51"/>
      <c r="P4" s="51"/>
    </row>
    <row r="5" spans="1:17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1" customHeight="1" x14ac:dyDescent="0.25">
      <c r="A6" s="74" t="s">
        <v>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15.75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7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7" x14ac:dyDescent="0.25">
      <c r="A9" s="1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7" ht="15" customHeight="1" x14ac:dyDescent="0.25">
      <c r="A10" s="2" t="s">
        <v>1</v>
      </c>
      <c r="P10" s="3" t="s">
        <v>2</v>
      </c>
    </row>
    <row r="11" spans="1:17" ht="15" customHeight="1" x14ac:dyDescent="0.25">
      <c r="A11" s="73" t="s">
        <v>3</v>
      </c>
      <c r="B11" s="73" t="s">
        <v>4</v>
      </c>
      <c r="C11" s="73" t="s">
        <v>5</v>
      </c>
      <c r="D11" s="68" t="s">
        <v>6</v>
      </c>
      <c r="E11" s="68" t="s">
        <v>7</v>
      </c>
      <c r="F11" s="68"/>
      <c r="G11" s="68"/>
      <c r="H11" s="68"/>
      <c r="I11" s="68"/>
      <c r="J11" s="68" t="s">
        <v>8</v>
      </c>
      <c r="K11" s="68"/>
      <c r="L11" s="68"/>
      <c r="M11" s="68"/>
      <c r="N11" s="68"/>
      <c r="O11" s="68"/>
      <c r="P11" s="69" t="s">
        <v>9</v>
      </c>
    </row>
    <row r="12" spans="1:17" ht="15" customHeight="1" x14ac:dyDescent="0.25">
      <c r="A12" s="68"/>
      <c r="B12" s="68"/>
      <c r="C12" s="68"/>
      <c r="D12" s="68"/>
      <c r="E12" s="69" t="s">
        <v>10</v>
      </c>
      <c r="F12" s="68" t="s">
        <v>11</v>
      </c>
      <c r="G12" s="68" t="s">
        <v>12</v>
      </c>
      <c r="H12" s="68"/>
      <c r="I12" s="68" t="s">
        <v>13</v>
      </c>
      <c r="J12" s="69" t="s">
        <v>10</v>
      </c>
      <c r="K12" s="68" t="s">
        <v>14</v>
      </c>
      <c r="L12" s="68" t="s">
        <v>11</v>
      </c>
      <c r="M12" s="68" t="s">
        <v>12</v>
      </c>
      <c r="N12" s="68"/>
      <c r="O12" s="68" t="s">
        <v>13</v>
      </c>
      <c r="P12" s="68"/>
    </row>
    <row r="13" spans="1:17" ht="115.5" customHeight="1" x14ac:dyDescent="0.25">
      <c r="A13" s="68"/>
      <c r="B13" s="68"/>
      <c r="C13" s="68"/>
      <c r="D13" s="68"/>
      <c r="E13" s="68"/>
      <c r="F13" s="68"/>
      <c r="G13" s="68" t="s">
        <v>15</v>
      </c>
      <c r="H13" s="68" t="s">
        <v>16</v>
      </c>
      <c r="I13" s="68"/>
      <c r="J13" s="68"/>
      <c r="K13" s="68"/>
      <c r="L13" s="68"/>
      <c r="M13" s="68" t="s">
        <v>15</v>
      </c>
      <c r="N13" s="68" t="s">
        <v>16</v>
      </c>
      <c r="O13" s="68"/>
      <c r="P13" s="68"/>
    </row>
    <row r="14" spans="1:17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7" ht="20.25" customHeight="1" x14ac:dyDescent="0.25">
      <c r="A15" s="23">
        <v>1</v>
      </c>
      <c r="B15" s="23">
        <v>2</v>
      </c>
      <c r="C15" s="23">
        <v>3</v>
      </c>
      <c r="D15" s="23">
        <v>4</v>
      </c>
      <c r="E15" s="24">
        <v>5</v>
      </c>
      <c r="F15" s="23">
        <v>6</v>
      </c>
      <c r="G15" s="23">
        <v>7</v>
      </c>
      <c r="H15" s="23">
        <v>8</v>
      </c>
      <c r="I15" s="23">
        <v>9</v>
      </c>
      <c r="J15" s="24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4">
        <v>16</v>
      </c>
    </row>
    <row r="16" spans="1:17" ht="33.75" customHeight="1" x14ac:dyDescent="0.25">
      <c r="A16" s="63" t="s">
        <v>65</v>
      </c>
      <c r="B16" s="64"/>
      <c r="C16" s="64"/>
      <c r="D16" s="64"/>
      <c r="E16" s="52">
        <f>E17+E21+E26</f>
        <v>5658815</v>
      </c>
      <c r="F16" s="52">
        <f t="shared" ref="F16:P16" si="0">F17+F21+F26</f>
        <v>5363815</v>
      </c>
      <c r="G16" s="52">
        <f t="shared" si="0"/>
        <v>64800</v>
      </c>
      <c r="H16" s="52">
        <f t="shared" si="0"/>
        <v>66145</v>
      </c>
      <c r="I16" s="52">
        <f>I17+I21+I26</f>
        <v>295000</v>
      </c>
      <c r="J16" s="52">
        <f t="shared" si="0"/>
        <v>434700</v>
      </c>
      <c r="K16" s="52">
        <f t="shared" si="0"/>
        <v>0</v>
      </c>
      <c r="L16" s="52">
        <f t="shared" si="0"/>
        <v>434700</v>
      </c>
      <c r="M16" s="52">
        <f t="shared" si="0"/>
        <v>0</v>
      </c>
      <c r="N16" s="52">
        <f t="shared" si="0"/>
        <v>0</v>
      </c>
      <c r="O16" s="52">
        <f t="shared" si="0"/>
        <v>0</v>
      </c>
      <c r="P16" s="52">
        <f t="shared" si="0"/>
        <v>6093515</v>
      </c>
    </row>
    <row r="17" spans="1:16" ht="51.75" customHeight="1" x14ac:dyDescent="0.25">
      <c r="A17" s="29" t="s">
        <v>41</v>
      </c>
      <c r="B17" s="30"/>
      <c r="C17" s="30"/>
      <c r="D17" s="31" t="s">
        <v>42</v>
      </c>
      <c r="E17" s="4">
        <f>E18</f>
        <v>5347958</v>
      </c>
      <c r="F17" s="4">
        <f t="shared" ref="F17:P17" si="1">F18</f>
        <v>5052958</v>
      </c>
      <c r="G17" s="4">
        <f t="shared" si="1"/>
        <v>0</v>
      </c>
      <c r="H17" s="4">
        <f t="shared" si="1"/>
        <v>0</v>
      </c>
      <c r="I17" s="4">
        <f>I18</f>
        <v>295000</v>
      </c>
      <c r="J17" s="4">
        <f t="shared" si="1"/>
        <v>0</v>
      </c>
      <c r="K17" s="4">
        <f t="shared" si="1"/>
        <v>0</v>
      </c>
      <c r="L17" s="4">
        <f t="shared" si="1"/>
        <v>0</v>
      </c>
      <c r="M17" s="4">
        <f t="shared" si="1"/>
        <v>0</v>
      </c>
      <c r="N17" s="4">
        <f t="shared" si="1"/>
        <v>0</v>
      </c>
      <c r="O17" s="4">
        <f t="shared" si="1"/>
        <v>0</v>
      </c>
      <c r="P17" s="4">
        <f t="shared" si="1"/>
        <v>5347958</v>
      </c>
    </row>
    <row r="18" spans="1:16" ht="50.25" customHeight="1" x14ac:dyDescent="0.25">
      <c r="A18" s="6" t="s">
        <v>44</v>
      </c>
      <c r="B18" s="6" t="s">
        <v>43</v>
      </c>
      <c r="C18" s="6"/>
      <c r="D18" s="7" t="s">
        <v>67</v>
      </c>
      <c r="E18" s="4">
        <f>E20+E19</f>
        <v>5347958</v>
      </c>
      <c r="F18" s="4">
        <f t="shared" ref="F18:P18" si="2">F20+F19</f>
        <v>5052958</v>
      </c>
      <c r="G18" s="4">
        <f t="shared" si="2"/>
        <v>0</v>
      </c>
      <c r="H18" s="4">
        <f t="shared" si="2"/>
        <v>0</v>
      </c>
      <c r="I18" s="4">
        <f>I20+I19</f>
        <v>295000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5347958</v>
      </c>
    </row>
    <row r="19" spans="1:16" ht="77.25" customHeight="1" x14ac:dyDescent="0.25">
      <c r="A19" s="11" t="s">
        <v>69</v>
      </c>
      <c r="B19" s="11" t="s">
        <v>68</v>
      </c>
      <c r="C19" s="11" t="s">
        <v>70</v>
      </c>
      <c r="D19" s="12" t="s">
        <v>71</v>
      </c>
      <c r="E19" s="8">
        <v>5052958</v>
      </c>
      <c r="F19" s="8">
        <v>5052958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5052958</v>
      </c>
    </row>
    <row r="20" spans="1:16" ht="45.75" customHeight="1" x14ac:dyDescent="0.25">
      <c r="A20" s="18" t="s">
        <v>45</v>
      </c>
      <c r="B20" s="19">
        <v>7693</v>
      </c>
      <c r="C20" s="18" t="s">
        <v>46</v>
      </c>
      <c r="D20" s="32" t="s">
        <v>47</v>
      </c>
      <c r="E20" s="8">
        <v>295000</v>
      </c>
      <c r="F20" s="9">
        <v>0</v>
      </c>
      <c r="G20" s="9">
        <v>0</v>
      </c>
      <c r="H20" s="9">
        <v>0</v>
      </c>
      <c r="I20" s="9">
        <v>295000</v>
      </c>
      <c r="J20" s="8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8">
        <f t="shared" ref="P20:P27" si="3">E20+J20</f>
        <v>295000</v>
      </c>
    </row>
    <row r="21" spans="1:16" ht="62.25" customHeight="1" x14ac:dyDescent="0.25">
      <c r="A21" s="33" t="s">
        <v>19</v>
      </c>
      <c r="B21" s="33" t="s">
        <v>22</v>
      </c>
      <c r="C21" s="34"/>
      <c r="D21" s="35" t="s">
        <v>48</v>
      </c>
      <c r="E21" s="4">
        <f>E22</f>
        <v>290857</v>
      </c>
      <c r="F21" s="4">
        <f t="shared" ref="F21:P21" si="4">F22</f>
        <v>290857</v>
      </c>
      <c r="G21" s="4">
        <f t="shared" si="4"/>
        <v>64800</v>
      </c>
      <c r="H21" s="4">
        <f t="shared" si="4"/>
        <v>66145</v>
      </c>
      <c r="I21" s="4">
        <f t="shared" si="4"/>
        <v>0</v>
      </c>
      <c r="J21" s="4">
        <f t="shared" si="4"/>
        <v>434700</v>
      </c>
      <c r="K21" s="4">
        <f t="shared" si="4"/>
        <v>0</v>
      </c>
      <c r="L21" s="4">
        <f t="shared" si="4"/>
        <v>434700</v>
      </c>
      <c r="M21" s="4">
        <f t="shared" si="4"/>
        <v>0</v>
      </c>
      <c r="N21" s="4">
        <f t="shared" si="4"/>
        <v>0</v>
      </c>
      <c r="O21" s="4">
        <f t="shared" si="4"/>
        <v>0</v>
      </c>
      <c r="P21" s="4">
        <f t="shared" si="4"/>
        <v>725557</v>
      </c>
    </row>
    <row r="22" spans="1:16" ht="69" customHeight="1" x14ac:dyDescent="0.25">
      <c r="A22" s="33" t="s">
        <v>20</v>
      </c>
      <c r="B22" s="33" t="s">
        <v>22</v>
      </c>
      <c r="C22" s="34"/>
      <c r="D22" s="35" t="s">
        <v>49</v>
      </c>
      <c r="E22" s="4">
        <f>E23+E24+E25</f>
        <v>290857</v>
      </c>
      <c r="F22" s="4">
        <f t="shared" ref="F22:P22" si="5">F23+F24+F25</f>
        <v>290857</v>
      </c>
      <c r="G22" s="4">
        <f t="shared" si="5"/>
        <v>64800</v>
      </c>
      <c r="H22" s="4">
        <f t="shared" si="5"/>
        <v>66145</v>
      </c>
      <c r="I22" s="4">
        <f t="shared" si="5"/>
        <v>0</v>
      </c>
      <c r="J22" s="4">
        <f t="shared" si="5"/>
        <v>434700</v>
      </c>
      <c r="K22" s="4">
        <f t="shared" si="5"/>
        <v>0</v>
      </c>
      <c r="L22" s="4">
        <f t="shared" si="5"/>
        <v>434700</v>
      </c>
      <c r="M22" s="4">
        <f t="shared" si="5"/>
        <v>0</v>
      </c>
      <c r="N22" s="4">
        <f t="shared" si="5"/>
        <v>0</v>
      </c>
      <c r="O22" s="4">
        <f t="shared" si="5"/>
        <v>0</v>
      </c>
      <c r="P22" s="4">
        <f t="shared" si="5"/>
        <v>725557</v>
      </c>
    </row>
    <row r="23" spans="1:16" ht="67.5" customHeight="1" x14ac:dyDescent="0.25">
      <c r="A23" s="18" t="s">
        <v>23</v>
      </c>
      <c r="B23" s="18" t="s">
        <v>24</v>
      </c>
      <c r="C23" s="18" t="s">
        <v>25</v>
      </c>
      <c r="D23" s="36" t="s">
        <v>26</v>
      </c>
      <c r="E23" s="8">
        <f>F23</f>
        <v>211801</v>
      </c>
      <c r="F23" s="9">
        <f>66145+145656</f>
        <v>211801</v>
      </c>
      <c r="G23" s="9">
        <v>0</v>
      </c>
      <c r="H23" s="9">
        <v>66145</v>
      </c>
      <c r="I23" s="9">
        <v>0</v>
      </c>
      <c r="J23" s="8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8">
        <f t="shared" si="3"/>
        <v>211801</v>
      </c>
    </row>
    <row r="24" spans="1:16" ht="153" customHeight="1" x14ac:dyDescent="0.25">
      <c r="A24" s="18" t="s">
        <v>50</v>
      </c>
      <c r="B24" s="18" t="s">
        <v>51</v>
      </c>
      <c r="C24" s="18" t="s">
        <v>21</v>
      </c>
      <c r="D24" s="36" t="s">
        <v>52</v>
      </c>
      <c r="E24" s="8">
        <v>0</v>
      </c>
      <c r="F24" s="9">
        <v>0</v>
      </c>
      <c r="G24" s="9">
        <v>0</v>
      </c>
      <c r="H24" s="9">
        <v>0</v>
      </c>
      <c r="I24" s="9">
        <v>0</v>
      </c>
      <c r="J24" s="8">
        <f>L24</f>
        <v>434700</v>
      </c>
      <c r="K24" s="9">
        <v>0</v>
      </c>
      <c r="L24" s="9">
        <v>434700</v>
      </c>
      <c r="M24" s="9">
        <v>0</v>
      </c>
      <c r="N24" s="9">
        <v>0</v>
      </c>
      <c r="O24" s="9">
        <v>0</v>
      </c>
      <c r="P24" s="8">
        <f t="shared" si="3"/>
        <v>434700</v>
      </c>
    </row>
    <row r="25" spans="1:16" ht="64.5" customHeight="1" x14ac:dyDescent="0.25">
      <c r="A25" s="18" t="s">
        <v>53</v>
      </c>
      <c r="B25" s="19">
        <v>5049</v>
      </c>
      <c r="C25" s="18" t="s">
        <v>54</v>
      </c>
      <c r="D25" s="32" t="s">
        <v>55</v>
      </c>
      <c r="E25" s="8">
        <f>F25</f>
        <v>79056</v>
      </c>
      <c r="F25" s="37">
        <f>93696-14640</f>
        <v>79056</v>
      </c>
      <c r="G25" s="9">
        <v>64800</v>
      </c>
      <c r="H25" s="9">
        <v>0</v>
      </c>
      <c r="I25" s="9">
        <v>0</v>
      </c>
      <c r="J25" s="8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8">
        <f t="shared" si="3"/>
        <v>79056</v>
      </c>
    </row>
    <row r="26" spans="1:16" ht="51.75" customHeight="1" x14ac:dyDescent="0.25">
      <c r="A26" s="38" t="s">
        <v>56</v>
      </c>
      <c r="B26" s="39" t="s">
        <v>57</v>
      </c>
      <c r="C26" s="40"/>
      <c r="D26" s="41" t="s">
        <v>58</v>
      </c>
      <c r="E26" s="4">
        <f>F26</f>
        <v>20000</v>
      </c>
      <c r="F26" s="4">
        <f t="shared" ref="F26:I26" si="6">F27</f>
        <v>20000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v>0</v>
      </c>
      <c r="K26" s="4">
        <f t="shared" ref="K26:O26" si="7">K27</f>
        <v>0</v>
      </c>
      <c r="L26" s="4">
        <f t="shared" si="7"/>
        <v>0</v>
      </c>
      <c r="M26" s="4">
        <f t="shared" si="7"/>
        <v>0</v>
      </c>
      <c r="N26" s="4">
        <f t="shared" si="7"/>
        <v>0</v>
      </c>
      <c r="O26" s="4">
        <f t="shared" si="7"/>
        <v>0</v>
      </c>
      <c r="P26" s="4">
        <f t="shared" si="3"/>
        <v>20000</v>
      </c>
    </row>
    <row r="27" spans="1:16" ht="50.25" customHeight="1" x14ac:dyDescent="0.25">
      <c r="A27" s="38" t="s">
        <v>59</v>
      </c>
      <c r="B27" s="39" t="s">
        <v>57</v>
      </c>
      <c r="C27" s="40"/>
      <c r="D27" s="41" t="s">
        <v>60</v>
      </c>
      <c r="E27" s="4">
        <f>E26</f>
        <v>20000</v>
      </c>
      <c r="F27" s="4">
        <f>F28</f>
        <v>20000</v>
      </c>
      <c r="G27" s="4">
        <f t="shared" ref="G27:I27" si="8">G28</f>
        <v>0</v>
      </c>
      <c r="H27" s="4">
        <f t="shared" si="8"/>
        <v>0</v>
      </c>
      <c r="I27" s="4">
        <f t="shared" si="8"/>
        <v>0</v>
      </c>
      <c r="J27" s="4">
        <v>0</v>
      </c>
      <c r="K27" s="4">
        <f>K28</f>
        <v>0</v>
      </c>
      <c r="L27" s="4">
        <f>L28</f>
        <v>0</v>
      </c>
      <c r="M27" s="4">
        <f t="shared" ref="M27:O27" si="9">M28</f>
        <v>0</v>
      </c>
      <c r="N27" s="4">
        <f t="shared" si="9"/>
        <v>0</v>
      </c>
      <c r="O27" s="4">
        <f t="shared" si="9"/>
        <v>0</v>
      </c>
      <c r="P27" s="4">
        <f t="shared" si="3"/>
        <v>20000</v>
      </c>
    </row>
    <row r="28" spans="1:16" ht="66.75" customHeight="1" x14ac:dyDescent="0.25">
      <c r="A28" s="11" t="s">
        <v>61</v>
      </c>
      <c r="B28" s="13" t="s">
        <v>62</v>
      </c>
      <c r="C28" s="11" t="s">
        <v>63</v>
      </c>
      <c r="D28" s="12" t="s">
        <v>64</v>
      </c>
      <c r="E28" s="8">
        <f t="shared" ref="E28" si="10">F28</f>
        <v>20000</v>
      </c>
      <c r="F28" s="9">
        <v>20000</v>
      </c>
      <c r="G28" s="9">
        <v>0</v>
      </c>
      <c r="H28" s="9">
        <v>0</v>
      </c>
      <c r="I28" s="9">
        <v>0</v>
      </c>
      <c r="J28" s="8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8">
        <f t="shared" ref="P28" si="11">E28+J28</f>
        <v>20000</v>
      </c>
    </row>
    <row r="29" spans="1:16" ht="18" customHeight="1" x14ac:dyDescent="0.25">
      <c r="A29" s="14" t="s">
        <v>17</v>
      </c>
      <c r="B29" s="15" t="s">
        <v>17</v>
      </c>
      <c r="C29" s="10" t="s">
        <v>17</v>
      </c>
      <c r="D29" s="16" t="s">
        <v>18</v>
      </c>
      <c r="E29" s="4">
        <f>E26+E21+E17</f>
        <v>5658815</v>
      </c>
      <c r="F29" s="4">
        <f t="shared" ref="F29:P29" si="12">F26+F21+F17</f>
        <v>5363815</v>
      </c>
      <c r="G29" s="4">
        <f t="shared" si="12"/>
        <v>64800</v>
      </c>
      <c r="H29" s="4">
        <f t="shared" si="12"/>
        <v>66145</v>
      </c>
      <c r="I29" s="4">
        <f t="shared" si="12"/>
        <v>295000</v>
      </c>
      <c r="J29" s="4">
        <f t="shared" si="12"/>
        <v>434700</v>
      </c>
      <c r="K29" s="4">
        <f t="shared" si="12"/>
        <v>0</v>
      </c>
      <c r="L29" s="4">
        <f t="shared" si="12"/>
        <v>434700</v>
      </c>
      <c r="M29" s="4">
        <f t="shared" si="12"/>
        <v>0</v>
      </c>
      <c r="N29" s="4">
        <f t="shared" si="12"/>
        <v>0</v>
      </c>
      <c r="O29" s="4">
        <f t="shared" si="12"/>
        <v>0</v>
      </c>
      <c r="P29" s="4">
        <f t="shared" si="12"/>
        <v>6093515</v>
      </c>
    </row>
    <row r="30" spans="1:16" ht="28.5" customHeight="1" x14ac:dyDescent="0.25">
      <c r="A30" s="65" t="s">
        <v>74</v>
      </c>
      <c r="B30" s="66"/>
      <c r="C30" s="66"/>
      <c r="D30" s="67"/>
      <c r="E30" s="5">
        <f>E31+E34</f>
        <v>-5178614</v>
      </c>
      <c r="F30" s="5">
        <f t="shared" ref="F30:P30" si="13">F31+F34</f>
        <v>-125656</v>
      </c>
      <c r="G30" s="5">
        <f t="shared" si="13"/>
        <v>-183000</v>
      </c>
      <c r="H30" s="5">
        <f t="shared" si="13"/>
        <v>0</v>
      </c>
      <c r="I30" s="5">
        <f t="shared" si="13"/>
        <v>0</v>
      </c>
      <c r="J30" s="5">
        <f t="shared" si="13"/>
        <v>5198614</v>
      </c>
      <c r="K30" s="5">
        <f t="shared" si="13"/>
        <v>5198614</v>
      </c>
      <c r="L30" s="5">
        <f t="shared" si="13"/>
        <v>0</v>
      </c>
      <c r="M30" s="5">
        <f t="shared" si="13"/>
        <v>0</v>
      </c>
      <c r="N30" s="5">
        <f t="shared" si="13"/>
        <v>0</v>
      </c>
      <c r="O30" s="5">
        <f t="shared" si="13"/>
        <v>5198614</v>
      </c>
      <c r="P30" s="5">
        <f t="shared" si="13"/>
        <v>0</v>
      </c>
    </row>
    <row r="31" spans="1:16" ht="43.5" customHeight="1" x14ac:dyDescent="0.25">
      <c r="A31" s="57" t="s">
        <v>41</v>
      </c>
      <c r="B31" s="57" t="s">
        <v>43</v>
      </c>
      <c r="C31" s="57"/>
      <c r="D31" s="55" t="s">
        <v>76</v>
      </c>
      <c r="E31" s="5">
        <f>E33</f>
        <v>-5052958</v>
      </c>
      <c r="F31" s="5">
        <v>0</v>
      </c>
      <c r="G31" s="5">
        <v>0</v>
      </c>
      <c r="H31" s="5">
        <v>0</v>
      </c>
      <c r="I31" s="5">
        <v>0</v>
      </c>
      <c r="J31" s="5">
        <v>5052958</v>
      </c>
      <c r="K31" s="5">
        <v>5052958</v>
      </c>
      <c r="L31" s="5">
        <v>0</v>
      </c>
      <c r="M31" s="5">
        <v>0</v>
      </c>
      <c r="N31" s="5">
        <v>0</v>
      </c>
      <c r="O31" s="5">
        <v>5052958</v>
      </c>
      <c r="P31" s="5">
        <f>E31+J31</f>
        <v>0</v>
      </c>
    </row>
    <row r="32" spans="1:16" ht="43.5" customHeight="1" x14ac:dyDescent="0.25">
      <c r="A32" s="57" t="s">
        <v>44</v>
      </c>
      <c r="B32" s="57" t="s">
        <v>43</v>
      </c>
      <c r="C32" s="57"/>
      <c r="D32" s="55" t="s">
        <v>77</v>
      </c>
      <c r="E32" s="5">
        <f>E33</f>
        <v>-5052958</v>
      </c>
      <c r="F32" s="5">
        <v>0</v>
      </c>
      <c r="G32" s="5">
        <v>0</v>
      </c>
      <c r="H32" s="5">
        <v>0</v>
      </c>
      <c r="I32" s="5">
        <v>0</v>
      </c>
      <c r="J32" s="5">
        <v>5052958</v>
      </c>
      <c r="K32" s="5">
        <v>5052958</v>
      </c>
      <c r="L32" s="5">
        <v>0</v>
      </c>
      <c r="M32" s="5">
        <v>0</v>
      </c>
      <c r="N32" s="5">
        <v>0</v>
      </c>
      <c r="O32" s="5">
        <v>5052958</v>
      </c>
      <c r="P32" s="5">
        <f>E32+J32</f>
        <v>0</v>
      </c>
    </row>
    <row r="33" spans="1:16" ht="88.5" customHeight="1" x14ac:dyDescent="0.25">
      <c r="A33" s="58" t="s">
        <v>69</v>
      </c>
      <c r="B33" s="58" t="s">
        <v>68</v>
      </c>
      <c r="C33" s="58" t="s">
        <v>70</v>
      </c>
      <c r="D33" s="56" t="s">
        <v>71</v>
      </c>
      <c r="E33" s="9">
        <v>-5052958</v>
      </c>
      <c r="F33" s="9">
        <v>-5052958</v>
      </c>
      <c r="G33" s="9">
        <v>0</v>
      </c>
      <c r="H33" s="9">
        <v>0</v>
      </c>
      <c r="I33" s="9">
        <v>0</v>
      </c>
      <c r="J33" s="9">
        <v>5052958</v>
      </c>
      <c r="K33" s="9">
        <v>5052958</v>
      </c>
      <c r="L33" s="9">
        <v>0</v>
      </c>
      <c r="M33" s="9">
        <v>0</v>
      </c>
      <c r="N33" s="9">
        <v>0</v>
      </c>
      <c r="O33" s="9">
        <v>5052958</v>
      </c>
      <c r="P33" s="9">
        <f>E33+J33</f>
        <v>0</v>
      </c>
    </row>
    <row r="34" spans="1:16" ht="47.25" x14ac:dyDescent="0.25">
      <c r="A34" s="33" t="s">
        <v>19</v>
      </c>
      <c r="B34" s="33" t="s">
        <v>22</v>
      </c>
      <c r="C34" s="34"/>
      <c r="D34" s="35" t="s">
        <v>48</v>
      </c>
      <c r="E34" s="4">
        <f>E35</f>
        <v>-125656</v>
      </c>
      <c r="F34" s="4">
        <f t="shared" ref="F34:P34" si="14">F35</f>
        <v>-125656</v>
      </c>
      <c r="G34" s="4">
        <f t="shared" si="14"/>
        <v>-183000</v>
      </c>
      <c r="H34" s="4">
        <f t="shared" si="14"/>
        <v>0</v>
      </c>
      <c r="I34" s="4">
        <f t="shared" si="14"/>
        <v>0</v>
      </c>
      <c r="J34" s="4">
        <f t="shared" si="14"/>
        <v>145656</v>
      </c>
      <c r="K34" s="4">
        <f t="shared" si="14"/>
        <v>145656</v>
      </c>
      <c r="L34" s="4">
        <f t="shared" si="14"/>
        <v>0</v>
      </c>
      <c r="M34" s="4">
        <f t="shared" si="14"/>
        <v>0</v>
      </c>
      <c r="N34" s="4">
        <f t="shared" si="14"/>
        <v>0</v>
      </c>
      <c r="O34" s="4">
        <f t="shared" si="14"/>
        <v>145656</v>
      </c>
      <c r="P34" s="4">
        <f t="shared" si="14"/>
        <v>0</v>
      </c>
    </row>
    <row r="35" spans="1:16" ht="47.25" x14ac:dyDescent="0.25">
      <c r="A35" s="33" t="s">
        <v>20</v>
      </c>
      <c r="B35" s="33" t="s">
        <v>22</v>
      </c>
      <c r="C35" s="34"/>
      <c r="D35" s="35" t="s">
        <v>49</v>
      </c>
      <c r="E35" s="4">
        <f>E36+E37+E38+E39+E40</f>
        <v>-125656</v>
      </c>
      <c r="F35" s="4">
        <f t="shared" ref="F35:P35" si="15">F36+F37+F38+F39+F40</f>
        <v>-125656</v>
      </c>
      <c r="G35" s="4">
        <f t="shared" si="15"/>
        <v>-183000</v>
      </c>
      <c r="H35" s="4">
        <f t="shared" si="15"/>
        <v>0</v>
      </c>
      <c r="I35" s="4">
        <f t="shared" si="15"/>
        <v>0</v>
      </c>
      <c r="J35" s="4">
        <f t="shared" si="15"/>
        <v>145656</v>
      </c>
      <c r="K35" s="4">
        <f t="shared" si="15"/>
        <v>145656</v>
      </c>
      <c r="L35" s="4">
        <f t="shared" si="15"/>
        <v>0</v>
      </c>
      <c r="M35" s="4">
        <f t="shared" si="15"/>
        <v>0</v>
      </c>
      <c r="N35" s="4">
        <f t="shared" si="15"/>
        <v>0</v>
      </c>
      <c r="O35" s="4">
        <f t="shared" si="15"/>
        <v>145656</v>
      </c>
      <c r="P35" s="4">
        <f t="shared" si="15"/>
        <v>0</v>
      </c>
    </row>
    <row r="36" spans="1:16" s="42" customFormat="1" ht="47.25" x14ac:dyDescent="0.25">
      <c r="A36" s="21" t="s">
        <v>23</v>
      </c>
      <c r="B36" s="21" t="s">
        <v>24</v>
      </c>
      <c r="C36" s="21" t="s">
        <v>25</v>
      </c>
      <c r="D36" s="22" t="s">
        <v>26</v>
      </c>
      <c r="E36" s="20">
        <f>F36</f>
        <v>215344</v>
      </c>
      <c r="F36" s="20">
        <f>195344+20000</f>
        <v>215344</v>
      </c>
      <c r="G36" s="20">
        <v>0</v>
      </c>
      <c r="H36" s="20">
        <v>341000</v>
      </c>
      <c r="I36" s="20">
        <v>0</v>
      </c>
      <c r="J36" s="20">
        <v>145656</v>
      </c>
      <c r="K36" s="20">
        <v>145656</v>
      </c>
      <c r="L36" s="20">
        <v>0</v>
      </c>
      <c r="M36" s="20">
        <v>0</v>
      </c>
      <c r="N36" s="20">
        <v>0</v>
      </c>
      <c r="O36" s="20">
        <v>145656</v>
      </c>
      <c r="P36" s="20">
        <v>341000</v>
      </c>
    </row>
    <row r="37" spans="1:16" ht="47.25" x14ac:dyDescent="0.25">
      <c r="A37" s="18" t="s">
        <v>27</v>
      </c>
      <c r="B37" s="18" t="s">
        <v>28</v>
      </c>
      <c r="C37" s="18" t="s">
        <v>21</v>
      </c>
      <c r="D37" s="36" t="s">
        <v>29</v>
      </c>
      <c r="E37" s="8">
        <v>0</v>
      </c>
      <c r="F37" s="9">
        <v>0</v>
      </c>
      <c r="G37" s="9">
        <v>-183000</v>
      </c>
      <c r="H37" s="9">
        <v>0</v>
      </c>
      <c r="I37" s="9">
        <v>0</v>
      </c>
      <c r="J37" s="8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8">
        <v>0</v>
      </c>
    </row>
    <row r="38" spans="1:16" ht="19.5" customHeight="1" x14ac:dyDescent="0.25">
      <c r="A38" s="18" t="s">
        <v>30</v>
      </c>
      <c r="B38" s="19" t="s">
        <v>31</v>
      </c>
      <c r="C38" s="18" t="s">
        <v>32</v>
      </c>
      <c r="D38" s="32" t="s">
        <v>33</v>
      </c>
      <c r="E38" s="8">
        <v>-157000</v>
      </c>
      <c r="F38" s="9">
        <v>-157000</v>
      </c>
      <c r="G38" s="9">
        <v>0</v>
      </c>
      <c r="H38" s="9">
        <v>-157000</v>
      </c>
      <c r="I38" s="9">
        <v>0</v>
      </c>
      <c r="J38" s="8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8">
        <v>-157000</v>
      </c>
    </row>
    <row r="39" spans="1:16" ht="37.5" customHeight="1" x14ac:dyDescent="0.25">
      <c r="A39" s="43" t="s">
        <v>34</v>
      </c>
      <c r="B39" s="44" t="s">
        <v>35</v>
      </c>
      <c r="C39" s="40" t="s">
        <v>32</v>
      </c>
      <c r="D39" s="45" t="s">
        <v>36</v>
      </c>
      <c r="E39" s="8">
        <v>-4000</v>
      </c>
      <c r="F39" s="9">
        <v>-4000</v>
      </c>
      <c r="G39" s="9">
        <v>0</v>
      </c>
      <c r="H39" s="9">
        <v>-4000</v>
      </c>
      <c r="I39" s="9">
        <v>0</v>
      </c>
      <c r="J39" s="8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8">
        <v>-4000</v>
      </c>
    </row>
    <row r="40" spans="1:16" ht="53.25" customHeight="1" x14ac:dyDescent="0.25">
      <c r="A40" s="43" t="s">
        <v>37</v>
      </c>
      <c r="B40" s="44" t="s">
        <v>38</v>
      </c>
      <c r="C40" s="40" t="s">
        <v>39</v>
      </c>
      <c r="D40" s="45" t="s">
        <v>40</v>
      </c>
      <c r="E40" s="8">
        <v>-180000</v>
      </c>
      <c r="F40" s="9">
        <v>-180000</v>
      </c>
      <c r="G40" s="9">
        <v>0</v>
      </c>
      <c r="H40" s="9">
        <v>-180000</v>
      </c>
      <c r="I40" s="9">
        <v>0</v>
      </c>
      <c r="J40" s="8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8">
        <v>-180000</v>
      </c>
    </row>
    <row r="41" spans="1:16" ht="53.25" customHeight="1" x14ac:dyDescent="0.25">
      <c r="A41" s="75" t="s">
        <v>81</v>
      </c>
      <c r="B41" s="76"/>
      <c r="C41" s="76"/>
      <c r="D41" s="77"/>
      <c r="E41" s="4">
        <f>E45</f>
        <v>20000</v>
      </c>
      <c r="F41" s="4">
        <f t="shared" ref="F41:P41" si="16">F45</f>
        <v>20000</v>
      </c>
      <c r="G41" s="4">
        <f t="shared" si="16"/>
        <v>0</v>
      </c>
      <c r="H41" s="4">
        <f t="shared" si="16"/>
        <v>0</v>
      </c>
      <c r="I41" s="4">
        <f t="shared" si="16"/>
        <v>0</v>
      </c>
      <c r="J41" s="4">
        <f t="shared" si="16"/>
        <v>0</v>
      </c>
      <c r="K41" s="4">
        <f t="shared" si="16"/>
        <v>0</v>
      </c>
      <c r="L41" s="4">
        <f t="shared" si="16"/>
        <v>0</v>
      </c>
      <c r="M41" s="4">
        <f t="shared" si="16"/>
        <v>0</v>
      </c>
      <c r="N41" s="4">
        <f t="shared" si="16"/>
        <v>0</v>
      </c>
      <c r="O41" s="4">
        <f t="shared" si="16"/>
        <v>0</v>
      </c>
      <c r="P41" s="4">
        <f t="shared" si="16"/>
        <v>20000</v>
      </c>
    </row>
    <row r="42" spans="1:16" ht="53.25" customHeight="1" x14ac:dyDescent="0.25">
      <c r="A42" s="38" t="s">
        <v>56</v>
      </c>
      <c r="B42" s="39" t="s">
        <v>57</v>
      </c>
      <c r="C42" s="40"/>
      <c r="D42" s="41" t="s">
        <v>58</v>
      </c>
      <c r="E42" s="4">
        <f>E43</f>
        <v>20000</v>
      </c>
      <c r="F42" s="4">
        <f t="shared" ref="F42:I42" si="17">F43</f>
        <v>20000</v>
      </c>
      <c r="G42" s="4">
        <f t="shared" si="17"/>
        <v>0</v>
      </c>
      <c r="H42" s="4">
        <f t="shared" si="17"/>
        <v>0</v>
      </c>
      <c r="I42" s="4">
        <f t="shared" si="17"/>
        <v>0</v>
      </c>
      <c r="J42" s="4">
        <v>0</v>
      </c>
      <c r="K42" s="4">
        <f t="shared" ref="K42:O42" si="18">K43</f>
        <v>0</v>
      </c>
      <c r="L42" s="4">
        <f t="shared" si="18"/>
        <v>0</v>
      </c>
      <c r="M42" s="4">
        <f t="shared" si="18"/>
        <v>0</v>
      </c>
      <c r="N42" s="4">
        <f t="shared" si="18"/>
        <v>0</v>
      </c>
      <c r="O42" s="4">
        <f t="shared" si="18"/>
        <v>0</v>
      </c>
      <c r="P42" s="4">
        <f t="shared" ref="P42:P45" si="19">E42+J42</f>
        <v>20000</v>
      </c>
    </row>
    <row r="43" spans="1:16" ht="53.25" customHeight="1" x14ac:dyDescent="0.25">
      <c r="A43" s="38" t="s">
        <v>59</v>
      </c>
      <c r="B43" s="39" t="s">
        <v>57</v>
      </c>
      <c r="C43" s="40"/>
      <c r="D43" s="41" t="s">
        <v>60</v>
      </c>
      <c r="E43" s="4">
        <f>E45</f>
        <v>20000</v>
      </c>
      <c r="F43" s="4">
        <f>F45+F44</f>
        <v>20000</v>
      </c>
      <c r="G43" s="4">
        <f>G45</f>
        <v>0</v>
      </c>
      <c r="H43" s="4">
        <f>H45</f>
        <v>0</v>
      </c>
      <c r="I43" s="4">
        <f>I45</f>
        <v>0</v>
      </c>
      <c r="J43" s="4">
        <v>0</v>
      </c>
      <c r="K43" s="4">
        <f>K45</f>
        <v>0</v>
      </c>
      <c r="L43" s="4">
        <f>L45</f>
        <v>0</v>
      </c>
      <c r="M43" s="4">
        <f>M45</f>
        <v>0</v>
      </c>
      <c r="N43" s="4">
        <f>N45</f>
        <v>0</v>
      </c>
      <c r="O43" s="4">
        <f>O45</f>
        <v>0</v>
      </c>
      <c r="P43" s="4">
        <f t="shared" si="19"/>
        <v>20000</v>
      </c>
    </row>
    <row r="44" spans="1:16" ht="24" hidden="1" customHeight="1" x14ac:dyDescent="0.25">
      <c r="A44" s="58"/>
      <c r="B44" s="61"/>
      <c r="C44" s="58"/>
      <c r="D44" s="62"/>
      <c r="E44" s="8"/>
      <c r="F44" s="9"/>
      <c r="G44" s="9"/>
      <c r="H44" s="9"/>
      <c r="I44" s="9"/>
      <c r="J44" s="8"/>
      <c r="K44" s="9"/>
      <c r="L44" s="9"/>
      <c r="M44" s="9"/>
      <c r="N44" s="9"/>
      <c r="O44" s="9"/>
      <c r="P44" s="8"/>
    </row>
    <row r="45" spans="1:16" ht="67.5" customHeight="1" x14ac:dyDescent="0.25">
      <c r="A45" s="11" t="s">
        <v>61</v>
      </c>
      <c r="B45" s="13" t="s">
        <v>62</v>
      </c>
      <c r="C45" s="11" t="s">
        <v>63</v>
      </c>
      <c r="D45" s="12" t="s">
        <v>64</v>
      </c>
      <c r="E45" s="8">
        <f t="shared" ref="E45" si="20">F45</f>
        <v>20000</v>
      </c>
      <c r="F45" s="9">
        <v>20000</v>
      </c>
      <c r="G45" s="9">
        <v>0</v>
      </c>
      <c r="H45" s="9">
        <v>0</v>
      </c>
      <c r="I45" s="9">
        <v>0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8">
        <f t="shared" si="19"/>
        <v>20000</v>
      </c>
    </row>
    <row r="46" spans="1:16" ht="15.75" x14ac:dyDescent="0.25">
      <c r="A46" s="14" t="s">
        <v>17</v>
      </c>
      <c r="B46" s="15" t="s">
        <v>17</v>
      </c>
      <c r="C46" s="10" t="s">
        <v>17</v>
      </c>
      <c r="D46" s="16" t="s">
        <v>78</v>
      </c>
      <c r="E46" s="4">
        <f>E29+E30+E41</f>
        <v>500201</v>
      </c>
      <c r="F46" s="4">
        <f t="shared" ref="F46:P46" si="21">F29+F30+F41</f>
        <v>5258159</v>
      </c>
      <c r="G46" s="4">
        <f t="shared" si="21"/>
        <v>-118200</v>
      </c>
      <c r="H46" s="4">
        <f t="shared" si="21"/>
        <v>66145</v>
      </c>
      <c r="I46" s="4">
        <f t="shared" si="21"/>
        <v>295000</v>
      </c>
      <c r="J46" s="4">
        <f t="shared" si="21"/>
        <v>5633314</v>
      </c>
      <c r="K46" s="4">
        <f t="shared" si="21"/>
        <v>5198614</v>
      </c>
      <c r="L46" s="4">
        <f t="shared" si="21"/>
        <v>434700</v>
      </c>
      <c r="M46" s="4">
        <f t="shared" si="21"/>
        <v>0</v>
      </c>
      <c r="N46" s="4">
        <f t="shared" si="21"/>
        <v>0</v>
      </c>
      <c r="O46" s="4">
        <f t="shared" si="21"/>
        <v>5198614</v>
      </c>
      <c r="P46" s="4">
        <f>P29+P30+P41</f>
        <v>6113515</v>
      </c>
    </row>
    <row r="49" spans="4:9" s="59" customFormat="1" ht="18.75" x14ac:dyDescent="0.3">
      <c r="D49" s="60" t="s">
        <v>72</v>
      </c>
      <c r="E49" s="60"/>
      <c r="F49" s="60"/>
      <c r="G49" s="60"/>
      <c r="H49" s="60" t="s">
        <v>73</v>
      </c>
      <c r="I49" s="60"/>
    </row>
  </sheetData>
  <mergeCells count="26">
    <mergeCell ref="A41:D41"/>
    <mergeCell ref="K3:Q3"/>
    <mergeCell ref="A8:P8"/>
    <mergeCell ref="A11:A14"/>
    <mergeCell ref="B11:B14"/>
    <mergeCell ref="C11:C14"/>
    <mergeCell ref="D11:D14"/>
    <mergeCell ref="E11:I11"/>
    <mergeCell ref="J11:O11"/>
    <mergeCell ref="P11:P14"/>
    <mergeCell ref="A6:P6"/>
    <mergeCell ref="A16:D16"/>
    <mergeCell ref="A30:D30"/>
    <mergeCell ref="L12:L14"/>
    <mergeCell ref="M12:N12"/>
    <mergeCell ref="O12:O14"/>
    <mergeCell ref="G13:G14"/>
    <mergeCell ref="H13:H14"/>
    <mergeCell ref="M13:M14"/>
    <mergeCell ref="N13:N14"/>
    <mergeCell ref="E12:E14"/>
    <mergeCell ref="F12:F14"/>
    <mergeCell ref="G12:H12"/>
    <mergeCell ref="I12:I14"/>
    <mergeCell ref="J12:J14"/>
    <mergeCell ref="K12:K14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Василь Павлюк</cp:lastModifiedBy>
  <cp:lastPrinted>2025-05-28T08:02:25Z</cp:lastPrinted>
  <dcterms:created xsi:type="dcterms:W3CDTF">2015-06-05T18:17:20Z</dcterms:created>
  <dcterms:modified xsi:type="dcterms:W3CDTF">2025-06-02T06:15:02Z</dcterms:modified>
</cp:coreProperties>
</file>