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6рік\46та ІІ-е засідання\фінансовий на сесії\"/>
    </mc:Choice>
  </mc:AlternateContent>
  <bookViews>
    <workbookView xWindow="0" yWindow="0" windowWidth="28800" windowHeight="12030"/>
  </bookViews>
  <sheets>
    <sheet name="1" sheetId="5" r:id="rId1"/>
  </sheets>
  <definedNames>
    <definedName name="_xlnm.Print_Area" localSheetId="0">'1'!$A$1:$P$86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4" i="5" l="1"/>
  <c r="E84" i="5"/>
  <c r="P84" i="5" s="1"/>
  <c r="J83" i="5"/>
  <c r="E83" i="5"/>
  <c r="P83" i="5" s="1"/>
  <c r="O82" i="5"/>
  <c r="N82" i="5"/>
  <c r="M82" i="5"/>
  <c r="L82" i="5"/>
  <c r="K82" i="5"/>
  <c r="J82" i="5"/>
  <c r="I82" i="5"/>
  <c r="H82" i="5"/>
  <c r="G82" i="5"/>
  <c r="F82" i="5"/>
  <c r="E82" i="5"/>
  <c r="O81" i="5"/>
  <c r="N81" i="5"/>
  <c r="M81" i="5"/>
  <c r="L81" i="5"/>
  <c r="K81" i="5"/>
  <c r="J81" i="5"/>
  <c r="I81" i="5"/>
  <c r="G81" i="5"/>
  <c r="F81" i="5"/>
  <c r="E81" i="5"/>
  <c r="P81" i="5" s="1"/>
  <c r="P80" i="5" s="1"/>
  <c r="O80" i="5"/>
  <c r="N80" i="5"/>
  <c r="M80" i="5"/>
  <c r="L80" i="5"/>
  <c r="K80" i="5"/>
  <c r="J80" i="5"/>
  <c r="I80" i="5"/>
  <c r="H80" i="5"/>
  <c r="G80" i="5"/>
  <c r="F80" i="5"/>
  <c r="E80" i="5"/>
  <c r="J79" i="5"/>
  <c r="E79" i="5"/>
  <c r="P79" i="5" s="1"/>
  <c r="P77" i="5" s="1"/>
  <c r="E78" i="5"/>
  <c r="P78" i="5" s="1"/>
  <c r="O77" i="5"/>
  <c r="N77" i="5"/>
  <c r="M77" i="5"/>
  <c r="L77" i="5"/>
  <c r="K77" i="5"/>
  <c r="J77" i="5"/>
  <c r="I77" i="5"/>
  <c r="H77" i="5"/>
  <c r="G77" i="5"/>
  <c r="F77" i="5"/>
  <c r="E77" i="5"/>
  <c r="O76" i="5"/>
  <c r="N76" i="5"/>
  <c r="M76" i="5"/>
  <c r="L76" i="5"/>
  <c r="K76" i="5"/>
  <c r="J76" i="5"/>
  <c r="I76" i="5"/>
  <c r="G76" i="5"/>
  <c r="F76" i="5"/>
  <c r="E76" i="5"/>
  <c r="P76" i="5" s="1"/>
  <c r="P72" i="5" s="1"/>
  <c r="E75" i="5"/>
  <c r="P75" i="5" s="1"/>
  <c r="P74" i="5" s="1"/>
  <c r="P73" i="5" s="1"/>
  <c r="O74" i="5"/>
  <c r="N74" i="5"/>
  <c r="M74" i="5"/>
  <c r="L74" i="5"/>
  <c r="K74" i="5"/>
  <c r="J74" i="5"/>
  <c r="I74" i="5"/>
  <c r="H74" i="5"/>
  <c r="G74" i="5"/>
  <c r="F74" i="5"/>
  <c r="E74" i="5"/>
  <c r="O73" i="5"/>
  <c r="N73" i="5"/>
  <c r="M73" i="5"/>
  <c r="L73" i="5"/>
  <c r="K73" i="5"/>
  <c r="J73" i="5"/>
  <c r="I73" i="5"/>
  <c r="H73" i="5"/>
  <c r="G73" i="5"/>
  <c r="F73" i="5"/>
  <c r="E73" i="5"/>
  <c r="O72" i="5"/>
  <c r="O85" i="5" s="1"/>
  <c r="N72" i="5"/>
  <c r="N85" i="5" s="1"/>
  <c r="M72" i="5"/>
  <c r="M85" i="5" s="1"/>
  <c r="L72" i="5"/>
  <c r="L85" i="5" s="1"/>
  <c r="K72" i="5"/>
  <c r="K85" i="5" s="1"/>
  <c r="J72" i="5"/>
  <c r="J85" i="5" s="1"/>
  <c r="I72" i="5"/>
  <c r="I85" i="5" s="1"/>
  <c r="H72" i="5"/>
  <c r="H85" i="5" s="1"/>
  <c r="G72" i="5"/>
  <c r="G85" i="5" s="1"/>
  <c r="F72" i="5"/>
  <c r="F85" i="5" s="1"/>
  <c r="E72" i="5"/>
  <c r="P71" i="5"/>
  <c r="P70" i="5" s="1"/>
  <c r="P69" i="5" s="1"/>
  <c r="E71" i="5"/>
  <c r="O70" i="5"/>
  <c r="N70" i="5"/>
  <c r="M70" i="5"/>
  <c r="L70" i="5"/>
  <c r="K70" i="5"/>
  <c r="J70" i="5"/>
  <c r="I70" i="5"/>
  <c r="H70" i="5"/>
  <c r="G70" i="5"/>
  <c r="F70" i="5"/>
  <c r="E70" i="5"/>
  <c r="O69" i="5"/>
  <c r="N69" i="5"/>
  <c r="M69" i="5"/>
  <c r="L69" i="5"/>
  <c r="K69" i="5"/>
  <c r="J69" i="5"/>
  <c r="I69" i="5"/>
  <c r="H69" i="5"/>
  <c r="G69" i="5"/>
  <c r="F69" i="5"/>
  <c r="E69" i="5"/>
  <c r="E68" i="5"/>
  <c r="P68" i="5" s="1"/>
  <c r="O67" i="5"/>
  <c r="N67" i="5"/>
  <c r="M67" i="5"/>
  <c r="L67" i="5"/>
  <c r="K67" i="5"/>
  <c r="J67" i="5"/>
  <c r="P67" i="5" s="1"/>
  <c r="I67" i="5"/>
  <c r="H67" i="5"/>
  <c r="O66" i="5"/>
  <c r="N66" i="5"/>
  <c r="M66" i="5"/>
  <c r="L66" i="5"/>
  <c r="K66" i="5"/>
  <c r="J66" i="5"/>
  <c r="I66" i="5"/>
  <c r="H66" i="5"/>
  <c r="G66" i="5"/>
  <c r="F66" i="5"/>
  <c r="E66" i="5"/>
  <c r="O65" i="5"/>
  <c r="N65" i="5"/>
  <c r="M65" i="5"/>
  <c r="L65" i="5"/>
  <c r="K65" i="5"/>
  <c r="J65" i="5"/>
  <c r="I65" i="5"/>
  <c r="H65" i="5"/>
  <c r="G65" i="5"/>
  <c r="F65" i="5"/>
  <c r="E65" i="5"/>
  <c r="E64" i="5"/>
  <c r="P64" i="5" s="1"/>
  <c r="P63" i="5" s="1"/>
  <c r="P62" i="5" s="1"/>
  <c r="O63" i="5"/>
  <c r="N63" i="5"/>
  <c r="M63" i="5"/>
  <c r="L63" i="5"/>
  <c r="K63" i="5"/>
  <c r="J63" i="5"/>
  <c r="I63" i="5"/>
  <c r="H63" i="5"/>
  <c r="G63" i="5"/>
  <c r="F63" i="5"/>
  <c r="E63" i="5"/>
  <c r="O62" i="5"/>
  <c r="N62" i="5"/>
  <c r="M62" i="5"/>
  <c r="L62" i="5"/>
  <c r="K62" i="5"/>
  <c r="J62" i="5"/>
  <c r="I62" i="5"/>
  <c r="H62" i="5"/>
  <c r="G62" i="5"/>
  <c r="F62" i="5"/>
  <c r="E62" i="5"/>
  <c r="E61" i="5"/>
  <c r="P61" i="5" s="1"/>
  <c r="P60" i="5"/>
  <c r="E59" i="5"/>
  <c r="P59" i="5" s="1"/>
  <c r="J58" i="5"/>
  <c r="E58" i="5"/>
  <c r="P58" i="5" s="1"/>
  <c r="P57" i="5"/>
  <c r="O56" i="5"/>
  <c r="N56" i="5"/>
  <c r="M56" i="5"/>
  <c r="L56" i="5"/>
  <c r="K56" i="5"/>
  <c r="J56" i="5"/>
  <c r="I56" i="5"/>
  <c r="H56" i="5"/>
  <c r="G56" i="5"/>
  <c r="F56" i="5"/>
  <c r="E56" i="5"/>
  <c r="P56" i="5" s="1"/>
  <c r="O55" i="5"/>
  <c r="N55" i="5"/>
  <c r="M55" i="5"/>
  <c r="L55" i="5"/>
  <c r="K55" i="5"/>
  <c r="J55" i="5" s="1"/>
  <c r="I55" i="5"/>
  <c r="H55" i="5"/>
  <c r="G55" i="5"/>
  <c r="F55" i="5"/>
  <c r="E55" i="5"/>
  <c r="E54" i="5"/>
  <c r="P54" i="5" s="1"/>
  <c r="E53" i="5"/>
  <c r="P53" i="5" s="1"/>
  <c r="E52" i="5"/>
  <c r="P52" i="5" s="1"/>
  <c r="E51" i="5"/>
  <c r="P51" i="5" s="1"/>
  <c r="E50" i="5"/>
  <c r="P50" i="5" s="1"/>
  <c r="E49" i="5"/>
  <c r="P49" i="5" s="1"/>
  <c r="E48" i="5"/>
  <c r="P48" i="5" s="1"/>
  <c r="J47" i="5"/>
  <c r="E47" i="5"/>
  <c r="P47" i="5" s="1"/>
  <c r="E46" i="5"/>
  <c r="P46" i="5" s="1"/>
  <c r="O45" i="5"/>
  <c r="N45" i="5"/>
  <c r="M45" i="5"/>
  <c r="L45" i="5"/>
  <c r="K45" i="5"/>
  <c r="J45" i="5"/>
  <c r="I45" i="5"/>
  <c r="H45" i="5"/>
  <c r="G45" i="5"/>
  <c r="F45" i="5"/>
  <c r="E45" i="5"/>
  <c r="P45" i="5" s="1"/>
  <c r="O44" i="5"/>
  <c r="N44" i="5"/>
  <c r="M44" i="5"/>
  <c r="L44" i="5"/>
  <c r="K44" i="5"/>
  <c r="J44" i="5"/>
  <c r="I44" i="5"/>
  <c r="H44" i="5"/>
  <c r="G44" i="5"/>
  <c r="F44" i="5"/>
  <c r="E44" i="5"/>
  <c r="P44" i="5" s="1"/>
  <c r="E43" i="5"/>
  <c r="P43" i="5" s="1"/>
  <c r="J42" i="5"/>
  <c r="E42" i="5"/>
  <c r="P42" i="5" s="1"/>
  <c r="J41" i="5"/>
  <c r="E41" i="5"/>
  <c r="P41" i="5" s="1"/>
  <c r="J40" i="5"/>
  <c r="E40" i="5"/>
  <c r="P40" i="5" s="1"/>
  <c r="J39" i="5"/>
  <c r="E39" i="5"/>
  <c r="P39" i="5" s="1"/>
  <c r="J38" i="5"/>
  <c r="E38" i="5"/>
  <c r="P38" i="5" s="1"/>
  <c r="P37" i="5"/>
  <c r="J37" i="5"/>
  <c r="E37" i="5"/>
  <c r="J36" i="5"/>
  <c r="E36" i="5"/>
  <c r="P36" i="5" s="1"/>
  <c r="P35" i="5"/>
  <c r="F34" i="5"/>
  <c r="E34" i="5" s="1"/>
  <c r="P33" i="5"/>
  <c r="E33" i="5"/>
  <c r="O32" i="5"/>
  <c r="N32" i="5"/>
  <c r="M32" i="5"/>
  <c r="L32" i="5"/>
  <c r="K32" i="5"/>
  <c r="J32" i="5"/>
  <c r="I32" i="5"/>
  <c r="H32" i="5"/>
  <c r="G32" i="5"/>
  <c r="F32" i="5"/>
  <c r="O31" i="5"/>
  <c r="N31" i="5"/>
  <c r="M31" i="5"/>
  <c r="L31" i="5"/>
  <c r="K31" i="5"/>
  <c r="J31" i="5"/>
  <c r="I31" i="5"/>
  <c r="H31" i="5"/>
  <c r="G31" i="5"/>
  <c r="F31" i="5"/>
  <c r="O30" i="5"/>
  <c r="N30" i="5"/>
  <c r="M30" i="5"/>
  <c r="L30" i="5"/>
  <c r="K30" i="5"/>
  <c r="J30" i="5"/>
  <c r="I30" i="5"/>
  <c r="H30" i="5"/>
  <c r="G30" i="5"/>
  <c r="F30" i="5"/>
  <c r="K28" i="5"/>
  <c r="J28" i="5"/>
  <c r="E28" i="5"/>
  <c r="P28" i="5" s="1"/>
  <c r="P27" i="5" s="1"/>
  <c r="O27" i="5"/>
  <c r="N27" i="5"/>
  <c r="M27" i="5"/>
  <c r="L27" i="5"/>
  <c r="K27" i="5"/>
  <c r="J27" i="5"/>
  <c r="I27" i="5"/>
  <c r="H27" i="5"/>
  <c r="G27" i="5"/>
  <c r="F27" i="5"/>
  <c r="E27" i="5"/>
  <c r="O26" i="5"/>
  <c r="N26" i="5"/>
  <c r="M26" i="5"/>
  <c r="L26" i="5"/>
  <c r="K26" i="5"/>
  <c r="J26" i="5"/>
  <c r="I26" i="5"/>
  <c r="H26" i="5"/>
  <c r="G26" i="5"/>
  <c r="F26" i="5"/>
  <c r="E26" i="5"/>
  <c r="P26" i="5" s="1"/>
  <c r="P16" i="5" s="1"/>
  <c r="O16" i="5"/>
  <c r="N16" i="5"/>
  <c r="M16" i="5"/>
  <c r="L16" i="5"/>
  <c r="K16" i="5"/>
  <c r="J16" i="5"/>
  <c r="I16" i="5"/>
  <c r="H16" i="5"/>
  <c r="G16" i="5"/>
  <c r="F16" i="5"/>
  <c r="E16" i="5"/>
  <c r="P55" i="5" l="1"/>
  <c r="P66" i="5"/>
  <c r="P65" i="5" s="1"/>
  <c r="P82" i="5"/>
  <c r="P34" i="5"/>
  <c r="P32" i="5" s="1"/>
  <c r="P31" i="5" s="1"/>
  <c r="P30" i="5" s="1"/>
  <c r="P85" i="5" s="1"/>
  <c r="E32" i="5"/>
  <c r="E31" i="5" s="1"/>
  <c r="E30" i="5" s="1"/>
  <c r="E85" i="5" s="1"/>
</calcChain>
</file>

<file path=xl/sharedStrings.xml><?xml version="1.0" encoding="utf-8"?>
<sst xmlns="http://schemas.openxmlformats.org/spreadsheetml/2006/main" count="218" uniqueCount="136">
  <si>
    <t>0752500000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</si>
  <si>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</si>
  <si>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</si>
  <si>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</si>
  <si>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</si>
  <si>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</si>
  <si>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</si>
  <si>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</si>
  <si>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Спеціальний фонд</t>
  </si>
  <si>
    <t>Разом</t>
  </si>
  <si>
    <t>усього</t>
  </si>
  <si>
    <t>видатки споживання</t>
  </si>
  <si>
    <t>з них</t>
  </si>
  <si>
    <t>видатки розвитку</t>
  </si>
  <si>
    <t>у тому числі бюджет розвитку</t>
  </si>
  <si>
    <t>оплата праці</t>
  </si>
  <si>
    <t>комунальні послуги та енергоносії</t>
  </si>
  <si>
    <t>X</t>
  </si>
  <si>
    <t>0600000</t>
  </si>
  <si>
    <t>0610000</t>
  </si>
  <si>
    <t>06</t>
  </si>
  <si>
    <t>1021</t>
  </si>
  <si>
    <r>
      <t xml:space="preserve">Відділ освіти, культури, молоді та спорту Великобичківської селищної ради </t>
    </r>
    <r>
      <rPr>
        <sz val="12"/>
        <color rgb="FF000000"/>
        <rFont val="Times New Roman"/>
        <family val="1"/>
        <charset val="204"/>
      </rPr>
      <t>(головний розпорядник)</t>
    </r>
  </si>
  <si>
    <r>
      <t xml:space="preserve">Відділ освіти, культури, молоді та спорту Великобичківської селищної ради </t>
    </r>
    <r>
      <rPr>
        <sz val="12"/>
        <color rgb="FF000000"/>
        <rFont val="Times New Roman"/>
        <family val="1"/>
        <charset val="204"/>
      </rPr>
      <t>(відповідальний розпорядник)</t>
    </r>
  </si>
  <si>
    <t>1. Зміни до розподілу у межах змін обсягу доходів селищного бюджету</t>
  </si>
  <si>
    <t xml:space="preserve">Секретар ради </t>
  </si>
  <si>
    <t>Валентина БОЖУК</t>
  </si>
  <si>
    <t xml:space="preserve">2. Перерозподіл видатків в межах загального обсягу </t>
  </si>
  <si>
    <t>РАЗОМ</t>
  </si>
  <si>
    <t>0800000</t>
  </si>
  <si>
    <t>08</t>
  </si>
  <si>
    <t>0810000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</si>
  <si>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</si>
  <si>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</si>
  <si>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</si>
  <si>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0100000</t>
  </si>
  <si>
    <t>01</t>
  </si>
  <si>
    <r>
      <t xml:space="preserve">Великобичківська селищна рада </t>
    </r>
    <r>
      <rPr>
        <sz val="12"/>
        <rFont val="Times New Roman"/>
        <family val="1"/>
        <charset val="204"/>
      </rPr>
      <t>(головний розпорядник)</t>
    </r>
  </si>
  <si>
    <t>0110000</t>
  </si>
  <si>
    <r>
      <t>Великобичківська селищна рада</t>
    </r>
    <r>
      <rPr>
        <sz val="12"/>
        <rFont val="Times New Roman"/>
        <family val="1"/>
        <charset val="204"/>
      </rPr>
      <t>(відповідальний виконавець)</t>
    </r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</si>
  <si>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</si>
  <si>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</si>
  <si>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</si>
  <si>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</si>
  <si>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0611010</t>
  </si>
  <si>
    <t>1010</t>
  </si>
  <si>
    <t>0910</t>
  </si>
  <si>
    <t>Надання дошкільної освіти</t>
  </si>
  <si>
    <t>0620</t>
  </si>
  <si>
    <t>3700000</t>
  </si>
  <si>
    <t>37</t>
  </si>
  <si>
    <r>
      <t xml:space="preserve">Фінансовий відділ Великобичківської селищної ради </t>
    </r>
    <r>
      <rPr>
        <sz val="12"/>
        <rFont val="Times New Roman"/>
        <family val="1"/>
        <charset val="204"/>
      </rPr>
      <t>(головний розпорядник)</t>
    </r>
  </si>
  <si>
    <t>3710000</t>
  </si>
  <si>
    <r>
      <t>Фінансовий відділ Великобичківської селищної ради</t>
    </r>
    <r>
      <rPr>
        <sz val="12"/>
        <rFont val="Times New Roman"/>
        <family val="1"/>
        <charset val="204"/>
      </rPr>
      <t>(відповідальний виконавець)</t>
    </r>
  </si>
  <si>
    <t>0180</t>
  </si>
  <si>
    <t>0117680</t>
  </si>
  <si>
    <t>0490</t>
  </si>
  <si>
    <t>Членські внески до асоціацій органів місцевого самоврядування</t>
  </si>
  <si>
    <t>0116030</t>
  </si>
  <si>
    <t>Організація благоустрою населених пунктів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</si>
  <si>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</si>
  <si>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</si>
  <si>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0113245</t>
  </si>
  <si>
    <t>3245</t>
  </si>
  <si>
    <t>1040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</si>
  <si>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</si>
  <si>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0990</t>
  </si>
  <si>
    <t>0118130</t>
  </si>
  <si>
    <t>0320</t>
  </si>
  <si>
    <t>0160</t>
  </si>
  <si>
    <t>Керівництво і управління у відповідній сфері у містах (місті Києві), селищах, селах,  територіальних громадах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</si>
  <si>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</si>
  <si>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</si>
  <si>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0118220</t>
  </si>
  <si>
    <t>0380</t>
  </si>
  <si>
    <t>Заходи та роботи з мобілізаційної підготовки місцевого значення</t>
  </si>
  <si>
    <t>0611151</t>
  </si>
  <si>
    <t>Забезпечення діяльності інклюзивно-ресурсних центрів за рахунок коштів місцевого бюджету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</si>
  <si>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</si>
  <si>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</si>
  <si>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</si>
  <si>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1141</t>
  </si>
  <si>
    <t>Забезпечення діяльності інших закладів у сфері освіти</t>
  </si>
  <si>
    <t>0810160</t>
  </si>
  <si>
    <r>
      <t>Відділ соціального захисту населення Великобичківської селищної ради</t>
    </r>
    <r>
      <rPr>
        <sz val="12"/>
        <rFont val="Times New Roman"/>
        <family val="1"/>
        <charset val="204"/>
      </rPr>
      <t>(головний розпорядник)</t>
    </r>
  </si>
  <si>
    <r>
      <t xml:space="preserve">Відділ соціального захисту населення Великобичківської селищної ради </t>
    </r>
    <r>
      <rPr>
        <sz val="12"/>
        <rFont val="Times New Roman"/>
        <family val="1"/>
        <charset val="204"/>
      </rPr>
      <t>(відповідальний виконавець)</t>
    </r>
  </si>
  <si>
    <t>0118110</t>
  </si>
  <si>
    <t>Заходи із запобігання та ліквідації надзвичайних ситуацій та наслідків стихійного лиха</t>
  </si>
  <si>
    <t>Забезпечення діяльності місцевої пожежної охорони</t>
  </si>
  <si>
    <t>0611080</t>
  </si>
  <si>
    <t>1080</t>
  </si>
  <si>
    <t>0960</t>
  </si>
  <si>
    <t xml:space="preserve">Надання спеціальної освіти мистецькими школами </t>
  </si>
  <si>
    <t>0614030</t>
  </si>
  <si>
    <t>0824</t>
  </si>
  <si>
    <t>Забезпечення діяльності бібліотек</t>
  </si>
  <si>
    <t>0614040</t>
  </si>
  <si>
    <t>4040</t>
  </si>
  <si>
    <t>Забезпечення діяльності музеїв і виставок</t>
  </si>
  <si>
    <t>0614060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</si>
  <si>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</si>
  <si>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</si>
  <si>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0118831</t>
  </si>
  <si>
    <t>Надання довгострокових кредитів індивідуальним забудовникам житла на селі</t>
  </si>
  <si>
    <t>9800</t>
  </si>
  <si>
    <t>0117130</t>
  </si>
  <si>
    <t>0421</t>
  </si>
  <si>
    <t>Здійснення заходів із землеустрою</t>
  </si>
  <si>
    <t>4.Спрямування залишку коштів спеціального фонду (бюджету розвитку) селищного бюджету, що утворився на 01.01.2026 року</t>
  </si>
  <si>
    <t>3.Спрямування залишку коштів загального фонду селищного бюджету, що утворився на 01.01.2026 року</t>
  </si>
  <si>
    <t>0443</t>
  </si>
  <si>
    <t>ЗМІНИ ДО РОЗПОДІЛУ
видатків селищного бюджету Великобичківської селищної територіальної громадина 2026 рік за головним розпорядником коштів  (в межах змін обсягу доходів, перерозподілу видатків в межах загального обсягу та спрямування залишку коштів що утворився на 01.01.2026 року)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</si>
  <si>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</si>
  <si>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</si>
  <si>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0117650</t>
  </si>
  <si>
    <t>Проведення експертної грошової оцінки земельної ділянки чи права на неї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</si>
  <si>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</si>
  <si>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</si>
  <si>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</si>
  <si>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</si>
  <si>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до рішення 46-ї сесії 8-го скл.ІІ-засідання Великобичківської </t>
  </si>
  <si>
    <t>0117351</t>
  </si>
  <si>
    <t>7351</t>
  </si>
  <si>
    <t>Розроблення комплексних планів просторового розвитку територій територіальних громад</t>
  </si>
  <si>
    <r>
      <t xml:space="preserve">Фінансовий відділ Великобичківської селищної ради </t>
    </r>
    <r>
      <rPr>
        <sz val="12"/>
        <color theme="1"/>
        <rFont val="Times New Roman"/>
        <family val="1"/>
        <charset val="204"/>
      </rPr>
      <t>(головний розпорядник)</t>
    </r>
  </si>
  <si>
    <r>
      <t>Фінансовий відділ Великобичківської селищної ради</t>
    </r>
    <r>
      <rPr>
        <sz val="12"/>
        <color theme="1"/>
        <rFont val="Times New Roman"/>
        <family val="1"/>
        <charset val="204"/>
      </rPr>
      <t>(відповідальний виконавець)</t>
    </r>
  </si>
  <si>
    <r>
      <t xml:space="preserve">Відділ освіти, культури, молоді та спорту Великобичківської селищної ради </t>
    </r>
    <r>
      <rPr>
        <sz val="12"/>
        <color rgb="FF333333"/>
        <rFont val="Times New Roman"/>
        <family val="1"/>
        <charset val="204"/>
      </rPr>
      <t>(головний розпорядник)</t>
    </r>
  </si>
  <si>
    <r>
      <t xml:space="preserve">Відділ освіти, культури, молоді та спорту Великобичківської селищної ради </t>
    </r>
    <r>
      <rPr>
        <sz val="12"/>
        <color rgb="FF333333"/>
        <rFont val="Times New Roman"/>
        <family val="1"/>
        <charset val="204"/>
      </rPr>
      <t>(відповідальний розпорядник)</t>
    </r>
  </si>
  <si>
    <t>3710160</t>
  </si>
  <si>
    <r>
      <t xml:space="preserve">Великобичківська селищна рада </t>
    </r>
    <r>
      <rPr>
        <sz val="12"/>
        <color theme="1"/>
        <rFont val="Times New Roman"/>
        <family val="1"/>
        <charset val="204"/>
      </rPr>
      <t>(головний розпорядник)</t>
    </r>
  </si>
  <si>
    <r>
      <t>Великобичківська селищна рада</t>
    </r>
    <r>
      <rPr>
        <sz val="12"/>
        <color theme="1"/>
        <rFont val="Times New Roman"/>
        <family val="1"/>
        <charset val="204"/>
      </rPr>
      <t>(відповідальний виконавець)</t>
    </r>
  </si>
  <si>
    <t>0117700</t>
  </si>
  <si>
    <t>0133</t>
  </si>
  <si>
    <t>Реалізація програм допомоги і грантів Європейського Союзу, урядів іноземних держав, міжнародних огранізацій, донорських установ</t>
  </si>
  <si>
    <t>селищної ради від 24.03.2026р. № 1902</t>
  </si>
  <si>
    <t>Додаток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</si>
</sst>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6" fillId="0" borderId="0"/>
    <xf numFmtId="0" fontId="10" fillId="0" borderId="0"/>
    <xf numFmtId="0" fontId="20" fillId="0" borderId="0"/>
    <xf numFmtId="0" fontId="21" fillId="0" borderId="0">
      <alignment vertical="top"/>
    </xf>
  </cellStyleXfs>
  <cellXfs count="117">
    <xf numFmtId="0" fontId="0" fillId="0" borderId="0" xfId="0"/>
    <xf numFmtId="0" fontId="0" fillId="0" borderId="1" xfId="0" quotePrefix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4" fontId="2" fillId="2" borderId="2" xfId="0" applyNumberFormat="1" applyFont="1" applyFill="1" applyBorder="1" applyAlignment="1">
      <alignment vertical="center" wrapText="1"/>
    </xf>
    <xf numFmtId="49" fontId="2" fillId="0" borderId="2" xfId="0" quotePrefix="1" applyNumberFormat="1" applyFont="1" applyBorder="1" applyAlignment="1">
      <alignment horizontal="center" vertical="center" wrapText="1"/>
    </xf>
    <xf numFmtId="4" fontId="2" fillId="0" borderId="2" xfId="0" quotePrefix="1" applyNumberFormat="1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 wrapText="1"/>
    </xf>
    <xf numFmtId="4" fontId="3" fillId="0" borderId="2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49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9" fontId="8" fillId="0" borderId="0" xfId="0" applyNumberFormat="1" applyFont="1"/>
    <xf numFmtId="0" fontId="8" fillId="0" borderId="0" xfId="0" applyFont="1"/>
    <xf numFmtId="0" fontId="9" fillId="0" borderId="0" xfId="0" applyFont="1"/>
    <xf numFmtId="49" fontId="11" fillId="0" borderId="2" xfId="1" applyNumberFormat="1" applyFont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49" fontId="11" fillId="3" borderId="2" xfId="1" applyNumberFormat="1" applyFont="1" applyFill="1" applyBorder="1" applyAlignment="1">
      <alignment horizontal="center" vertical="center" wrapText="1"/>
    </xf>
    <xf numFmtId="49" fontId="12" fillId="3" borderId="2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4" fontId="3" fillId="4" borderId="2" xfId="0" applyNumberFormat="1" applyFont="1" applyFill="1" applyBorder="1" applyAlignment="1">
      <alignment vertical="center" wrapText="1"/>
    </xf>
    <xf numFmtId="0" fontId="5" fillId="0" borderId="6" xfId="1" applyFont="1" applyBorder="1" applyAlignment="1">
      <alignment horizontal="left" vertical="center" wrapText="1"/>
    </xf>
    <xf numFmtId="4" fontId="5" fillId="5" borderId="2" xfId="5" applyNumberFormat="1" applyFont="1" applyFill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0" fillId="0" borderId="0" xfId="0" applyNumberFormat="1"/>
    <xf numFmtId="4" fontId="11" fillId="5" borderId="2" xfId="5" applyNumberFormat="1" applyFont="1" applyFill="1" applyBorder="1" applyAlignment="1">
      <alignment vertical="center"/>
    </xf>
    <xf numFmtId="4" fontId="2" fillId="5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4" borderId="2" xfId="0" quotePrefix="1" applyFont="1" applyFill="1" applyBorder="1" applyAlignment="1">
      <alignment horizontal="center" vertical="center" wrapText="1"/>
    </xf>
    <xf numFmtId="49" fontId="3" fillId="4" borderId="2" xfId="1" applyNumberFormat="1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vertical="center" wrapText="1"/>
    </xf>
    <xf numFmtId="4" fontId="5" fillId="4" borderId="2" xfId="0" applyNumberFormat="1" applyFont="1" applyFill="1" applyBorder="1" applyAlignment="1">
      <alignment vertical="center" wrapText="1"/>
    </xf>
    <xf numFmtId="49" fontId="11" fillId="4" borderId="2" xfId="1" applyNumberFormat="1" applyFont="1" applyFill="1" applyBorder="1" applyAlignment="1">
      <alignment horizontal="center" vertical="center" wrapText="1"/>
    </xf>
    <xf numFmtId="49" fontId="12" fillId="4" borderId="2" xfId="1" applyNumberFormat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49" fontId="3" fillId="4" borderId="2" xfId="0" quotePrefix="1" applyNumberFormat="1" applyFont="1" applyFill="1" applyBorder="1" applyAlignment="1">
      <alignment horizontal="center" vertical="center" wrapText="1"/>
    </xf>
    <xf numFmtId="4" fontId="5" fillId="4" borderId="2" xfId="5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" fontId="3" fillId="4" borderId="2" xfId="0" quotePrefix="1" applyNumberFormat="1" applyFont="1" applyFill="1" applyBorder="1" applyAlignment="1">
      <alignment vertical="center" wrapText="1"/>
    </xf>
    <xf numFmtId="4" fontId="3" fillId="5" borderId="2" xfId="0" applyNumberFormat="1" applyFont="1" applyFill="1" applyBorder="1" applyAlignment="1">
      <alignment vertical="center" wrapText="1"/>
    </xf>
    <xf numFmtId="4" fontId="3" fillId="5" borderId="2" xfId="0" applyNumberFormat="1" applyFont="1" applyFill="1" applyBorder="1" applyAlignment="1">
      <alignment vertical="center"/>
    </xf>
    <xf numFmtId="0" fontId="11" fillId="4" borderId="2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vertical="center" wrapText="1"/>
    </xf>
    <xf numFmtId="49" fontId="5" fillId="4" borderId="2" xfId="1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left" vertical="center" wrapText="1"/>
    </xf>
    <xf numFmtId="0" fontId="5" fillId="4" borderId="6" xfId="1" applyFont="1" applyFill="1" applyBorder="1" applyAlignment="1">
      <alignment horizontal="left" vertical="center" wrapText="1"/>
    </xf>
    <xf numFmtId="0" fontId="5" fillId="4" borderId="2" xfId="0" quotePrefix="1" applyFont="1" applyFill="1" applyBorder="1" applyAlignment="1">
      <alignment horizontal="center" vertical="center" wrapText="1"/>
    </xf>
    <xf numFmtId="4" fontId="5" fillId="4" borderId="2" xfId="0" quotePrefix="1" applyNumberFormat="1" applyFont="1" applyFill="1" applyBorder="1" applyAlignment="1">
      <alignment horizontal="center" vertical="center" wrapText="1"/>
    </xf>
    <xf numFmtId="4" fontId="5" fillId="4" borderId="2" xfId="0" quotePrefix="1" applyNumberFormat="1" applyFont="1" applyFill="1" applyBorder="1" applyAlignment="1">
      <alignment horizontal="left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11" fillId="4" borderId="2" xfId="1" applyFont="1" applyFill="1" applyBorder="1" applyAlignment="1">
      <alignment horizontal="left" vertical="center" wrapText="1"/>
    </xf>
    <xf numFmtId="4" fontId="19" fillId="4" borderId="2" xfId="0" applyNumberFormat="1" applyFont="1" applyFill="1" applyBorder="1" applyAlignment="1">
      <alignment horizontal="right" vertical="center"/>
    </xf>
    <xf numFmtId="0" fontId="22" fillId="4" borderId="0" xfId="0" applyFont="1" applyFill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3" fillId="4" borderId="2" xfId="0" quotePrefix="1" applyFont="1" applyFill="1" applyBorder="1" applyAlignment="1">
      <alignment vertical="center" wrapText="1"/>
    </xf>
    <xf numFmtId="0" fontId="2" fillId="4" borderId="2" xfId="0" quotePrefix="1" applyFont="1" applyFill="1" applyBorder="1" applyAlignment="1">
      <alignment horizontal="center" vertical="center" wrapText="1"/>
    </xf>
    <xf numFmtId="0" fontId="2" fillId="4" borderId="5" xfId="0" quotePrefix="1" applyFont="1" applyFill="1" applyBorder="1" applyAlignment="1">
      <alignment vertical="center" wrapText="1"/>
    </xf>
    <xf numFmtId="0" fontId="3" fillId="4" borderId="5" xfId="0" quotePrefix="1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quotePrefix="1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center" vertical="center" wrapText="1"/>
    </xf>
    <xf numFmtId="0" fontId="18" fillId="4" borderId="0" xfId="0" applyFont="1" applyFill="1"/>
    <xf numFmtId="4" fontId="2" fillId="4" borderId="0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3" fillId="0" borderId="0" xfId="3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49" fontId="2" fillId="4" borderId="5" xfId="0" applyNumberFormat="1" applyFont="1" applyFill="1" applyBorder="1" applyAlignment="1">
      <alignment horizontal="left" vertical="center" wrapText="1"/>
    </xf>
  </cellXfs>
  <cellStyles count="6">
    <cellStyle name="Звичайний 2" xfId="4"/>
    <cellStyle name="Звичайний 2 2" xfId="2"/>
    <cellStyle name="Звичайний_Додаток _ 3 зм_ни 4575" xfId="5"/>
    <cellStyle name="Обычный" xfId="0" builtinId="0"/>
    <cellStyle name="Обычный_дод.3 до рішення" xfId="3"/>
    <cellStyle name="Обычный_Додатки 3,5,6 на 2021 рік для ОТГ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0"/>
  <sheetViews>
    <sheetView tabSelected="1" topLeftCell="A71" zoomScale="85" zoomScaleNormal="85" zoomScalePageLayoutView="70" workbookViewId="0">
      <selection activeCell="S13" sqref="S13"/>
    </sheetView>
  </sheetViews>
  <sheetFormatPr defaultRowHeight="15" x14ac:dyDescent="0.25"/>
  <cols>
    <col min="1" max="1" width="14.28515625" customWidth="1"/>
    <col min="2" max="2" width="7.85546875" customWidth="1"/>
    <col min="4" max="4" width="41.5703125" customWidth="1"/>
    <col min="5" max="5" width="17.28515625" customWidth="1"/>
    <col min="6" max="7" width="17.42578125" customWidth="1"/>
    <col min="8" max="8" width="14.140625" customWidth="1"/>
    <col min="9" max="9" width="16.42578125" customWidth="1"/>
    <col min="10" max="10" width="15" customWidth="1"/>
    <col min="11" max="11" width="14.7109375" customWidth="1"/>
    <col min="12" max="12" width="13.140625" customWidth="1"/>
    <col min="14" max="14" width="10.42578125" customWidth="1"/>
    <col min="15" max="16" width="15.7109375" customWidth="1"/>
    <col min="17" max="17" width="10.28515625" bestFit="1" customWidth="1"/>
    <col min="18" max="18" width="10" bestFit="1" customWidth="1"/>
  </cols>
  <sheetData>
    <row r="2" spans="1:17" ht="15.75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 t="s">
        <v>135</v>
      </c>
      <c r="M2" s="33"/>
      <c r="N2" s="33"/>
      <c r="O2" s="33"/>
      <c r="P2" s="15"/>
    </row>
    <row r="3" spans="1:17" s="35" customFormat="1" ht="17.25" customHeight="1" x14ac:dyDescent="0.25">
      <c r="A3" s="34"/>
      <c r="B3" s="50"/>
      <c r="C3" s="50"/>
      <c r="D3" s="50"/>
      <c r="E3" s="50"/>
      <c r="F3" s="50"/>
      <c r="G3" s="50"/>
      <c r="H3" s="50"/>
      <c r="I3" s="50"/>
      <c r="J3" s="50"/>
      <c r="K3" s="104" t="s">
        <v>120</v>
      </c>
      <c r="L3" s="104"/>
      <c r="M3" s="104"/>
      <c r="N3" s="104"/>
      <c r="O3" s="104"/>
      <c r="P3" s="104"/>
      <c r="Q3" s="104"/>
    </row>
    <row r="4" spans="1:17" ht="15.75" x14ac:dyDescent="0.25">
      <c r="A4" s="18"/>
      <c r="B4" s="19"/>
      <c r="C4" s="19"/>
      <c r="D4" s="19"/>
      <c r="E4" s="19"/>
      <c r="F4" s="19"/>
      <c r="G4" s="19"/>
      <c r="H4" s="19"/>
      <c r="I4" s="19"/>
      <c r="J4" s="19"/>
      <c r="K4" s="105" t="s">
        <v>134</v>
      </c>
      <c r="L4" s="105"/>
      <c r="M4" s="105"/>
      <c r="N4" s="105"/>
      <c r="O4" s="105"/>
      <c r="P4" s="105"/>
    </row>
    <row r="5" spans="1:17" x14ac:dyDescent="0.25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</row>
    <row r="6" spans="1:17" ht="51" customHeight="1" x14ac:dyDescent="0.25">
      <c r="A6" s="106" t="s">
        <v>111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17" ht="15.75" x14ac:dyDescent="0.25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7" hidden="1" x14ac:dyDescent="0.25">
      <c r="A8" s="107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</row>
    <row r="9" spans="1:17" x14ac:dyDescent="0.25">
      <c r="A9" s="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7" ht="15" customHeight="1" x14ac:dyDescent="0.25">
      <c r="A10" s="2" t="s">
        <v>1</v>
      </c>
      <c r="P10" s="3" t="s">
        <v>2</v>
      </c>
    </row>
    <row r="11" spans="1:17" ht="15" customHeight="1" x14ac:dyDescent="0.25">
      <c r="A11" s="109" t="s">
        <v>3</v>
      </c>
      <c r="B11" s="109" t="s">
        <v>4</v>
      </c>
      <c r="C11" s="109" t="s">
        <v>5</v>
      </c>
      <c r="D11" s="110" t="s">
        <v>6</v>
      </c>
      <c r="E11" s="110" t="s">
        <v>7</v>
      </c>
      <c r="F11" s="110"/>
      <c r="G11" s="110"/>
      <c r="H11" s="110"/>
      <c r="I11" s="110"/>
      <c r="J11" s="110" t="s">
        <v>8</v>
      </c>
      <c r="K11" s="110"/>
      <c r="L11" s="110"/>
      <c r="M11" s="110"/>
      <c r="N11" s="110"/>
      <c r="O11" s="110"/>
      <c r="P11" s="111" t="s">
        <v>9</v>
      </c>
    </row>
    <row r="12" spans="1:17" ht="15" customHeight="1" x14ac:dyDescent="0.25">
      <c r="A12" s="110"/>
      <c r="B12" s="110"/>
      <c r="C12" s="110"/>
      <c r="D12" s="110"/>
      <c r="E12" s="111" t="s">
        <v>10</v>
      </c>
      <c r="F12" s="110" t="s">
        <v>11</v>
      </c>
      <c r="G12" s="110" t="s">
        <v>12</v>
      </c>
      <c r="H12" s="110"/>
      <c r="I12" s="110" t="s">
        <v>13</v>
      </c>
      <c r="J12" s="111" t="s">
        <v>10</v>
      </c>
      <c r="K12" s="110" t="s">
        <v>14</v>
      </c>
      <c r="L12" s="110" t="s">
        <v>11</v>
      </c>
      <c r="M12" s="110" t="s">
        <v>12</v>
      </c>
      <c r="N12" s="110"/>
      <c r="O12" s="110" t="s">
        <v>13</v>
      </c>
      <c r="P12" s="110"/>
    </row>
    <row r="13" spans="1:17" ht="115.5" customHeight="1" x14ac:dyDescent="0.25">
      <c r="A13" s="110"/>
      <c r="B13" s="110"/>
      <c r="C13" s="110"/>
      <c r="D13" s="110"/>
      <c r="E13" s="110"/>
      <c r="F13" s="110"/>
      <c r="G13" s="110" t="s">
        <v>15</v>
      </c>
      <c r="H13" s="110" t="s">
        <v>16</v>
      </c>
      <c r="I13" s="110"/>
      <c r="J13" s="110"/>
      <c r="K13" s="110"/>
      <c r="L13" s="110"/>
      <c r="M13" s="110" t="s">
        <v>15</v>
      </c>
      <c r="N13" s="110" t="s">
        <v>16</v>
      </c>
      <c r="O13" s="110"/>
      <c r="P13" s="110"/>
    </row>
    <row r="14" spans="1:17" x14ac:dyDescent="0.25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</row>
    <row r="15" spans="1:17" ht="20.25" customHeight="1" x14ac:dyDescent="0.25">
      <c r="A15" s="94">
        <v>1</v>
      </c>
      <c r="B15" s="94">
        <v>2</v>
      </c>
      <c r="C15" s="94">
        <v>3</v>
      </c>
      <c r="D15" s="94">
        <v>4</v>
      </c>
      <c r="E15" s="95">
        <v>5</v>
      </c>
      <c r="F15" s="94">
        <v>6</v>
      </c>
      <c r="G15" s="94">
        <v>7</v>
      </c>
      <c r="H15" s="94">
        <v>8</v>
      </c>
      <c r="I15" s="94">
        <v>9</v>
      </c>
      <c r="J15" s="95">
        <v>10</v>
      </c>
      <c r="K15" s="94">
        <v>11</v>
      </c>
      <c r="L15" s="94">
        <v>12</v>
      </c>
      <c r="M15" s="94">
        <v>13</v>
      </c>
      <c r="N15" s="94">
        <v>14</v>
      </c>
      <c r="O15" s="94">
        <v>15</v>
      </c>
      <c r="P15" s="95">
        <v>16</v>
      </c>
    </row>
    <row r="16" spans="1:17" ht="33.75" customHeight="1" x14ac:dyDescent="0.25">
      <c r="A16" s="112" t="s">
        <v>24</v>
      </c>
      <c r="B16" s="113"/>
      <c r="C16" s="113"/>
      <c r="D16" s="113"/>
      <c r="E16" s="54">
        <f>E17+E21+E26</f>
        <v>197200</v>
      </c>
      <c r="F16" s="54">
        <f t="shared" ref="F16:O16" si="0">F17+F21+F26</f>
        <v>197200</v>
      </c>
      <c r="G16" s="54">
        <f t="shared" si="0"/>
        <v>161600</v>
      </c>
      <c r="H16" s="54">
        <f t="shared" si="0"/>
        <v>0</v>
      </c>
      <c r="I16" s="54">
        <f>I17+I21+I26</f>
        <v>0</v>
      </c>
      <c r="J16" s="54">
        <f t="shared" si="0"/>
        <v>1729600</v>
      </c>
      <c r="K16" s="54">
        <f t="shared" si="0"/>
        <v>1729600</v>
      </c>
      <c r="L16" s="54">
        <f t="shared" si="0"/>
        <v>0</v>
      </c>
      <c r="M16" s="54">
        <f t="shared" si="0"/>
        <v>0</v>
      </c>
      <c r="N16" s="54">
        <f t="shared" si="0"/>
        <v>0</v>
      </c>
      <c r="O16" s="54">
        <f t="shared" si="0"/>
        <v>1729600</v>
      </c>
      <c r="P16" s="54">
        <f>P26</f>
        <v>1926800</v>
      </c>
    </row>
    <row r="17" spans="1:16" ht="51.75" hidden="1" customHeight="1" x14ac:dyDescent="0.25">
      <c r="A17" s="21"/>
      <c r="B17" s="22"/>
      <c r="C17" s="22"/>
      <c r="D17" s="23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1:16" ht="50.25" hidden="1" customHeight="1" x14ac:dyDescent="0.25">
      <c r="A18" s="5"/>
      <c r="B18" s="5"/>
      <c r="C18" s="5"/>
      <c r="D18" s="6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</row>
    <row r="19" spans="1:16" ht="77.25" hidden="1" customHeight="1" x14ac:dyDescent="0.25">
      <c r="A19" s="10"/>
      <c r="B19" s="10"/>
      <c r="C19" s="10"/>
      <c r="D19" s="11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</row>
    <row r="20" spans="1:16" ht="45.75" hidden="1" customHeight="1" x14ac:dyDescent="0.25">
      <c r="A20" s="16"/>
      <c r="B20" s="17"/>
      <c r="C20" s="16"/>
      <c r="D20" s="24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</row>
    <row r="21" spans="1:16" ht="62.25" hidden="1" customHeight="1" x14ac:dyDescent="0.25">
      <c r="A21" s="25"/>
      <c r="B21" s="25"/>
      <c r="C21" s="26"/>
      <c r="D21" s="27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</row>
    <row r="22" spans="1:16" ht="69" hidden="1" customHeight="1" x14ac:dyDescent="0.25">
      <c r="A22" s="25"/>
      <c r="B22" s="25"/>
      <c r="C22" s="26"/>
      <c r="D22" s="27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spans="1:16" ht="67.5" hidden="1" customHeight="1" x14ac:dyDescent="0.25">
      <c r="A23" s="16"/>
      <c r="B23" s="16"/>
      <c r="C23" s="16"/>
      <c r="D23" s="28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</row>
    <row r="24" spans="1:16" ht="153" hidden="1" customHeight="1" x14ac:dyDescent="0.25">
      <c r="A24" s="16"/>
      <c r="B24" s="16"/>
      <c r="C24" s="16"/>
      <c r="D24" s="28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</row>
    <row r="25" spans="1:16" ht="64.5" hidden="1" customHeight="1" x14ac:dyDescent="0.25">
      <c r="A25" s="16"/>
      <c r="B25" s="17"/>
      <c r="C25" s="16"/>
      <c r="D25" s="24"/>
      <c r="E25" s="65"/>
      <c r="F25" s="66"/>
      <c r="G25" s="65"/>
      <c r="H25" s="65"/>
      <c r="I25" s="65"/>
      <c r="J25" s="65"/>
      <c r="K25" s="65"/>
      <c r="L25" s="65"/>
      <c r="M25" s="65"/>
      <c r="N25" s="65"/>
      <c r="O25" s="65"/>
      <c r="P25" s="65"/>
    </row>
    <row r="26" spans="1:16" ht="48.75" customHeight="1" x14ac:dyDescent="0.25">
      <c r="A26" s="56" t="s">
        <v>18</v>
      </c>
      <c r="B26" s="56" t="s">
        <v>20</v>
      </c>
      <c r="C26" s="57"/>
      <c r="D26" s="58" t="s">
        <v>22</v>
      </c>
      <c r="E26" s="49">
        <f>E27</f>
        <v>197200</v>
      </c>
      <c r="F26" s="49">
        <f t="shared" ref="F26:I26" si="1">F27</f>
        <v>197200</v>
      </c>
      <c r="G26" s="49">
        <f t="shared" si="1"/>
        <v>161600</v>
      </c>
      <c r="H26" s="49">
        <f t="shared" si="1"/>
        <v>0</v>
      </c>
      <c r="I26" s="49">
        <f t="shared" si="1"/>
        <v>0</v>
      </c>
      <c r="J26" s="49">
        <f>J27</f>
        <v>1729600</v>
      </c>
      <c r="K26" s="49">
        <f t="shared" ref="K26:O26" si="2">K27</f>
        <v>1729600</v>
      </c>
      <c r="L26" s="49">
        <f t="shared" si="2"/>
        <v>0</v>
      </c>
      <c r="M26" s="49">
        <f t="shared" si="2"/>
        <v>0</v>
      </c>
      <c r="N26" s="49">
        <f t="shared" si="2"/>
        <v>0</v>
      </c>
      <c r="O26" s="49">
        <f t="shared" si="2"/>
        <v>1729600</v>
      </c>
      <c r="P26" s="49">
        <f t="shared" ref="P26" si="3">E26+J26</f>
        <v>1926800</v>
      </c>
    </row>
    <row r="27" spans="1:16" ht="51.75" customHeight="1" x14ac:dyDescent="0.25">
      <c r="A27" s="56" t="s">
        <v>19</v>
      </c>
      <c r="B27" s="56" t="s">
        <v>20</v>
      </c>
      <c r="C27" s="57"/>
      <c r="D27" s="58" t="s">
        <v>23</v>
      </c>
      <c r="E27" s="49">
        <f>E28+E29</f>
        <v>197200</v>
      </c>
      <c r="F27" s="49">
        <f t="shared" ref="F27:P27" si="4">F28+F29</f>
        <v>197200</v>
      </c>
      <c r="G27" s="49">
        <f t="shared" si="4"/>
        <v>161600</v>
      </c>
      <c r="H27" s="49">
        <f t="shared" si="4"/>
        <v>0</v>
      </c>
      <c r="I27" s="49">
        <f t="shared" si="4"/>
        <v>0</v>
      </c>
      <c r="J27" s="49">
        <f t="shared" si="4"/>
        <v>1729600</v>
      </c>
      <c r="K27" s="49">
        <f t="shared" si="4"/>
        <v>1729600</v>
      </c>
      <c r="L27" s="49">
        <f t="shared" si="4"/>
        <v>0</v>
      </c>
      <c r="M27" s="49">
        <f t="shared" si="4"/>
        <v>0</v>
      </c>
      <c r="N27" s="49">
        <f t="shared" si="4"/>
        <v>0</v>
      </c>
      <c r="O27" s="49">
        <f t="shared" si="4"/>
        <v>1729600</v>
      </c>
      <c r="P27" s="49">
        <f t="shared" si="4"/>
        <v>1926800</v>
      </c>
    </row>
    <row r="28" spans="1:16" ht="131.25" customHeight="1" x14ac:dyDescent="0.25">
      <c r="A28" s="60" t="s">
        <v>112</v>
      </c>
      <c r="B28" s="52">
        <v>1184</v>
      </c>
      <c r="C28" s="60" t="s">
        <v>66</v>
      </c>
      <c r="D28" s="40" t="s">
        <v>113</v>
      </c>
      <c r="E28" s="42">
        <f t="shared" ref="E28" si="5">F28+I28</f>
        <v>0</v>
      </c>
      <c r="F28" s="40">
        <v>0</v>
      </c>
      <c r="G28" s="40">
        <v>0</v>
      </c>
      <c r="H28" s="40">
        <v>0</v>
      </c>
      <c r="I28" s="40">
        <v>0</v>
      </c>
      <c r="J28" s="65">
        <f>K28</f>
        <v>1729600</v>
      </c>
      <c r="K28" s="40">
        <f>O28</f>
        <v>1729600</v>
      </c>
      <c r="L28" s="40">
        <v>0</v>
      </c>
      <c r="M28" s="40">
        <v>0</v>
      </c>
      <c r="N28" s="40">
        <v>0</v>
      </c>
      <c r="O28" s="40">
        <v>1729600</v>
      </c>
      <c r="P28" s="65">
        <f t="shared" ref="P28" si="6">E28+J28</f>
        <v>1729600</v>
      </c>
    </row>
    <row r="29" spans="1:16" ht="120" customHeight="1" x14ac:dyDescent="0.25">
      <c r="A29" s="62">
        <v>611200</v>
      </c>
      <c r="B29" s="52">
        <v>1200</v>
      </c>
      <c r="C29" s="63" t="s">
        <v>66</v>
      </c>
      <c r="D29" s="64" t="s">
        <v>119</v>
      </c>
      <c r="E29" s="65">
        <v>197200</v>
      </c>
      <c r="F29" s="40">
        <v>197200</v>
      </c>
      <c r="G29" s="40">
        <v>161600</v>
      </c>
      <c r="H29" s="40">
        <v>0</v>
      </c>
      <c r="I29" s="40">
        <v>0</v>
      </c>
      <c r="J29" s="65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65">
        <v>197200</v>
      </c>
    </row>
    <row r="30" spans="1:16" ht="28.5" customHeight="1" x14ac:dyDescent="0.25">
      <c r="A30" s="114" t="s">
        <v>27</v>
      </c>
      <c r="B30" s="115"/>
      <c r="C30" s="115"/>
      <c r="D30" s="116"/>
      <c r="E30" s="49">
        <f>E31+E65+E62+E69</f>
        <v>0</v>
      </c>
      <c r="F30" s="49">
        <f>F31+F65+F62+F69</f>
        <v>50000</v>
      </c>
      <c r="G30" s="49">
        <f t="shared" ref="G30:P30" si="7">G31+G65+G62+G69</f>
        <v>-198285</v>
      </c>
      <c r="H30" s="49">
        <f t="shared" si="7"/>
        <v>0</v>
      </c>
      <c r="I30" s="49">
        <f t="shared" si="7"/>
        <v>-50000</v>
      </c>
      <c r="J30" s="49">
        <f t="shared" si="7"/>
        <v>0</v>
      </c>
      <c r="K30" s="49">
        <f t="shared" si="7"/>
        <v>0</v>
      </c>
      <c r="L30" s="49">
        <f t="shared" si="7"/>
        <v>0</v>
      </c>
      <c r="M30" s="49">
        <f t="shared" si="7"/>
        <v>0</v>
      </c>
      <c r="N30" s="49">
        <f t="shared" si="7"/>
        <v>0</v>
      </c>
      <c r="O30" s="49">
        <f t="shared" si="7"/>
        <v>0</v>
      </c>
      <c r="P30" s="49">
        <f t="shared" si="7"/>
        <v>0</v>
      </c>
    </row>
    <row r="31" spans="1:16" ht="36.75" customHeight="1" x14ac:dyDescent="0.25">
      <c r="A31" s="56" t="s">
        <v>35</v>
      </c>
      <c r="B31" s="56" t="s">
        <v>36</v>
      </c>
      <c r="C31" s="67"/>
      <c r="D31" s="68" t="s">
        <v>37</v>
      </c>
      <c r="E31" s="49">
        <f>E32</f>
        <v>0</v>
      </c>
      <c r="F31" s="49">
        <f t="shared" ref="F31:P31" si="8">F32</f>
        <v>50000</v>
      </c>
      <c r="G31" s="49">
        <f t="shared" si="8"/>
        <v>-400000</v>
      </c>
      <c r="H31" s="49">
        <f t="shared" si="8"/>
        <v>0</v>
      </c>
      <c r="I31" s="49">
        <f t="shared" si="8"/>
        <v>-50000</v>
      </c>
      <c r="J31" s="49">
        <f t="shared" si="8"/>
        <v>0</v>
      </c>
      <c r="K31" s="49">
        <f t="shared" si="8"/>
        <v>0</v>
      </c>
      <c r="L31" s="49">
        <f t="shared" si="8"/>
        <v>0</v>
      </c>
      <c r="M31" s="49">
        <f t="shared" si="8"/>
        <v>0</v>
      </c>
      <c r="N31" s="49">
        <f t="shared" si="8"/>
        <v>0</v>
      </c>
      <c r="O31" s="49">
        <f t="shared" si="8"/>
        <v>0</v>
      </c>
      <c r="P31" s="49">
        <f t="shared" si="8"/>
        <v>0</v>
      </c>
    </row>
    <row r="32" spans="1:16" ht="36" customHeight="1" x14ac:dyDescent="0.25">
      <c r="A32" s="56" t="s">
        <v>38</v>
      </c>
      <c r="B32" s="56" t="s">
        <v>36</v>
      </c>
      <c r="C32" s="67"/>
      <c r="D32" s="68" t="s">
        <v>39</v>
      </c>
      <c r="E32" s="49">
        <f>E34+E35+E59+E60+E61</f>
        <v>0</v>
      </c>
      <c r="F32" s="49">
        <f t="shared" ref="F32:P32" si="9">F34+F35+F59+F60+F61</f>
        <v>50000</v>
      </c>
      <c r="G32" s="49">
        <f t="shared" si="9"/>
        <v>-400000</v>
      </c>
      <c r="H32" s="49">
        <f t="shared" si="9"/>
        <v>0</v>
      </c>
      <c r="I32" s="49">
        <f t="shared" si="9"/>
        <v>-50000</v>
      </c>
      <c r="J32" s="49">
        <f t="shared" si="9"/>
        <v>0</v>
      </c>
      <c r="K32" s="49">
        <f t="shared" si="9"/>
        <v>0</v>
      </c>
      <c r="L32" s="49">
        <f t="shared" si="9"/>
        <v>0</v>
      </c>
      <c r="M32" s="49">
        <f t="shared" si="9"/>
        <v>0</v>
      </c>
      <c r="N32" s="49">
        <f t="shared" si="9"/>
        <v>0</v>
      </c>
      <c r="O32" s="49">
        <f t="shared" si="9"/>
        <v>0</v>
      </c>
      <c r="P32" s="49">
        <f t="shared" si="9"/>
        <v>0</v>
      </c>
    </row>
    <row r="33" spans="1:16" ht="99" hidden="1" customHeight="1" x14ac:dyDescent="0.25">
      <c r="A33" s="69" t="s">
        <v>40</v>
      </c>
      <c r="B33" s="69" t="s">
        <v>41</v>
      </c>
      <c r="C33" s="69" t="s">
        <v>42</v>
      </c>
      <c r="D33" s="70" t="s">
        <v>43</v>
      </c>
      <c r="E33" s="40">
        <f>F33</f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59">
        <f t="shared" ref="P33" si="10">E33+J33</f>
        <v>0</v>
      </c>
    </row>
    <row r="34" spans="1:16" ht="99.75" customHeight="1" x14ac:dyDescent="0.25">
      <c r="A34" s="69" t="s">
        <v>40</v>
      </c>
      <c r="B34" s="69" t="s">
        <v>41</v>
      </c>
      <c r="C34" s="69" t="s">
        <v>42</v>
      </c>
      <c r="D34" s="70" t="s">
        <v>43</v>
      </c>
      <c r="E34" s="65">
        <f>F34+I34</f>
        <v>-300000</v>
      </c>
      <c r="F34" s="40">
        <f>-500000+150000</f>
        <v>-350000</v>
      </c>
      <c r="G34" s="40">
        <v>-400000</v>
      </c>
      <c r="H34" s="40">
        <v>0</v>
      </c>
      <c r="I34" s="40">
        <v>50000</v>
      </c>
      <c r="J34" s="65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65">
        <f>E34+J34</f>
        <v>-300000</v>
      </c>
    </row>
    <row r="35" spans="1:16" ht="39.75" customHeight="1" x14ac:dyDescent="0.25">
      <c r="A35" s="53" t="s">
        <v>105</v>
      </c>
      <c r="B35" s="71">
        <v>7130</v>
      </c>
      <c r="C35" s="69" t="s">
        <v>106</v>
      </c>
      <c r="D35" s="72" t="s">
        <v>107</v>
      </c>
      <c r="E35" s="42">
        <v>-100000</v>
      </c>
      <c r="F35" s="61">
        <v>0</v>
      </c>
      <c r="G35" s="40">
        <v>0</v>
      </c>
      <c r="H35" s="40">
        <v>0</v>
      </c>
      <c r="I35" s="40">
        <v>-100000</v>
      </c>
      <c r="J35" s="65">
        <v>0</v>
      </c>
      <c r="K35" s="40"/>
      <c r="L35" s="40">
        <v>0</v>
      </c>
      <c r="M35" s="40">
        <v>0</v>
      </c>
      <c r="N35" s="40">
        <v>0</v>
      </c>
      <c r="O35" s="40">
        <v>0</v>
      </c>
      <c r="P35" s="65">
        <f>E35+J35</f>
        <v>-100000</v>
      </c>
    </row>
    <row r="36" spans="1:16" ht="84" hidden="1" customHeight="1" x14ac:dyDescent="0.25">
      <c r="A36" s="69" t="s">
        <v>62</v>
      </c>
      <c r="B36" s="69" t="s">
        <v>63</v>
      </c>
      <c r="C36" s="69" t="s">
        <v>64</v>
      </c>
      <c r="D36" s="70" t="s">
        <v>65</v>
      </c>
      <c r="E36" s="65">
        <f>F36</f>
        <v>0</v>
      </c>
      <c r="F36" s="40"/>
      <c r="G36" s="40">
        <v>0</v>
      </c>
      <c r="H36" s="40">
        <v>0</v>
      </c>
      <c r="I36" s="40">
        <v>0</v>
      </c>
      <c r="J36" s="65">
        <f t="shared" ref="J36:J42" si="11">K36</f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65">
        <f t="shared" ref="P36:P59" si="12">E36+J36</f>
        <v>0</v>
      </c>
    </row>
    <row r="37" spans="1:16" ht="65.25" hidden="1" customHeight="1" x14ac:dyDescent="0.25">
      <c r="A37" s="69" t="s">
        <v>60</v>
      </c>
      <c r="B37" s="71">
        <v>6020</v>
      </c>
      <c r="C37" s="69" t="s">
        <v>48</v>
      </c>
      <c r="D37" s="72" t="s">
        <v>61</v>
      </c>
      <c r="E37" s="42">
        <f>F37</f>
        <v>0</v>
      </c>
      <c r="F37" s="61"/>
      <c r="G37" s="40">
        <v>0</v>
      </c>
      <c r="H37" s="40">
        <v>0</v>
      </c>
      <c r="I37" s="40">
        <v>0</v>
      </c>
      <c r="J37" s="65">
        <f t="shared" si="11"/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65">
        <f t="shared" si="12"/>
        <v>0</v>
      </c>
    </row>
    <row r="38" spans="1:16" ht="39" hidden="1" customHeight="1" x14ac:dyDescent="0.25">
      <c r="A38" s="69" t="s">
        <v>58</v>
      </c>
      <c r="B38" s="71">
        <v>6030</v>
      </c>
      <c r="C38" s="69" t="s">
        <v>48</v>
      </c>
      <c r="D38" s="72" t="s">
        <v>59</v>
      </c>
      <c r="E38" s="42">
        <f>F38</f>
        <v>0</v>
      </c>
      <c r="F38" s="61"/>
      <c r="G38" s="40">
        <v>0</v>
      </c>
      <c r="H38" s="40">
        <v>0</v>
      </c>
      <c r="I38" s="40">
        <v>0</v>
      </c>
      <c r="J38" s="65">
        <f t="shared" si="11"/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65">
        <f t="shared" si="12"/>
        <v>0</v>
      </c>
    </row>
    <row r="39" spans="1:16" ht="33" hidden="1" customHeight="1" x14ac:dyDescent="0.25">
      <c r="A39" s="69" t="s">
        <v>55</v>
      </c>
      <c r="B39" s="71">
        <v>7680</v>
      </c>
      <c r="C39" s="69" t="s">
        <v>56</v>
      </c>
      <c r="D39" s="72" t="s">
        <v>57</v>
      </c>
      <c r="E39" s="42">
        <f>F39+I39</f>
        <v>0</v>
      </c>
      <c r="F39" s="61"/>
      <c r="G39" s="40">
        <v>0</v>
      </c>
      <c r="H39" s="40">
        <v>0</v>
      </c>
      <c r="I39" s="40">
        <v>0</v>
      </c>
      <c r="J39" s="65">
        <f t="shared" si="11"/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65">
        <f t="shared" si="12"/>
        <v>0</v>
      </c>
    </row>
    <row r="40" spans="1:16" ht="33" hidden="1" customHeight="1" x14ac:dyDescent="0.25">
      <c r="A40" s="69" t="s">
        <v>86</v>
      </c>
      <c r="B40" s="71">
        <v>8110</v>
      </c>
      <c r="C40" s="69" t="s">
        <v>68</v>
      </c>
      <c r="D40" s="70" t="s">
        <v>87</v>
      </c>
      <c r="E40" s="42">
        <f>F40+I40</f>
        <v>0</v>
      </c>
      <c r="F40" s="61"/>
      <c r="G40" s="40">
        <v>0</v>
      </c>
      <c r="H40" s="40">
        <v>0</v>
      </c>
      <c r="I40" s="40">
        <v>0</v>
      </c>
      <c r="J40" s="65">
        <f t="shared" si="11"/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65">
        <f t="shared" si="12"/>
        <v>0</v>
      </c>
    </row>
    <row r="41" spans="1:16" ht="31.5" hidden="1" customHeight="1" x14ac:dyDescent="0.25">
      <c r="A41" s="53" t="s">
        <v>67</v>
      </c>
      <c r="B41" s="71">
        <v>8130</v>
      </c>
      <c r="C41" s="69" t="s">
        <v>68</v>
      </c>
      <c r="D41" s="70" t="s">
        <v>88</v>
      </c>
      <c r="E41" s="42">
        <f t="shared" ref="E41:E43" si="13">F41+I41</f>
        <v>0</v>
      </c>
      <c r="F41" s="61"/>
      <c r="G41" s="40">
        <v>0</v>
      </c>
      <c r="H41" s="40">
        <v>0</v>
      </c>
      <c r="I41" s="40">
        <v>0</v>
      </c>
      <c r="J41" s="65">
        <f t="shared" si="11"/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65">
        <f t="shared" si="12"/>
        <v>0</v>
      </c>
    </row>
    <row r="42" spans="1:16" ht="33" hidden="1" customHeight="1" x14ac:dyDescent="0.25">
      <c r="A42" s="69" t="s">
        <v>73</v>
      </c>
      <c r="B42" s="71">
        <v>8220</v>
      </c>
      <c r="C42" s="69" t="s">
        <v>74</v>
      </c>
      <c r="D42" s="72" t="s">
        <v>75</v>
      </c>
      <c r="E42" s="42">
        <f t="shared" si="13"/>
        <v>0</v>
      </c>
      <c r="F42" s="61">
        <v>0</v>
      </c>
      <c r="G42" s="40">
        <v>0</v>
      </c>
      <c r="H42" s="40">
        <v>0</v>
      </c>
      <c r="I42" s="40">
        <v>0</v>
      </c>
      <c r="J42" s="65">
        <f t="shared" si="11"/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65">
        <f t="shared" si="12"/>
        <v>0</v>
      </c>
    </row>
    <row r="43" spans="1:16" ht="45.75" hidden="1" customHeight="1" x14ac:dyDescent="0.25">
      <c r="A43" s="60" t="s">
        <v>102</v>
      </c>
      <c r="B43" s="52">
        <v>8831</v>
      </c>
      <c r="C43" s="60" t="s">
        <v>69</v>
      </c>
      <c r="D43" s="64" t="s">
        <v>103</v>
      </c>
      <c r="E43" s="42">
        <f t="shared" si="13"/>
        <v>0</v>
      </c>
      <c r="F43" s="61">
        <v>0</v>
      </c>
      <c r="G43" s="40">
        <v>0</v>
      </c>
      <c r="H43" s="61">
        <v>0</v>
      </c>
      <c r="I43" s="40">
        <v>0</v>
      </c>
      <c r="J43" s="65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65">
        <f t="shared" si="12"/>
        <v>0</v>
      </c>
    </row>
    <row r="44" spans="1:16" ht="47.25" hidden="1" customHeight="1" x14ac:dyDescent="0.25">
      <c r="A44" s="56" t="s">
        <v>18</v>
      </c>
      <c r="B44" s="56" t="s">
        <v>20</v>
      </c>
      <c r="C44" s="57"/>
      <c r="D44" s="58" t="s">
        <v>22</v>
      </c>
      <c r="E44" s="49">
        <f>E45</f>
        <v>0</v>
      </c>
      <c r="F44" s="59">
        <f t="shared" ref="F44:O44" si="14">F45</f>
        <v>0</v>
      </c>
      <c r="G44" s="59">
        <f>G45</f>
        <v>0</v>
      </c>
      <c r="H44" s="59">
        <f t="shared" si="14"/>
        <v>0</v>
      </c>
      <c r="I44" s="59">
        <f t="shared" si="14"/>
        <v>0</v>
      </c>
      <c r="J44" s="49">
        <f t="shared" si="14"/>
        <v>0</v>
      </c>
      <c r="K44" s="59">
        <f t="shared" si="14"/>
        <v>0</v>
      </c>
      <c r="L44" s="59">
        <f t="shared" si="14"/>
        <v>0</v>
      </c>
      <c r="M44" s="59">
        <f t="shared" si="14"/>
        <v>0</v>
      </c>
      <c r="N44" s="59">
        <f t="shared" si="14"/>
        <v>0</v>
      </c>
      <c r="O44" s="59">
        <f t="shared" si="14"/>
        <v>0</v>
      </c>
      <c r="P44" s="65">
        <f t="shared" si="12"/>
        <v>0</v>
      </c>
    </row>
    <row r="45" spans="1:16" ht="47.25" hidden="1" customHeight="1" x14ac:dyDescent="0.25">
      <c r="A45" s="56" t="s">
        <v>19</v>
      </c>
      <c r="B45" s="56" t="s">
        <v>20</v>
      </c>
      <c r="C45" s="57"/>
      <c r="D45" s="58" t="s">
        <v>23</v>
      </c>
      <c r="E45" s="49">
        <f t="shared" ref="E45:F45" si="15">E47+E46+E48+E52+E53+E49+E54+E50+E51</f>
        <v>0</v>
      </c>
      <c r="F45" s="59">
        <f t="shared" si="15"/>
        <v>0</v>
      </c>
      <c r="G45" s="59">
        <f>G47+G46+G48+G52+G53+G49+G54+G50+G51</f>
        <v>0</v>
      </c>
      <c r="H45" s="59">
        <f>H47+H46+H48+H52+H53+H49+H54</f>
        <v>0</v>
      </c>
      <c r="I45" s="59">
        <f t="shared" ref="I45:O45" si="16">I47+I46+I48+I52+I53</f>
        <v>0</v>
      </c>
      <c r="J45" s="49">
        <f t="shared" si="16"/>
        <v>0</v>
      </c>
      <c r="K45" s="59">
        <f t="shared" si="16"/>
        <v>0</v>
      </c>
      <c r="L45" s="59">
        <f t="shared" si="16"/>
        <v>0</v>
      </c>
      <c r="M45" s="59">
        <f t="shared" si="16"/>
        <v>0</v>
      </c>
      <c r="N45" s="59">
        <f t="shared" si="16"/>
        <v>0</v>
      </c>
      <c r="O45" s="59">
        <f t="shared" si="16"/>
        <v>0</v>
      </c>
      <c r="P45" s="65">
        <f t="shared" si="12"/>
        <v>0</v>
      </c>
    </row>
    <row r="46" spans="1:16" ht="48" hidden="1" customHeight="1" x14ac:dyDescent="0.25">
      <c r="A46" s="69" t="s">
        <v>78</v>
      </c>
      <c r="B46" s="69" t="s">
        <v>69</v>
      </c>
      <c r="C46" s="69" t="s">
        <v>42</v>
      </c>
      <c r="D46" s="73" t="s">
        <v>79</v>
      </c>
      <c r="E46" s="65">
        <f>F46</f>
        <v>0</v>
      </c>
      <c r="F46" s="40"/>
      <c r="G46" s="40"/>
      <c r="H46" s="40"/>
      <c r="I46" s="40"/>
      <c r="J46" s="65">
        <v>0</v>
      </c>
      <c r="K46" s="40"/>
      <c r="L46" s="40"/>
      <c r="M46" s="40"/>
      <c r="N46" s="40"/>
      <c r="O46" s="40"/>
      <c r="P46" s="65">
        <f t="shared" si="12"/>
        <v>0</v>
      </c>
    </row>
    <row r="47" spans="1:16" ht="23.25" hidden="1" customHeight="1" x14ac:dyDescent="0.25">
      <c r="A47" s="69" t="s">
        <v>44</v>
      </c>
      <c r="B47" s="69" t="s">
        <v>45</v>
      </c>
      <c r="C47" s="69" t="s">
        <v>46</v>
      </c>
      <c r="D47" s="72" t="s">
        <v>47</v>
      </c>
      <c r="E47" s="65">
        <f>F47</f>
        <v>0</v>
      </c>
      <c r="F47" s="40"/>
      <c r="G47" s="40"/>
      <c r="H47" s="40"/>
      <c r="I47" s="40"/>
      <c r="J47" s="65">
        <f>K47</f>
        <v>0</v>
      </c>
      <c r="K47" s="40"/>
      <c r="L47" s="40"/>
      <c r="M47" s="40"/>
      <c r="N47" s="40"/>
      <c r="O47" s="40"/>
      <c r="P47" s="65">
        <f t="shared" si="12"/>
        <v>0</v>
      </c>
    </row>
    <row r="48" spans="1:16" ht="47.25" hidden="1" customHeight="1" x14ac:dyDescent="0.25">
      <c r="A48" s="69" t="s">
        <v>32</v>
      </c>
      <c r="B48" s="69" t="s">
        <v>21</v>
      </c>
      <c r="C48" s="69" t="s">
        <v>33</v>
      </c>
      <c r="D48" s="72" t="s">
        <v>34</v>
      </c>
      <c r="E48" s="65">
        <f>F48+G48</f>
        <v>0</v>
      </c>
      <c r="F48" s="40"/>
      <c r="G48" s="40"/>
      <c r="H48" s="40"/>
      <c r="I48" s="40"/>
      <c r="J48" s="65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65">
        <f t="shared" si="12"/>
        <v>0</v>
      </c>
    </row>
    <row r="49" spans="1:16" ht="32.25" hidden="1" customHeight="1" x14ac:dyDescent="0.25">
      <c r="A49" s="69" t="s">
        <v>89</v>
      </c>
      <c r="B49" s="69" t="s">
        <v>90</v>
      </c>
      <c r="C49" s="69" t="s">
        <v>91</v>
      </c>
      <c r="D49" s="72" t="s">
        <v>92</v>
      </c>
      <c r="E49" s="65">
        <f>F49+G49</f>
        <v>0</v>
      </c>
      <c r="F49" s="40"/>
      <c r="G49" s="40"/>
      <c r="H49" s="40"/>
      <c r="I49" s="40"/>
      <c r="J49" s="65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65">
        <f t="shared" si="12"/>
        <v>0</v>
      </c>
    </row>
    <row r="50" spans="1:16" ht="29.25" hidden="1" customHeight="1" x14ac:dyDescent="0.25">
      <c r="A50" s="69" t="s">
        <v>80</v>
      </c>
      <c r="B50" s="69" t="s">
        <v>81</v>
      </c>
      <c r="C50" s="69" t="s">
        <v>66</v>
      </c>
      <c r="D50" s="72" t="s">
        <v>82</v>
      </c>
      <c r="E50" s="65">
        <f t="shared" ref="E50:E55" si="17">F50</f>
        <v>0</v>
      </c>
      <c r="F50" s="40"/>
      <c r="G50" s="40"/>
      <c r="H50" s="40"/>
      <c r="I50" s="40"/>
      <c r="J50" s="65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65">
        <f t="shared" si="12"/>
        <v>0</v>
      </c>
    </row>
    <row r="51" spans="1:16" ht="46.5" hidden="1" customHeight="1" x14ac:dyDescent="0.25">
      <c r="A51" s="74" t="s">
        <v>76</v>
      </c>
      <c r="B51" s="74">
        <v>1151</v>
      </c>
      <c r="C51" s="75" t="s">
        <v>66</v>
      </c>
      <c r="D51" s="76" t="s">
        <v>77</v>
      </c>
      <c r="E51" s="65">
        <f t="shared" si="17"/>
        <v>0</v>
      </c>
      <c r="F51" s="40"/>
      <c r="G51" s="40"/>
      <c r="H51" s="40"/>
      <c r="I51" s="40"/>
      <c r="J51" s="65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65">
        <f t="shared" si="12"/>
        <v>0</v>
      </c>
    </row>
    <row r="52" spans="1:16" ht="24" hidden="1" customHeight="1" x14ac:dyDescent="0.25">
      <c r="A52" s="69" t="s">
        <v>93</v>
      </c>
      <c r="B52" s="71">
        <v>4030</v>
      </c>
      <c r="C52" s="69" t="s">
        <v>94</v>
      </c>
      <c r="D52" s="72" t="s">
        <v>95</v>
      </c>
      <c r="E52" s="65">
        <f t="shared" si="17"/>
        <v>0</v>
      </c>
      <c r="F52" s="40"/>
      <c r="G52" s="40"/>
      <c r="H52" s="40"/>
      <c r="I52" s="40"/>
      <c r="J52" s="65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65">
        <f t="shared" si="12"/>
        <v>0</v>
      </c>
    </row>
    <row r="53" spans="1:16" ht="36" hidden="1" customHeight="1" x14ac:dyDescent="0.25">
      <c r="A53" s="69" t="s">
        <v>96</v>
      </c>
      <c r="B53" s="69" t="s">
        <v>97</v>
      </c>
      <c r="C53" s="69" t="s">
        <v>94</v>
      </c>
      <c r="D53" s="72" t="s">
        <v>98</v>
      </c>
      <c r="E53" s="65">
        <f t="shared" si="17"/>
        <v>0</v>
      </c>
      <c r="F53" s="40"/>
      <c r="G53" s="40"/>
      <c r="H53" s="40"/>
      <c r="I53" s="40"/>
      <c r="J53" s="65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65">
        <f t="shared" si="12"/>
        <v>0</v>
      </c>
    </row>
    <row r="54" spans="1:16" ht="54.75" hidden="1" customHeight="1" x14ac:dyDescent="0.25">
      <c r="A54" s="69" t="s">
        <v>99</v>
      </c>
      <c r="B54" s="71">
        <v>4060</v>
      </c>
      <c r="C54" s="69" t="s">
        <v>100</v>
      </c>
      <c r="D54" s="72" t="s">
        <v>101</v>
      </c>
      <c r="E54" s="65">
        <f t="shared" si="17"/>
        <v>0</v>
      </c>
      <c r="F54" s="40"/>
      <c r="G54" s="40"/>
      <c r="H54" s="40"/>
      <c r="I54" s="40"/>
      <c r="J54" s="65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65">
        <f t="shared" si="12"/>
        <v>0</v>
      </c>
    </row>
    <row r="55" spans="1:16" ht="53.25" hidden="1" customHeight="1" x14ac:dyDescent="0.25">
      <c r="A55" s="77" t="s">
        <v>29</v>
      </c>
      <c r="B55" s="78" t="s">
        <v>30</v>
      </c>
      <c r="C55" s="79"/>
      <c r="D55" s="80" t="s">
        <v>84</v>
      </c>
      <c r="E55" s="49">
        <f t="shared" si="17"/>
        <v>0</v>
      </c>
      <c r="F55" s="59">
        <f t="shared" ref="F55:I55" si="18">F56</f>
        <v>0</v>
      </c>
      <c r="G55" s="59">
        <f t="shared" si="18"/>
        <v>0</v>
      </c>
      <c r="H55" s="59">
        <f t="shared" si="18"/>
        <v>0</v>
      </c>
      <c r="I55" s="59">
        <f t="shared" si="18"/>
        <v>100000</v>
      </c>
      <c r="J55" s="49">
        <f>K55</f>
        <v>0</v>
      </c>
      <c r="K55" s="59">
        <f t="shared" ref="K55:O55" si="19">K56</f>
        <v>0</v>
      </c>
      <c r="L55" s="59">
        <f t="shared" si="19"/>
        <v>0</v>
      </c>
      <c r="M55" s="59">
        <f t="shared" si="19"/>
        <v>0</v>
      </c>
      <c r="N55" s="59">
        <f t="shared" si="19"/>
        <v>0</v>
      </c>
      <c r="O55" s="59">
        <f t="shared" si="19"/>
        <v>0</v>
      </c>
      <c r="P55" s="65">
        <f t="shared" si="12"/>
        <v>0</v>
      </c>
    </row>
    <row r="56" spans="1:16" ht="53.25" hidden="1" customHeight="1" x14ac:dyDescent="0.25">
      <c r="A56" s="77" t="s">
        <v>31</v>
      </c>
      <c r="B56" s="78" t="s">
        <v>30</v>
      </c>
      <c r="C56" s="79"/>
      <c r="D56" s="80" t="s">
        <v>85</v>
      </c>
      <c r="E56" s="49">
        <f>E58+E60</f>
        <v>100000</v>
      </c>
      <c r="F56" s="59">
        <f t="shared" ref="F56:K56" si="20">F58+F60</f>
        <v>0</v>
      </c>
      <c r="G56" s="59">
        <f t="shared" si="20"/>
        <v>0</v>
      </c>
      <c r="H56" s="59">
        <f t="shared" si="20"/>
        <v>0</v>
      </c>
      <c r="I56" s="59">
        <f t="shared" si="20"/>
        <v>100000</v>
      </c>
      <c r="J56" s="49">
        <f t="shared" si="20"/>
        <v>0</v>
      </c>
      <c r="K56" s="59">
        <f t="shared" si="20"/>
        <v>0</v>
      </c>
      <c r="L56" s="59">
        <f t="shared" ref="L56:O56" si="21">L58</f>
        <v>0</v>
      </c>
      <c r="M56" s="59">
        <f t="shared" si="21"/>
        <v>0</v>
      </c>
      <c r="N56" s="59">
        <f t="shared" si="21"/>
        <v>0</v>
      </c>
      <c r="O56" s="59">
        <f t="shared" si="21"/>
        <v>0</v>
      </c>
      <c r="P56" s="65">
        <f t="shared" si="12"/>
        <v>100000</v>
      </c>
    </row>
    <row r="57" spans="1:16" ht="53.25" hidden="1" customHeight="1" x14ac:dyDescent="0.25">
      <c r="A57" s="69"/>
      <c r="B57" s="69"/>
      <c r="C57" s="69"/>
      <c r="D57" s="73"/>
      <c r="E57" s="65"/>
      <c r="F57" s="81"/>
      <c r="G57" s="40"/>
      <c r="H57" s="40"/>
      <c r="I57" s="40"/>
      <c r="J57" s="65"/>
      <c r="K57" s="40"/>
      <c r="L57" s="40"/>
      <c r="M57" s="40"/>
      <c r="N57" s="40"/>
      <c r="O57" s="40"/>
      <c r="P57" s="65">
        <f t="shared" si="12"/>
        <v>0</v>
      </c>
    </row>
    <row r="58" spans="1:16" ht="52.5" hidden="1" customHeight="1" x14ac:dyDescent="0.25">
      <c r="A58" s="69" t="s">
        <v>83</v>
      </c>
      <c r="B58" s="69" t="s">
        <v>69</v>
      </c>
      <c r="C58" s="69" t="s">
        <v>42</v>
      </c>
      <c r="D58" s="64" t="s">
        <v>79</v>
      </c>
      <c r="E58" s="65">
        <f t="shared" ref="E58" si="22">F58</f>
        <v>0</v>
      </c>
      <c r="F58" s="81">
        <v>0</v>
      </c>
      <c r="G58" s="40">
        <v>0</v>
      </c>
      <c r="H58" s="40">
        <v>0</v>
      </c>
      <c r="I58" s="40">
        <v>0</v>
      </c>
      <c r="J58" s="65">
        <f>K58</f>
        <v>0</v>
      </c>
      <c r="K58" s="40"/>
      <c r="L58" s="40">
        <v>0</v>
      </c>
      <c r="M58" s="40">
        <v>0</v>
      </c>
      <c r="N58" s="40">
        <v>0</v>
      </c>
      <c r="O58" s="40"/>
      <c r="P58" s="65">
        <f t="shared" si="12"/>
        <v>0</v>
      </c>
    </row>
    <row r="59" spans="1:16" ht="52.5" customHeight="1" x14ac:dyDescent="0.25">
      <c r="A59" s="69" t="s">
        <v>121</v>
      </c>
      <c r="B59" s="69" t="s">
        <v>122</v>
      </c>
      <c r="C59" s="69" t="s">
        <v>110</v>
      </c>
      <c r="D59" s="64" t="s">
        <v>123</v>
      </c>
      <c r="E59" s="65">
        <f>I59</f>
        <v>-100000</v>
      </c>
      <c r="F59" s="81">
        <v>0</v>
      </c>
      <c r="G59" s="40">
        <v>0</v>
      </c>
      <c r="H59" s="40">
        <v>0</v>
      </c>
      <c r="I59" s="40">
        <v>-100000</v>
      </c>
      <c r="J59" s="65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65">
        <f t="shared" si="12"/>
        <v>-100000</v>
      </c>
    </row>
    <row r="60" spans="1:16" ht="45.75" customHeight="1" x14ac:dyDescent="0.25">
      <c r="A60" s="69" t="s">
        <v>114</v>
      </c>
      <c r="B60" s="71">
        <v>7650</v>
      </c>
      <c r="C60" s="69" t="s">
        <v>56</v>
      </c>
      <c r="D60" s="82" t="s">
        <v>115</v>
      </c>
      <c r="E60" s="65">
        <v>100000</v>
      </c>
      <c r="F60" s="81">
        <v>0</v>
      </c>
      <c r="G60" s="40">
        <v>0</v>
      </c>
      <c r="H60" s="40">
        <v>0</v>
      </c>
      <c r="I60" s="40">
        <v>100000</v>
      </c>
      <c r="J60" s="65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65">
        <f>E60+J60</f>
        <v>100000</v>
      </c>
    </row>
    <row r="61" spans="1:16" ht="78.75" customHeight="1" x14ac:dyDescent="0.25">
      <c r="A61" s="69" t="s">
        <v>131</v>
      </c>
      <c r="B61" s="71">
        <v>7700</v>
      </c>
      <c r="C61" s="69" t="s">
        <v>132</v>
      </c>
      <c r="D61" s="70" t="s">
        <v>133</v>
      </c>
      <c r="E61" s="65">
        <f>F61</f>
        <v>400000</v>
      </c>
      <c r="F61" s="81">
        <v>400000</v>
      </c>
      <c r="G61" s="40">
        <v>0</v>
      </c>
      <c r="H61" s="40">
        <v>0</v>
      </c>
      <c r="I61" s="40">
        <v>0</v>
      </c>
      <c r="J61" s="65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65">
        <f>E61</f>
        <v>400000</v>
      </c>
    </row>
    <row r="62" spans="1:16" ht="47.25" customHeight="1" x14ac:dyDescent="0.25">
      <c r="A62" s="56" t="s">
        <v>18</v>
      </c>
      <c r="B62" s="67" t="s">
        <v>20</v>
      </c>
      <c r="C62" s="69"/>
      <c r="D62" s="83" t="s">
        <v>126</v>
      </c>
      <c r="E62" s="49">
        <f>E63</f>
        <v>-200000</v>
      </c>
      <c r="F62" s="49">
        <f t="shared" ref="F62:P63" si="23">F63</f>
        <v>0</v>
      </c>
      <c r="G62" s="49">
        <f t="shared" si="23"/>
        <v>0</v>
      </c>
      <c r="H62" s="49">
        <f t="shared" si="23"/>
        <v>0</v>
      </c>
      <c r="I62" s="49">
        <f t="shared" si="23"/>
        <v>-200000</v>
      </c>
      <c r="J62" s="49">
        <f t="shared" si="23"/>
        <v>0</v>
      </c>
      <c r="K62" s="49">
        <f t="shared" si="23"/>
        <v>0</v>
      </c>
      <c r="L62" s="49">
        <f t="shared" si="23"/>
        <v>0</v>
      </c>
      <c r="M62" s="49">
        <f t="shared" si="23"/>
        <v>0</v>
      </c>
      <c r="N62" s="49">
        <f t="shared" si="23"/>
        <v>0</v>
      </c>
      <c r="O62" s="49">
        <f t="shared" si="23"/>
        <v>0</v>
      </c>
      <c r="P62" s="49">
        <f t="shared" si="23"/>
        <v>-200000</v>
      </c>
    </row>
    <row r="63" spans="1:16" ht="48.75" customHeight="1" x14ac:dyDescent="0.25">
      <c r="A63" s="56" t="s">
        <v>19</v>
      </c>
      <c r="B63" s="67" t="s">
        <v>20</v>
      </c>
      <c r="C63" s="69"/>
      <c r="D63" s="83" t="s">
        <v>127</v>
      </c>
      <c r="E63" s="49">
        <f>E64</f>
        <v>-200000</v>
      </c>
      <c r="F63" s="49">
        <f t="shared" si="23"/>
        <v>0</v>
      </c>
      <c r="G63" s="49">
        <f t="shared" si="23"/>
        <v>0</v>
      </c>
      <c r="H63" s="49">
        <f t="shared" si="23"/>
        <v>0</v>
      </c>
      <c r="I63" s="49">
        <f t="shared" si="23"/>
        <v>-200000</v>
      </c>
      <c r="J63" s="49">
        <f t="shared" si="23"/>
        <v>0</v>
      </c>
      <c r="K63" s="49">
        <f t="shared" si="23"/>
        <v>0</v>
      </c>
      <c r="L63" s="49">
        <f t="shared" si="23"/>
        <v>0</v>
      </c>
      <c r="M63" s="49">
        <f t="shared" si="23"/>
        <v>0</v>
      </c>
      <c r="N63" s="49">
        <f t="shared" si="23"/>
        <v>0</v>
      </c>
      <c r="O63" s="49">
        <f t="shared" si="23"/>
        <v>0</v>
      </c>
      <c r="P63" s="49">
        <f t="shared" si="23"/>
        <v>-200000</v>
      </c>
    </row>
    <row r="64" spans="1:16" ht="52.5" customHeight="1" x14ac:dyDescent="0.25">
      <c r="A64" s="69" t="s">
        <v>32</v>
      </c>
      <c r="B64" s="71" t="s">
        <v>21</v>
      </c>
      <c r="C64" s="69" t="s">
        <v>33</v>
      </c>
      <c r="D64" s="82" t="s">
        <v>34</v>
      </c>
      <c r="E64" s="65">
        <f>I64</f>
        <v>-200000</v>
      </c>
      <c r="F64" s="81">
        <v>0</v>
      </c>
      <c r="G64" s="40">
        <v>0</v>
      </c>
      <c r="H64" s="40">
        <v>0</v>
      </c>
      <c r="I64" s="40">
        <v>-200000</v>
      </c>
      <c r="J64" s="65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65">
        <f>E64</f>
        <v>-200000</v>
      </c>
    </row>
    <row r="65" spans="1:18" ht="53.25" customHeight="1" x14ac:dyDescent="0.25">
      <c r="A65" s="77" t="s">
        <v>29</v>
      </c>
      <c r="B65" s="78" t="s">
        <v>30</v>
      </c>
      <c r="C65" s="79"/>
      <c r="D65" s="84" t="s">
        <v>84</v>
      </c>
      <c r="E65" s="49">
        <f>E66</f>
        <v>0</v>
      </c>
      <c r="F65" s="49">
        <f t="shared" ref="F65:P65" si="24">F66</f>
        <v>0</v>
      </c>
      <c r="G65" s="49">
        <f t="shared" si="24"/>
        <v>201715</v>
      </c>
      <c r="H65" s="49">
        <f t="shared" si="24"/>
        <v>0</v>
      </c>
      <c r="I65" s="49">
        <f t="shared" si="24"/>
        <v>0</v>
      </c>
      <c r="J65" s="49">
        <f t="shared" si="24"/>
        <v>0</v>
      </c>
      <c r="K65" s="49">
        <f t="shared" si="24"/>
        <v>0</v>
      </c>
      <c r="L65" s="49">
        <f t="shared" si="24"/>
        <v>0</v>
      </c>
      <c r="M65" s="49">
        <f t="shared" si="24"/>
        <v>0</v>
      </c>
      <c r="N65" s="49">
        <f t="shared" si="24"/>
        <v>0</v>
      </c>
      <c r="O65" s="49">
        <f t="shared" si="24"/>
        <v>0</v>
      </c>
      <c r="P65" s="49">
        <f t="shared" si="24"/>
        <v>0</v>
      </c>
    </row>
    <row r="66" spans="1:18" ht="54" customHeight="1" x14ac:dyDescent="0.25">
      <c r="A66" s="77" t="s">
        <v>31</v>
      </c>
      <c r="B66" s="78" t="s">
        <v>30</v>
      </c>
      <c r="C66" s="79"/>
      <c r="D66" s="84" t="s">
        <v>85</v>
      </c>
      <c r="E66" s="49">
        <f>E67+E68</f>
        <v>0</v>
      </c>
      <c r="F66" s="49">
        <f t="shared" ref="F66:O66" si="25">F67+F68</f>
        <v>0</v>
      </c>
      <c r="G66" s="49">
        <f t="shared" si="25"/>
        <v>201715</v>
      </c>
      <c r="H66" s="49">
        <f t="shared" si="25"/>
        <v>0</v>
      </c>
      <c r="I66" s="49">
        <f t="shared" si="25"/>
        <v>0</v>
      </c>
      <c r="J66" s="49">
        <f t="shared" si="25"/>
        <v>0</v>
      </c>
      <c r="K66" s="49">
        <f t="shared" si="25"/>
        <v>0</v>
      </c>
      <c r="L66" s="49">
        <f t="shared" si="25"/>
        <v>0</v>
      </c>
      <c r="M66" s="49">
        <f t="shared" si="25"/>
        <v>0</v>
      </c>
      <c r="N66" s="49">
        <f t="shared" si="25"/>
        <v>0</v>
      </c>
      <c r="O66" s="49">
        <f t="shared" si="25"/>
        <v>0</v>
      </c>
      <c r="P66" s="49">
        <f>P68+P67</f>
        <v>0</v>
      </c>
    </row>
    <row r="67" spans="1:18" ht="56.25" customHeight="1" x14ac:dyDescent="0.25">
      <c r="A67" s="85" t="s">
        <v>83</v>
      </c>
      <c r="B67" s="86" t="s">
        <v>69</v>
      </c>
      <c r="C67" s="86" t="s">
        <v>42</v>
      </c>
      <c r="D67" s="87" t="s">
        <v>70</v>
      </c>
      <c r="E67" s="65">
        <v>246715</v>
      </c>
      <c r="F67" s="40">
        <v>246715</v>
      </c>
      <c r="G67" s="40">
        <v>201715</v>
      </c>
      <c r="H67" s="40">
        <f t="shared" ref="H67:O67" si="26">H68</f>
        <v>0</v>
      </c>
      <c r="I67" s="40">
        <f t="shared" si="26"/>
        <v>0</v>
      </c>
      <c r="J67" s="65">
        <f t="shared" si="26"/>
        <v>0</v>
      </c>
      <c r="K67" s="40">
        <f t="shared" si="26"/>
        <v>0</v>
      </c>
      <c r="L67" s="40">
        <f t="shared" si="26"/>
        <v>0</v>
      </c>
      <c r="M67" s="40">
        <f t="shared" si="26"/>
        <v>0</v>
      </c>
      <c r="N67" s="40">
        <f t="shared" si="26"/>
        <v>0</v>
      </c>
      <c r="O67" s="40">
        <f t="shared" si="26"/>
        <v>0</v>
      </c>
      <c r="P67" s="49">
        <f>E67+J67</f>
        <v>246715</v>
      </c>
    </row>
    <row r="68" spans="1:18" ht="114.75" customHeight="1" x14ac:dyDescent="0.25">
      <c r="A68" s="52" t="s">
        <v>116</v>
      </c>
      <c r="B68" s="52" t="s">
        <v>117</v>
      </c>
      <c r="C68" s="52" t="s">
        <v>45</v>
      </c>
      <c r="D68" s="88" t="s">
        <v>118</v>
      </c>
      <c r="E68" s="42">
        <f>F68</f>
        <v>-246715</v>
      </c>
      <c r="F68" s="61">
        <v>-246715</v>
      </c>
      <c r="G68" s="40">
        <v>0</v>
      </c>
      <c r="H68" s="40">
        <v>0</v>
      </c>
      <c r="I68" s="40">
        <v>0</v>
      </c>
      <c r="J68" s="65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65">
        <f>E68+J68</f>
        <v>-246715</v>
      </c>
    </row>
    <row r="69" spans="1:18" ht="51.75" customHeight="1" x14ac:dyDescent="0.25">
      <c r="A69" s="89" t="s">
        <v>49</v>
      </c>
      <c r="B69" s="89" t="s">
        <v>50</v>
      </c>
      <c r="C69" s="89"/>
      <c r="D69" s="90" t="s">
        <v>124</v>
      </c>
      <c r="E69" s="48">
        <f>E70</f>
        <v>200000</v>
      </c>
      <c r="F69" s="48">
        <f t="shared" ref="F69:P70" si="27">F70</f>
        <v>0</v>
      </c>
      <c r="G69" s="48">
        <f t="shared" si="27"/>
        <v>0</v>
      </c>
      <c r="H69" s="48">
        <f t="shared" si="27"/>
        <v>0</v>
      </c>
      <c r="I69" s="48">
        <f t="shared" si="27"/>
        <v>200000</v>
      </c>
      <c r="J69" s="48">
        <f t="shared" si="27"/>
        <v>0</v>
      </c>
      <c r="K69" s="48">
        <f t="shared" si="27"/>
        <v>0</v>
      </c>
      <c r="L69" s="48">
        <f t="shared" si="27"/>
        <v>0</v>
      </c>
      <c r="M69" s="48">
        <f t="shared" si="27"/>
        <v>0</v>
      </c>
      <c r="N69" s="48">
        <f t="shared" si="27"/>
        <v>0</v>
      </c>
      <c r="O69" s="48">
        <f t="shared" si="27"/>
        <v>0</v>
      </c>
      <c r="P69" s="48">
        <f t="shared" si="27"/>
        <v>200000</v>
      </c>
    </row>
    <row r="70" spans="1:18" ht="52.5" customHeight="1" x14ac:dyDescent="0.25">
      <c r="A70" s="89" t="s">
        <v>52</v>
      </c>
      <c r="B70" s="89" t="s">
        <v>50</v>
      </c>
      <c r="C70" s="89"/>
      <c r="D70" s="90" t="s">
        <v>125</v>
      </c>
      <c r="E70" s="48">
        <f>E71</f>
        <v>200000</v>
      </c>
      <c r="F70" s="48">
        <f t="shared" si="27"/>
        <v>0</v>
      </c>
      <c r="G70" s="48">
        <f t="shared" si="27"/>
        <v>0</v>
      </c>
      <c r="H70" s="48">
        <f t="shared" si="27"/>
        <v>0</v>
      </c>
      <c r="I70" s="48">
        <f t="shared" si="27"/>
        <v>200000</v>
      </c>
      <c r="J70" s="48">
        <f t="shared" si="27"/>
        <v>0</v>
      </c>
      <c r="K70" s="48">
        <f t="shared" si="27"/>
        <v>0</v>
      </c>
      <c r="L70" s="48">
        <f t="shared" si="27"/>
        <v>0</v>
      </c>
      <c r="M70" s="48">
        <f t="shared" si="27"/>
        <v>0</v>
      </c>
      <c r="N70" s="48">
        <f t="shared" si="27"/>
        <v>0</v>
      </c>
      <c r="O70" s="48">
        <f t="shared" si="27"/>
        <v>0</v>
      </c>
      <c r="P70" s="48">
        <f t="shared" si="27"/>
        <v>200000</v>
      </c>
    </row>
    <row r="71" spans="1:18" ht="66.75" customHeight="1" x14ac:dyDescent="0.25">
      <c r="A71" s="52" t="s">
        <v>71</v>
      </c>
      <c r="B71" s="52">
        <v>9800</v>
      </c>
      <c r="C71" s="52" t="s">
        <v>54</v>
      </c>
      <c r="D71" s="91" t="s">
        <v>72</v>
      </c>
      <c r="E71" s="42">
        <f>I71</f>
        <v>200000</v>
      </c>
      <c r="F71" s="61">
        <v>0</v>
      </c>
      <c r="G71" s="40">
        <v>0</v>
      </c>
      <c r="H71" s="40">
        <v>0</v>
      </c>
      <c r="I71" s="40">
        <v>200000</v>
      </c>
      <c r="J71" s="65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65">
        <f>E71+J71</f>
        <v>200000</v>
      </c>
      <c r="Q71" s="47"/>
    </row>
    <row r="72" spans="1:18" ht="46.5" customHeight="1" x14ac:dyDescent="0.25">
      <c r="A72" s="101" t="s">
        <v>109</v>
      </c>
      <c r="B72" s="102"/>
      <c r="C72" s="102"/>
      <c r="D72" s="103"/>
      <c r="E72" s="4">
        <f>E76+E73</f>
        <v>1530000</v>
      </c>
      <c r="F72" s="4">
        <f t="shared" ref="F72:P72" si="28">F76+F73</f>
        <v>530000</v>
      </c>
      <c r="G72" s="4">
        <f t="shared" si="28"/>
        <v>0</v>
      </c>
      <c r="H72" s="4">
        <f t="shared" si="28"/>
        <v>530000</v>
      </c>
      <c r="I72" s="4">
        <f t="shared" si="28"/>
        <v>1000000</v>
      </c>
      <c r="J72" s="4">
        <f t="shared" si="28"/>
        <v>0</v>
      </c>
      <c r="K72" s="4">
        <f t="shared" si="28"/>
        <v>0</v>
      </c>
      <c r="L72" s="4">
        <f t="shared" si="28"/>
        <v>0</v>
      </c>
      <c r="M72" s="4">
        <f t="shared" si="28"/>
        <v>0</v>
      </c>
      <c r="N72" s="4">
        <f t="shared" si="28"/>
        <v>0</v>
      </c>
      <c r="O72" s="4">
        <f t="shared" si="28"/>
        <v>0</v>
      </c>
      <c r="P72" s="4">
        <f t="shared" si="28"/>
        <v>1530000</v>
      </c>
      <c r="Q72" s="47"/>
      <c r="R72" s="47"/>
    </row>
    <row r="73" spans="1:18" ht="46.5" customHeight="1" x14ac:dyDescent="0.25">
      <c r="A73" s="93" t="s">
        <v>35</v>
      </c>
      <c r="B73" s="93" t="s">
        <v>36</v>
      </c>
      <c r="C73" s="92"/>
      <c r="D73" s="92" t="s">
        <v>129</v>
      </c>
      <c r="E73" s="4">
        <f>E74</f>
        <v>530000</v>
      </c>
      <c r="F73" s="4">
        <f t="shared" ref="F73:P74" si="29">F74</f>
        <v>530000</v>
      </c>
      <c r="G73" s="4">
        <f t="shared" si="29"/>
        <v>0</v>
      </c>
      <c r="H73" s="4">
        <f t="shared" si="29"/>
        <v>530000</v>
      </c>
      <c r="I73" s="4">
        <f t="shared" si="29"/>
        <v>0</v>
      </c>
      <c r="J73" s="4">
        <f t="shared" si="29"/>
        <v>0</v>
      </c>
      <c r="K73" s="4">
        <f t="shared" si="29"/>
        <v>0</v>
      </c>
      <c r="L73" s="4">
        <f t="shared" si="29"/>
        <v>0</v>
      </c>
      <c r="M73" s="4">
        <f t="shared" si="29"/>
        <v>0</v>
      </c>
      <c r="N73" s="4">
        <f t="shared" si="29"/>
        <v>0</v>
      </c>
      <c r="O73" s="4">
        <f t="shared" si="29"/>
        <v>0</v>
      </c>
      <c r="P73" s="4">
        <f t="shared" si="29"/>
        <v>530000</v>
      </c>
      <c r="Q73" s="47"/>
      <c r="R73" s="47"/>
    </row>
    <row r="74" spans="1:18" ht="46.5" customHeight="1" x14ac:dyDescent="0.25">
      <c r="A74" s="93" t="s">
        <v>38</v>
      </c>
      <c r="B74" s="93" t="s">
        <v>36</v>
      </c>
      <c r="C74" s="92"/>
      <c r="D74" s="92" t="s">
        <v>130</v>
      </c>
      <c r="E74" s="4">
        <f>E75</f>
        <v>530000</v>
      </c>
      <c r="F74" s="4">
        <f t="shared" si="29"/>
        <v>530000</v>
      </c>
      <c r="G74" s="4">
        <f t="shared" si="29"/>
        <v>0</v>
      </c>
      <c r="H74" s="4">
        <f t="shared" si="29"/>
        <v>530000</v>
      </c>
      <c r="I74" s="4">
        <f t="shared" si="29"/>
        <v>0</v>
      </c>
      <c r="J74" s="4">
        <f t="shared" si="29"/>
        <v>0</v>
      </c>
      <c r="K74" s="4">
        <f t="shared" si="29"/>
        <v>0</v>
      </c>
      <c r="L74" s="4">
        <f t="shared" si="29"/>
        <v>0</v>
      </c>
      <c r="M74" s="4">
        <f t="shared" si="29"/>
        <v>0</v>
      </c>
      <c r="N74" s="4">
        <f t="shared" si="29"/>
        <v>0</v>
      </c>
      <c r="O74" s="4">
        <f t="shared" si="29"/>
        <v>0</v>
      </c>
      <c r="P74" s="4">
        <f t="shared" si="29"/>
        <v>530000</v>
      </c>
      <c r="Q74" s="47"/>
      <c r="R74" s="47"/>
    </row>
    <row r="75" spans="1:18" ht="96" customHeight="1" x14ac:dyDescent="0.25">
      <c r="A75" s="45" t="s">
        <v>40</v>
      </c>
      <c r="B75" s="45" t="s">
        <v>41</v>
      </c>
      <c r="C75" s="45" t="s">
        <v>42</v>
      </c>
      <c r="D75" s="46" t="s">
        <v>43</v>
      </c>
      <c r="E75" s="7">
        <f>F75</f>
        <v>530000</v>
      </c>
      <c r="F75" s="40">
        <v>530000</v>
      </c>
      <c r="G75" s="40">
        <v>0</v>
      </c>
      <c r="H75" s="40">
        <v>530000</v>
      </c>
      <c r="I75" s="40">
        <v>0</v>
      </c>
      <c r="J75" s="65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65">
        <f>E75+J75</f>
        <v>530000</v>
      </c>
      <c r="Q75" s="47"/>
      <c r="R75" s="47"/>
    </row>
    <row r="76" spans="1:18" ht="53.25" customHeight="1" x14ac:dyDescent="0.25">
      <c r="A76" s="29" t="s">
        <v>49</v>
      </c>
      <c r="B76" s="30" t="s">
        <v>50</v>
      </c>
      <c r="C76" s="31"/>
      <c r="D76" s="43" t="s">
        <v>51</v>
      </c>
      <c r="E76" s="4">
        <f>E77</f>
        <v>1000000</v>
      </c>
      <c r="F76" s="4">
        <f>F77</f>
        <v>0</v>
      </c>
      <c r="G76" s="4">
        <f>G77</f>
        <v>0</v>
      </c>
      <c r="H76" s="4">
        <v>0</v>
      </c>
      <c r="I76" s="4">
        <f t="shared" ref="I76" si="30">I77</f>
        <v>1000000</v>
      </c>
      <c r="J76" s="49">
        <f>J77</f>
        <v>0</v>
      </c>
      <c r="K76" s="4">
        <f t="shared" ref="K76:O76" si="31">K77</f>
        <v>0</v>
      </c>
      <c r="L76" s="4">
        <f t="shared" si="31"/>
        <v>0</v>
      </c>
      <c r="M76" s="4">
        <f t="shared" si="31"/>
        <v>0</v>
      </c>
      <c r="N76" s="4">
        <f t="shared" si="31"/>
        <v>0</v>
      </c>
      <c r="O76" s="4">
        <f t="shared" si="31"/>
        <v>0</v>
      </c>
      <c r="P76" s="49">
        <f>E76+J76</f>
        <v>1000000</v>
      </c>
    </row>
    <row r="77" spans="1:18" ht="53.25" customHeight="1" x14ac:dyDescent="0.25">
      <c r="A77" s="29" t="s">
        <v>52</v>
      </c>
      <c r="B77" s="30" t="s">
        <v>50</v>
      </c>
      <c r="C77" s="31"/>
      <c r="D77" s="43" t="s">
        <v>53</v>
      </c>
      <c r="E77" s="4">
        <f>E79</f>
        <v>1000000</v>
      </c>
      <c r="F77" s="4">
        <f t="shared" ref="F77:P77" si="32">F79</f>
        <v>0</v>
      </c>
      <c r="G77" s="4">
        <f t="shared" si="32"/>
        <v>0</v>
      </c>
      <c r="H77" s="4">
        <f t="shared" si="32"/>
        <v>0</v>
      </c>
      <c r="I77" s="4">
        <f t="shared" si="32"/>
        <v>1000000</v>
      </c>
      <c r="J77" s="49">
        <f t="shared" si="32"/>
        <v>0</v>
      </c>
      <c r="K77" s="4">
        <f t="shared" si="32"/>
        <v>0</v>
      </c>
      <c r="L77" s="4">
        <f t="shared" si="32"/>
        <v>0</v>
      </c>
      <c r="M77" s="4">
        <f t="shared" si="32"/>
        <v>0</v>
      </c>
      <c r="N77" s="4">
        <f t="shared" si="32"/>
        <v>0</v>
      </c>
      <c r="O77" s="4">
        <f t="shared" si="32"/>
        <v>0</v>
      </c>
      <c r="P77" s="49">
        <f t="shared" si="32"/>
        <v>1000000</v>
      </c>
    </row>
    <row r="78" spans="1:18" ht="26.25" hidden="1" customHeight="1" x14ac:dyDescent="0.25">
      <c r="A78" s="16" t="s">
        <v>71</v>
      </c>
      <c r="B78" s="16" t="s">
        <v>104</v>
      </c>
      <c r="C78" s="16" t="s">
        <v>54</v>
      </c>
      <c r="D78" s="41" t="s">
        <v>72</v>
      </c>
      <c r="E78" s="7">
        <f>F78</f>
        <v>0</v>
      </c>
      <c r="F78" s="8">
        <v>0</v>
      </c>
      <c r="G78" s="8">
        <v>0</v>
      </c>
      <c r="H78" s="8">
        <v>0</v>
      </c>
      <c r="I78" s="8">
        <v>0</v>
      </c>
      <c r="J78" s="65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65">
        <f t="shared" ref="P78" si="33">E78</f>
        <v>0</v>
      </c>
    </row>
    <row r="79" spans="1:18" ht="69" customHeight="1" x14ac:dyDescent="0.25">
      <c r="A79" s="44" t="s">
        <v>71</v>
      </c>
      <c r="B79" s="45">
        <v>9800</v>
      </c>
      <c r="C79" s="44" t="s">
        <v>54</v>
      </c>
      <c r="D79" s="46" t="s">
        <v>72</v>
      </c>
      <c r="E79" s="7">
        <f>I79</f>
        <v>1000000</v>
      </c>
      <c r="F79" s="55">
        <v>0</v>
      </c>
      <c r="G79" s="55">
        <v>0</v>
      </c>
      <c r="H79" s="55">
        <v>0</v>
      </c>
      <c r="I79" s="55">
        <v>1000000</v>
      </c>
      <c r="J79" s="65">
        <f>K79</f>
        <v>0</v>
      </c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65">
        <f>E79</f>
        <v>1000000</v>
      </c>
      <c r="R79" s="47"/>
    </row>
    <row r="80" spans="1:18" ht="47.25" customHeight="1" x14ac:dyDescent="0.25">
      <c r="A80" s="101" t="s">
        <v>108</v>
      </c>
      <c r="B80" s="102"/>
      <c r="C80" s="102"/>
      <c r="D80" s="103"/>
      <c r="E80" s="4">
        <f>E81</f>
        <v>313891.34999999998</v>
      </c>
      <c r="F80" s="4">
        <f t="shared" ref="F80:P81" si="34">F81</f>
        <v>13891.35</v>
      </c>
      <c r="G80" s="4">
        <f t="shared" si="34"/>
        <v>10000</v>
      </c>
      <c r="H80" s="4">
        <f t="shared" si="34"/>
        <v>0</v>
      </c>
      <c r="I80" s="4">
        <f t="shared" si="34"/>
        <v>300000</v>
      </c>
      <c r="J80" s="4">
        <f t="shared" si="34"/>
        <v>0</v>
      </c>
      <c r="K80" s="4">
        <f t="shared" si="34"/>
        <v>0</v>
      </c>
      <c r="L80" s="4">
        <f t="shared" si="34"/>
        <v>0</v>
      </c>
      <c r="M80" s="4">
        <f t="shared" si="34"/>
        <v>0</v>
      </c>
      <c r="N80" s="4">
        <f t="shared" si="34"/>
        <v>0</v>
      </c>
      <c r="O80" s="4">
        <f t="shared" si="34"/>
        <v>0</v>
      </c>
      <c r="P80" s="4">
        <f t="shared" si="34"/>
        <v>313891.34999999998</v>
      </c>
      <c r="R80" s="47"/>
    </row>
    <row r="81" spans="1:18" ht="69" customHeight="1" x14ac:dyDescent="0.25">
      <c r="A81" s="29" t="s">
        <v>49</v>
      </c>
      <c r="B81" s="30" t="s">
        <v>50</v>
      </c>
      <c r="C81" s="31"/>
      <c r="D81" s="43" t="s">
        <v>51</v>
      </c>
      <c r="E81" s="4">
        <f>E82</f>
        <v>313891.34999999998</v>
      </c>
      <c r="F81" s="4">
        <f>F82</f>
        <v>13891.35</v>
      </c>
      <c r="G81" s="4">
        <f>G82</f>
        <v>10000</v>
      </c>
      <c r="H81" s="4">
        <v>0</v>
      </c>
      <c r="I81" s="4">
        <f t="shared" si="34"/>
        <v>300000</v>
      </c>
      <c r="J81" s="4">
        <f>J82</f>
        <v>0</v>
      </c>
      <c r="K81" s="4">
        <f t="shared" si="34"/>
        <v>0</v>
      </c>
      <c r="L81" s="4">
        <f t="shared" si="34"/>
        <v>0</v>
      </c>
      <c r="M81" s="4">
        <f t="shared" si="34"/>
        <v>0</v>
      </c>
      <c r="N81" s="4">
        <f t="shared" si="34"/>
        <v>0</v>
      </c>
      <c r="O81" s="4">
        <f t="shared" si="34"/>
        <v>0</v>
      </c>
      <c r="P81" s="4">
        <f>E81+J81</f>
        <v>313891.34999999998</v>
      </c>
      <c r="R81" s="47"/>
    </row>
    <row r="82" spans="1:18" ht="69" customHeight="1" x14ac:dyDescent="0.25">
      <c r="A82" s="29" t="s">
        <v>52</v>
      </c>
      <c r="B82" s="30" t="s">
        <v>50</v>
      </c>
      <c r="C82" s="31"/>
      <c r="D82" s="43" t="s">
        <v>53</v>
      </c>
      <c r="E82" s="4">
        <f>E84+E83</f>
        <v>313891.34999999998</v>
      </c>
      <c r="F82" s="4">
        <f t="shared" ref="F82:P82" si="35">F84+F83</f>
        <v>13891.35</v>
      </c>
      <c r="G82" s="4">
        <f t="shared" si="35"/>
        <v>10000</v>
      </c>
      <c r="H82" s="4">
        <f t="shared" si="35"/>
        <v>0</v>
      </c>
      <c r="I82" s="4">
        <f t="shared" si="35"/>
        <v>300000</v>
      </c>
      <c r="J82" s="4">
        <f t="shared" si="35"/>
        <v>0</v>
      </c>
      <c r="K82" s="4">
        <f t="shared" si="35"/>
        <v>0</v>
      </c>
      <c r="L82" s="4">
        <f t="shared" si="35"/>
        <v>0</v>
      </c>
      <c r="M82" s="4">
        <f t="shared" si="35"/>
        <v>0</v>
      </c>
      <c r="N82" s="4">
        <f t="shared" si="35"/>
        <v>0</v>
      </c>
      <c r="O82" s="4">
        <f t="shared" si="35"/>
        <v>0</v>
      </c>
      <c r="P82" s="4">
        <f t="shared" si="35"/>
        <v>313891.34999999998</v>
      </c>
      <c r="R82" s="47"/>
    </row>
    <row r="83" spans="1:18" ht="58.5" customHeight="1" x14ac:dyDescent="0.25">
      <c r="A83" s="16" t="s">
        <v>128</v>
      </c>
      <c r="B83" s="16" t="s">
        <v>69</v>
      </c>
      <c r="C83" s="16" t="s">
        <v>42</v>
      </c>
      <c r="D83" s="41" t="s">
        <v>70</v>
      </c>
      <c r="E83" s="7">
        <f>F83</f>
        <v>13891.35</v>
      </c>
      <c r="F83" s="55">
        <v>13891.35</v>
      </c>
      <c r="G83" s="55">
        <v>10000</v>
      </c>
      <c r="H83" s="55">
        <v>0</v>
      </c>
      <c r="I83" s="55">
        <v>0</v>
      </c>
      <c r="J83" s="7">
        <f>K83</f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7">
        <f t="shared" ref="P83:P84" si="36">E83</f>
        <v>13891.35</v>
      </c>
      <c r="R83" s="47"/>
    </row>
    <row r="84" spans="1:18" ht="69" customHeight="1" x14ac:dyDescent="0.25">
      <c r="A84" s="44" t="s">
        <v>71</v>
      </c>
      <c r="B84" s="45">
        <v>9800</v>
      </c>
      <c r="C84" s="44" t="s">
        <v>54</v>
      </c>
      <c r="D84" s="46" t="s">
        <v>72</v>
      </c>
      <c r="E84" s="7">
        <f>I84</f>
        <v>300000</v>
      </c>
      <c r="F84" s="55">
        <v>0</v>
      </c>
      <c r="G84" s="55">
        <v>0</v>
      </c>
      <c r="H84" s="55">
        <v>0</v>
      </c>
      <c r="I84" s="55">
        <v>300000</v>
      </c>
      <c r="J84" s="7">
        <f>K84</f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7">
        <f t="shared" si="36"/>
        <v>300000</v>
      </c>
      <c r="R84" s="47"/>
    </row>
    <row r="85" spans="1:18" ht="58.5" customHeight="1" x14ac:dyDescent="0.25">
      <c r="A85" s="12" t="s">
        <v>17</v>
      </c>
      <c r="B85" s="13" t="s">
        <v>17</v>
      </c>
      <c r="C85" s="9" t="s">
        <v>17</v>
      </c>
      <c r="D85" s="14" t="s">
        <v>28</v>
      </c>
      <c r="E85" s="4">
        <f t="shared" ref="E85:P85" si="37">E72+E30+E16+E80</f>
        <v>2041091.35</v>
      </c>
      <c r="F85" s="4">
        <f t="shared" si="37"/>
        <v>791091.35</v>
      </c>
      <c r="G85" s="4">
        <f t="shared" si="37"/>
        <v>-26685</v>
      </c>
      <c r="H85" s="4">
        <f t="shared" si="37"/>
        <v>530000</v>
      </c>
      <c r="I85" s="4">
        <f t="shared" si="37"/>
        <v>1250000</v>
      </c>
      <c r="J85" s="4">
        <f t="shared" si="37"/>
        <v>1729600</v>
      </c>
      <c r="K85" s="4">
        <f t="shared" si="37"/>
        <v>1729600</v>
      </c>
      <c r="L85" s="4">
        <f t="shared" si="37"/>
        <v>0</v>
      </c>
      <c r="M85" s="4">
        <f t="shared" si="37"/>
        <v>0</v>
      </c>
      <c r="N85" s="4">
        <f t="shared" si="37"/>
        <v>0</v>
      </c>
      <c r="O85" s="4">
        <f t="shared" si="37"/>
        <v>1729600</v>
      </c>
      <c r="P85" s="4">
        <f t="shared" si="37"/>
        <v>3770691.35</v>
      </c>
      <c r="R85" s="47"/>
    </row>
    <row r="86" spans="1:18" ht="58.5" customHeight="1" x14ac:dyDescent="0.3">
      <c r="A86" s="96"/>
      <c r="B86" s="97"/>
      <c r="C86" s="98"/>
      <c r="D86" s="99" t="s">
        <v>25</v>
      </c>
      <c r="E86" s="100"/>
      <c r="F86" s="100"/>
      <c r="G86" s="100"/>
      <c r="H86" s="99" t="s">
        <v>26</v>
      </c>
      <c r="I86" s="100"/>
      <c r="J86" s="100"/>
      <c r="K86" s="100"/>
      <c r="L86" s="100"/>
      <c r="M86" s="100"/>
      <c r="N86" s="100"/>
      <c r="O86" s="100"/>
      <c r="P86" s="100"/>
      <c r="R86" s="47"/>
    </row>
    <row r="87" spans="1:18" ht="47.25" customHeight="1" x14ac:dyDescent="0.3">
      <c r="A87" s="38"/>
      <c r="B87" s="38"/>
      <c r="C87" s="38"/>
      <c r="D87" s="39"/>
      <c r="E87" s="39"/>
      <c r="F87" s="39"/>
      <c r="G87" s="39"/>
      <c r="H87" s="39"/>
      <c r="I87" s="39"/>
      <c r="J87" s="38"/>
      <c r="K87" s="38"/>
      <c r="L87" s="38"/>
      <c r="M87" s="38"/>
      <c r="N87" s="38"/>
      <c r="O87" s="38"/>
      <c r="P87" s="38"/>
      <c r="R87" s="47"/>
    </row>
    <row r="88" spans="1:18" ht="75.75" customHeight="1" x14ac:dyDescent="0.25">
      <c r="R88" s="47"/>
    </row>
    <row r="89" spans="1:18" ht="48.75" customHeight="1" x14ac:dyDescent="0.25">
      <c r="R89" s="47"/>
    </row>
    <row r="90" spans="1:18" ht="52.5" customHeight="1" x14ac:dyDescent="0.25"/>
    <row r="91" spans="1:18" ht="52.5" customHeight="1" x14ac:dyDescent="0.25"/>
    <row r="92" spans="1:18" ht="52.5" hidden="1" customHeight="1" x14ac:dyDescent="0.25"/>
    <row r="93" spans="1:18" ht="27.75" customHeight="1" x14ac:dyDescent="0.25"/>
    <row r="94" spans="1:18" ht="55.5" customHeight="1" x14ac:dyDescent="0.25"/>
    <row r="95" spans="1:18" ht="52.5" customHeight="1" x14ac:dyDescent="0.25"/>
    <row r="96" spans="1:18" ht="96" customHeight="1" x14ac:dyDescent="0.25"/>
    <row r="97" ht="52.5" customHeight="1" x14ac:dyDescent="0.25"/>
    <row r="98" ht="52.5" customHeight="1" x14ac:dyDescent="0.25"/>
    <row r="99" ht="52.5" hidden="1" customHeight="1" x14ac:dyDescent="0.25"/>
    <row r="100" ht="27.75" hidden="1" customHeight="1" x14ac:dyDescent="0.25"/>
    <row r="101" ht="67.5" customHeight="1" x14ac:dyDescent="0.25"/>
    <row r="102" ht="47.25" customHeight="1" x14ac:dyDescent="0.25"/>
    <row r="103" ht="41.25" customHeight="1" x14ac:dyDescent="0.25"/>
    <row r="104" ht="51" customHeight="1" x14ac:dyDescent="0.25"/>
    <row r="105" ht="51" customHeight="1" x14ac:dyDescent="0.25"/>
    <row r="106" ht="48" customHeight="1" x14ac:dyDescent="0.25"/>
    <row r="107" ht="48" customHeight="1" x14ac:dyDescent="0.25"/>
    <row r="108" ht="48" customHeight="1" x14ac:dyDescent="0.25"/>
    <row r="109" ht="48" customHeight="1" x14ac:dyDescent="0.25"/>
    <row r="110" ht="100.5" customHeight="1" x14ac:dyDescent="0.25"/>
    <row r="111" ht="57" customHeight="1" x14ac:dyDescent="0.25"/>
    <row r="112" ht="57" customHeight="1" x14ac:dyDescent="0.25"/>
    <row r="113" spans="1:16" ht="60" customHeight="1" x14ac:dyDescent="0.25"/>
    <row r="114" spans="1:16" ht="55.9" customHeight="1" x14ac:dyDescent="0.25"/>
    <row r="115" spans="1:16" ht="28.15" customHeight="1" x14ac:dyDescent="0.25"/>
    <row r="116" spans="1:16" ht="28.15" customHeight="1" x14ac:dyDescent="0.25"/>
    <row r="120" spans="1:16" s="38" customForma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</sheetData>
  <mergeCells count="28">
    <mergeCell ref="G13:G14"/>
    <mergeCell ref="A16:D16"/>
    <mergeCell ref="A30:D30"/>
    <mergeCell ref="A72:D72"/>
    <mergeCell ref="K12:K14"/>
    <mergeCell ref="J12:J14"/>
    <mergeCell ref="L12:L14"/>
    <mergeCell ref="M12:N12"/>
    <mergeCell ref="O12:O14"/>
    <mergeCell ref="H13:H14"/>
    <mergeCell ref="M13:M14"/>
    <mergeCell ref="N13:N14"/>
    <mergeCell ref="A80:D80"/>
    <mergeCell ref="K3:Q3"/>
    <mergeCell ref="K4:P4"/>
    <mergeCell ref="A6:P6"/>
    <mergeCell ref="A8:P8"/>
    <mergeCell ref="A11:A14"/>
    <mergeCell ref="B11:B14"/>
    <mergeCell ref="C11:C14"/>
    <mergeCell ref="D11:D14"/>
    <mergeCell ref="E11:I11"/>
    <mergeCell ref="J11:O11"/>
    <mergeCell ref="P11:P14"/>
    <mergeCell ref="E12:E14"/>
    <mergeCell ref="F12:F14"/>
    <mergeCell ref="G12:H12"/>
    <mergeCell ref="I12:I14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300" verticalDpi="300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 Павлюк</dc:creator>
  <cp:lastModifiedBy>Секретар</cp:lastModifiedBy>
  <cp:lastPrinted>2026-03-31T13:47:37Z</cp:lastPrinted>
  <dcterms:created xsi:type="dcterms:W3CDTF">2015-06-05T18:17:20Z</dcterms:created>
  <dcterms:modified xsi:type="dcterms:W3CDTF">2026-03-31T13:48:21Z</dcterms:modified>
</cp:coreProperties>
</file>