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 папка (2)\від 1 сесії на саайтНова папка\сесії\шоста сесія 2021 перше засідання – САЙТ\"/>
    </mc:Choice>
  </mc:AlternateContent>
  <bookViews>
    <workbookView xWindow="0" yWindow="0" windowWidth="20400" windowHeight="9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J88" i="1"/>
  <c r="H87" i="1"/>
  <c r="G87" i="1" s="1"/>
  <c r="J86" i="1"/>
  <c r="I86" i="1"/>
  <c r="J85" i="1"/>
  <c r="I85" i="1"/>
  <c r="J83" i="1"/>
  <c r="I83" i="1"/>
  <c r="H83" i="1"/>
  <c r="G83" i="1" s="1"/>
  <c r="J82" i="1"/>
  <c r="I82" i="1"/>
  <c r="I80" i="1" s="1"/>
  <c r="I79" i="1" s="1"/>
  <c r="H82" i="1"/>
  <c r="G82" i="1" s="1"/>
  <c r="H81" i="1"/>
  <c r="G81" i="1"/>
  <c r="J80" i="1"/>
  <c r="J79" i="1" s="1"/>
  <c r="H88" i="1" l="1"/>
  <c r="H80" i="1"/>
  <c r="H79" i="1" l="1"/>
  <c r="G79" i="1" s="1"/>
  <c r="G80" i="1"/>
  <c r="H86" i="1"/>
  <c r="G88" i="1"/>
  <c r="G86" i="1" l="1"/>
  <c r="H85" i="1"/>
  <c r="G85" i="1" s="1"/>
  <c r="P60" i="1" l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<sst xmlns="http://schemas.openxmlformats.org/spreadsheetml/2006/main" count="243" uniqueCount="205">
  <si>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</si>
  <si>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</si>
  <si>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</si>
  <si>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</si>
  <si>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</si>
  <si>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</si>
  <si>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</si>
  <si>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</si>
  <si>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</si>
  <si>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</si>
  <si>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</si>
  <si>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</si>
  <si>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</si>
  <si>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</si>
  <si>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</si>
  <si>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</si>
  <si>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</si>
  <si>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</si>
  <si>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</si>
  <si>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</si>
  <si>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</si>
  <si>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</si>
  <si>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</si>
  <si>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</si>
  <si>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</si>
  <si>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</si>
  <si>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</si>
  <si>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</si>
  <si>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</si>
  <si>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</si>
  <si>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</si>
  <si>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</si>
  <si>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</si>
  <si>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</si>
  <si>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</si>
  <si>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</si>
  <si>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</si>
  <si>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</si>
  <si>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</si>
  <si>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</si>
  <si>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0112152</t>
  </si>
  <si>
    <t>2152</t>
  </si>
  <si>
    <t>Інші програми та заходи у сфері охорони здоров`я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</si>
  <si>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</si>
  <si>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</si>
  <si>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</si>
  <si>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</si>
  <si>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</si>
  <si>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</si>
  <si>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</si>
  <si>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</si>
  <si>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</si>
  <si>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</si>
  <si>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</si>
  <si>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</si>
  <si>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0116014</t>
  </si>
  <si>
    <t>6014</t>
  </si>
  <si>
    <t>Забезпечення збору та вивезення сміття і відходів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</si>
  <si>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</si>
  <si>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</si>
  <si>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</si>
  <si>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</si>
  <si>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</si>
  <si>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</si>
  <si>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</si>
  <si>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</si>
  <si>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</si>
  <si>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</si>
  <si>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Будівництво-1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</si>
  <si>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</si>
  <si>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</si>
  <si>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</si>
  <si>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0117325</t>
  </si>
  <si>
    <t>7325</t>
  </si>
  <si>
    <t>Будівництво-1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</si>
  <si>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</si>
  <si>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</si>
  <si>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</si>
  <si>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</si>
  <si>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</si>
  <si>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</si>
  <si>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</si>
  <si>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</si>
  <si>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</si>
  <si>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</si>
  <si>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</si>
  <si>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</si>
  <si>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</si>
  <si>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</si>
  <si>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</si>
  <si>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</si>
  <si>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</si>
  <si>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</si>
  <si>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</si>
  <si>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</si>
  <si>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</si>
  <si>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</si>
  <si>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</si>
  <si>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</si>
  <si>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</si>
  <si>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</si>
  <si>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</si>
  <si>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</si>
  <si>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</si>
  <si>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</si>
  <si>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</si>
  <si>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</si>
  <si>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</si>
  <si>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</si>
  <si>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</si>
  <si>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</si>
  <si>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</si>
  <si>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</si>
  <si>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</si>
  <si>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0611061</t>
  </si>
  <si>
    <t>1061</t>
  </si>
  <si>
    <t>0611080</t>
  </si>
  <si>
    <t>0960</t>
  </si>
  <si>
    <t>1080</t>
  </si>
  <si>
    <t>Надання спеціальної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</si>
  <si>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</si>
  <si>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</si>
  <si>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</si>
  <si>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</si>
  <si>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</si>
  <si>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</si>
  <si>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</si>
  <si>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</si>
  <si>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</si>
  <si>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</si>
  <si>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</si>
  <si>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</si>
  <si>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</si>
  <si>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</si>
  <si>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</si>
  <si>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</si>
  <si>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</si>
  <si>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</si>
  <si>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</si>
  <si>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</si>
  <si>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</si>
  <si>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</si>
  <si>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</si>
  <si>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</si>
  <si>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</si>
  <si>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</si>
  <si>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</si>
  <si>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</si>
  <si>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</si>
  <si>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</si>
  <si>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</si>
  <si>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</si>
  <si>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</si>
  <si>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</si>
  <si>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Орган з питань фінансів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</si>
  <si>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</si>
  <si>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</si>
  <si>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</si>
  <si>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</si>
  <si>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</si>
  <si>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</si>
  <si>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</si>
  <si>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</si>
  <si>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</si>
  <si>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</si>
  <si>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</si>
  <si>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</si>
  <si>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</si>
  <si>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Селищний голова</t>
  </si>
  <si>
    <t>О.І.Бурса</t>
  </si>
  <si>
    <t>0752500000</t>
  </si>
  <si>
    <t>(код бюджету)</t>
  </si>
  <si>
    <t>Додаток 2</t>
  </si>
  <si>
    <t>до рішення Великобичківської селищної ради</t>
  </si>
  <si>
    <t>від 21.05.2021р.№255</t>
  </si>
  <si>
    <t>Додаток 1</t>
  </si>
  <si>
    <t xml:space="preserve">до рішення </t>
  </si>
  <si>
    <t>Великобичківської селищної ради</t>
  </si>
  <si>
    <t>від 21.05.2021р. №255</t>
  </si>
  <si>
    <t>Зміни до фінансування бюджету Великобичківської селищної територіальної громади на 2021 рік</t>
  </si>
  <si>
    <t>07525000000</t>
  </si>
  <si>
    <t>грн.</t>
  </si>
  <si>
    <t>Код</t>
  </si>
  <si>
    <t>Найменування згідно з
Класифікацією фінансування
бюджету</t>
  </si>
  <si>
    <t>Усього</t>
  </si>
  <si>
    <t>у тому числі
бюджет
розвитку</t>
  </si>
  <si>
    <t>Фінансування за типом кредитора</t>
  </si>
  <si>
    <t>Внутрішнє фінансування </t>
  </si>
  <si>
    <t xml:space="preserve">Фінансування за рахунок зміни залишків коштів бюджетів 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</si>
  <si>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</si>
  <si>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</si>
  <si>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</si>
  <si>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</si>
  <si>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</si>
  <si>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</si>
  <si>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</si>
  <si>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600000</t>
  </si>
  <si>
    <t>Фінансування за активними операціями </t>
  </si>
  <si>
    <t>602000</t>
  </si>
  <si>
    <t>Зміни обсягів готівкових коштів </t>
  </si>
  <si>
    <t>602100</t>
  </si>
  <si>
    <t>602200</t>
  </si>
  <si>
    <t>602400</t>
  </si>
  <si>
    <t>Секретар ради</t>
  </si>
  <si>
    <t>В.Ф.Божук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</si>
</sst>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8" fillId="0" borderId="0"/>
    <xf numFmtId="0" fontId="21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/>
    <xf numFmtId="0" fontId="4" fillId="0" borderId="0" xfId="1" applyNumberFormat="1" applyFont="1" applyFill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49" fontId="6" fillId="0" borderId="0" xfId="2" applyNumberFormat="1" applyFont="1" applyFill="1" applyAlignment="1">
      <alignment horizontal="left" vertical="center"/>
    </xf>
    <xf numFmtId="0" fontId="7" fillId="0" borderId="0" xfId="1" applyNumberFormat="1" applyFont="1" applyFill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justify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right" vertical="center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vertical="center" wrapText="1"/>
    </xf>
    <xf numFmtId="4" fontId="10" fillId="0" borderId="2" xfId="1" applyNumberFormat="1" applyFont="1" applyFill="1" applyBorder="1" applyAlignment="1" applyProtection="1">
      <alignment horizontal="right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>
      <alignment vertical="center"/>
    </xf>
    <xf numFmtId="2" fontId="10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 applyProtection="1">
      <alignment horizontal="right" vertical="center"/>
    </xf>
    <xf numFmtId="0" fontId="3" fillId="0" borderId="0" xfId="1" applyFill="1"/>
    <xf numFmtId="0" fontId="9" fillId="0" borderId="0" xfId="1" applyNumberFormat="1" applyFont="1" applyFill="1" applyAlignment="1" applyProtection="1"/>
    <xf numFmtId="0" fontId="15" fillId="0" borderId="0" xfId="0" applyFont="1" applyAlignment="1">
      <alignment horizontal="left"/>
    </xf>
    <xf numFmtId="0" fontId="16" fillId="0" borderId="0" xfId="0" applyFont="1"/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right" vertical="center"/>
    </xf>
  </cellXfs>
  <cellStyles count="6">
    <cellStyle name="Normal_Доходи" xfId="3"/>
    <cellStyle name="Звичайний 2" xfId="2"/>
    <cellStyle name="Обычный" xfId="0" builtinId="0"/>
    <cellStyle name="Обычный 2" xfId="5"/>
    <cellStyle name="Обычный 3_Книга1" xfId="4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abSelected="1" topLeftCell="E1" workbookViewId="0">
      <selection activeCell="E66" sqref="E66:J9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172</v>
      </c>
    </row>
    <row r="2" spans="1:16" x14ac:dyDescent="0.2">
      <c r="M2" t="s">
        <v>173</v>
      </c>
    </row>
    <row r="3" spans="1:16" x14ac:dyDescent="0.2">
      <c r="M3" t="s">
        <v>174</v>
      </c>
    </row>
    <row r="5" spans="1:16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170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171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 x14ac:dyDescent="0.2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17</v>
      </c>
      <c r="B14" s="7"/>
      <c r="C14" s="8"/>
      <c r="D14" s="9" t="s">
        <v>18</v>
      </c>
      <c r="E14" s="10">
        <v>21844570</v>
      </c>
      <c r="F14" s="11">
        <v>21844570</v>
      </c>
      <c r="G14" s="11">
        <v>10629400</v>
      </c>
      <c r="H14" s="11">
        <v>495910</v>
      </c>
      <c r="I14" s="11">
        <v>0</v>
      </c>
      <c r="J14" s="10">
        <v>1834500</v>
      </c>
      <c r="K14" s="11">
        <v>1742500</v>
      </c>
      <c r="L14" s="11">
        <v>92000</v>
      </c>
      <c r="M14" s="11">
        <v>0</v>
      </c>
      <c r="N14" s="11">
        <v>0</v>
      </c>
      <c r="O14" s="11">
        <v>1742500</v>
      </c>
      <c r="P14" s="10">
        <f t="shared" ref="P14:P60" si="0">E14+J14</f>
        <v>23679070</v>
      </c>
    </row>
    <row r="15" spans="1:16" ht="76.5" x14ac:dyDescent="0.2">
      <c r="A15" s="6" t="s">
        <v>19</v>
      </c>
      <c r="B15" s="7"/>
      <c r="C15" s="8"/>
      <c r="D15" s="9" t="s">
        <v>18</v>
      </c>
      <c r="E15" s="10">
        <v>21844570</v>
      </c>
      <c r="F15" s="11">
        <v>21844570</v>
      </c>
      <c r="G15" s="11">
        <v>10629400</v>
      </c>
      <c r="H15" s="11">
        <v>495910</v>
      </c>
      <c r="I15" s="11">
        <v>0</v>
      </c>
      <c r="J15" s="10">
        <v>1834500</v>
      </c>
      <c r="K15" s="11">
        <v>1742500</v>
      </c>
      <c r="L15" s="11">
        <v>92000</v>
      </c>
      <c r="M15" s="11">
        <v>0</v>
      </c>
      <c r="N15" s="11">
        <v>0</v>
      </c>
      <c r="O15" s="11">
        <v>1742500</v>
      </c>
      <c r="P15" s="10">
        <f t="shared" si="0"/>
        <v>23679070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12651585</v>
      </c>
      <c r="F16" s="16">
        <v>12651585</v>
      </c>
      <c r="G16" s="16">
        <v>9421900</v>
      </c>
      <c r="H16" s="16">
        <v>329280</v>
      </c>
      <c r="I16" s="16">
        <v>0</v>
      </c>
      <c r="J16" s="15">
        <v>372500</v>
      </c>
      <c r="K16" s="16">
        <v>372500</v>
      </c>
      <c r="L16" s="16">
        <v>0</v>
      </c>
      <c r="M16" s="16">
        <v>0</v>
      </c>
      <c r="N16" s="16">
        <v>0</v>
      </c>
      <c r="O16" s="16">
        <v>372500</v>
      </c>
      <c r="P16" s="15">
        <f t="shared" si="0"/>
        <v>13024085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133500</v>
      </c>
      <c r="F17" s="16">
        <v>133500</v>
      </c>
      <c r="G17" s="16">
        <v>78000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133500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924250</v>
      </c>
      <c r="F18" s="16">
        <v>924250</v>
      </c>
      <c r="G18" s="16">
        <v>0</v>
      </c>
      <c r="H18" s="16">
        <v>0</v>
      </c>
      <c r="I18" s="16">
        <v>0</v>
      </c>
      <c r="J18" s="15">
        <v>20000</v>
      </c>
      <c r="K18" s="16">
        <v>20000</v>
      </c>
      <c r="L18" s="16">
        <v>0</v>
      </c>
      <c r="M18" s="16">
        <v>0</v>
      </c>
      <c r="N18" s="16">
        <v>0</v>
      </c>
      <c r="O18" s="16">
        <v>20000</v>
      </c>
      <c r="P18" s="15">
        <f t="shared" si="0"/>
        <v>944250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85000</v>
      </c>
      <c r="F19" s="16">
        <v>85000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85000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663100</v>
      </c>
      <c r="F20" s="16">
        <v>663100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663100</v>
      </c>
    </row>
    <row r="21" spans="1:16" ht="25.5" x14ac:dyDescent="0.2">
      <c r="A21" s="12" t="s">
        <v>40</v>
      </c>
      <c r="B21" s="12" t="s">
        <v>41</v>
      </c>
      <c r="C21" s="13" t="s">
        <v>37</v>
      </c>
      <c r="D21" s="14" t="s">
        <v>42</v>
      </c>
      <c r="E21" s="15">
        <v>545000</v>
      </c>
      <c r="F21" s="16">
        <v>545000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545000</v>
      </c>
    </row>
    <row r="22" spans="1:16" ht="76.5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41810</v>
      </c>
      <c r="F22" s="16">
        <v>41810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41810</v>
      </c>
    </row>
    <row r="23" spans="1:16" ht="25.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320000</v>
      </c>
      <c r="F23" s="16">
        <v>320000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320000</v>
      </c>
    </row>
    <row r="24" spans="1:16" ht="25.5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200000</v>
      </c>
      <c r="F24" s="16">
        <v>200000</v>
      </c>
      <c r="G24" s="16">
        <v>0</v>
      </c>
      <c r="H24" s="16">
        <v>0</v>
      </c>
      <c r="I24" s="16">
        <v>0</v>
      </c>
      <c r="J24" s="15">
        <v>100000</v>
      </c>
      <c r="K24" s="16">
        <v>100000</v>
      </c>
      <c r="L24" s="16">
        <v>0</v>
      </c>
      <c r="M24" s="16">
        <v>0</v>
      </c>
      <c r="N24" s="16">
        <v>0</v>
      </c>
      <c r="O24" s="16">
        <v>100000</v>
      </c>
      <c r="P24" s="15">
        <f t="shared" si="0"/>
        <v>300000</v>
      </c>
    </row>
    <row r="25" spans="1:16" ht="25.5" x14ac:dyDescent="0.2">
      <c r="A25" s="12" t="s">
        <v>55</v>
      </c>
      <c r="B25" s="12" t="s">
        <v>56</v>
      </c>
      <c r="C25" s="13" t="s">
        <v>52</v>
      </c>
      <c r="D25" s="14" t="s">
        <v>57</v>
      </c>
      <c r="E25" s="15">
        <v>150000</v>
      </c>
      <c r="F25" s="16">
        <v>150000</v>
      </c>
      <c r="G25" s="16">
        <v>0</v>
      </c>
      <c r="H25" s="16">
        <v>150000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150000</v>
      </c>
    </row>
    <row r="26" spans="1:16" x14ac:dyDescent="0.2">
      <c r="A26" s="12" t="s">
        <v>58</v>
      </c>
      <c r="B26" s="12" t="s">
        <v>59</v>
      </c>
      <c r="C26" s="13" t="s">
        <v>52</v>
      </c>
      <c r="D26" s="14" t="s">
        <v>60</v>
      </c>
      <c r="E26" s="15">
        <v>4505000</v>
      </c>
      <c r="F26" s="16">
        <v>4505000</v>
      </c>
      <c r="G26" s="16">
        <v>0</v>
      </c>
      <c r="H26" s="16">
        <v>0</v>
      </c>
      <c r="I26" s="16">
        <v>0</v>
      </c>
      <c r="J26" s="15">
        <v>140000</v>
      </c>
      <c r="K26" s="16">
        <v>140000</v>
      </c>
      <c r="L26" s="16">
        <v>0</v>
      </c>
      <c r="M26" s="16">
        <v>0</v>
      </c>
      <c r="N26" s="16">
        <v>0</v>
      </c>
      <c r="O26" s="16">
        <v>140000</v>
      </c>
      <c r="P26" s="15">
        <f t="shared" si="0"/>
        <v>4645000</v>
      </c>
    </row>
    <row r="27" spans="1:16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98000</v>
      </c>
      <c r="F27" s="16">
        <v>98000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98000</v>
      </c>
    </row>
    <row r="28" spans="1:16" ht="25.5" x14ac:dyDescent="0.2">
      <c r="A28" s="12" t="s">
        <v>65</v>
      </c>
      <c r="B28" s="12" t="s">
        <v>67</v>
      </c>
      <c r="C28" s="13" t="s">
        <v>66</v>
      </c>
      <c r="D28" s="14" t="s">
        <v>68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50000</v>
      </c>
      <c r="K28" s="16">
        <v>50000</v>
      </c>
      <c r="L28" s="16">
        <v>0</v>
      </c>
      <c r="M28" s="16">
        <v>0</v>
      </c>
      <c r="N28" s="16">
        <v>0</v>
      </c>
      <c r="O28" s="16">
        <v>50000</v>
      </c>
      <c r="P28" s="15">
        <f t="shared" si="0"/>
        <v>50000</v>
      </c>
    </row>
    <row r="29" spans="1:16" x14ac:dyDescent="0.2">
      <c r="A29" s="12" t="s">
        <v>69</v>
      </c>
      <c r="B29" s="12" t="s">
        <v>70</v>
      </c>
      <c r="C29" s="13" t="s">
        <v>66</v>
      </c>
      <c r="D29" s="14" t="s">
        <v>71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50000</v>
      </c>
      <c r="K29" s="16">
        <v>50000</v>
      </c>
      <c r="L29" s="16">
        <v>0</v>
      </c>
      <c r="M29" s="16">
        <v>0</v>
      </c>
      <c r="N29" s="16">
        <v>0</v>
      </c>
      <c r="O29" s="16">
        <v>50000</v>
      </c>
      <c r="P29" s="15">
        <f t="shared" si="0"/>
        <v>50000</v>
      </c>
    </row>
    <row r="30" spans="1:16" ht="25.5" x14ac:dyDescent="0.2">
      <c r="A30" s="12" t="s">
        <v>72</v>
      </c>
      <c r="B30" s="12" t="s">
        <v>73</v>
      </c>
      <c r="C30" s="13" t="s">
        <v>66</v>
      </c>
      <c r="D30" s="14" t="s">
        <v>74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30000</v>
      </c>
      <c r="K30" s="16">
        <v>30000</v>
      </c>
      <c r="L30" s="16">
        <v>0</v>
      </c>
      <c r="M30" s="16">
        <v>0</v>
      </c>
      <c r="N30" s="16">
        <v>0</v>
      </c>
      <c r="O30" s="16">
        <v>30000</v>
      </c>
      <c r="P30" s="15">
        <f t="shared" si="0"/>
        <v>30000</v>
      </c>
    </row>
    <row r="31" spans="1:16" ht="38.25" x14ac:dyDescent="0.2">
      <c r="A31" s="12" t="s">
        <v>75</v>
      </c>
      <c r="B31" s="12" t="s">
        <v>77</v>
      </c>
      <c r="C31" s="13" t="s">
        <v>76</v>
      </c>
      <c r="D31" s="14" t="s">
        <v>78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980000</v>
      </c>
      <c r="K31" s="16">
        <v>980000</v>
      </c>
      <c r="L31" s="16">
        <v>0</v>
      </c>
      <c r="M31" s="16">
        <v>0</v>
      </c>
      <c r="N31" s="16">
        <v>0</v>
      </c>
      <c r="O31" s="16">
        <v>980000</v>
      </c>
      <c r="P31" s="15">
        <f t="shared" si="0"/>
        <v>980000</v>
      </c>
    </row>
    <row r="32" spans="1:16" ht="25.5" x14ac:dyDescent="0.2">
      <c r="A32" s="12" t="s">
        <v>79</v>
      </c>
      <c r="B32" s="12" t="s">
        <v>81</v>
      </c>
      <c r="C32" s="13" t="s">
        <v>80</v>
      </c>
      <c r="D32" s="14" t="s">
        <v>82</v>
      </c>
      <c r="E32" s="15">
        <v>20000</v>
      </c>
      <c r="F32" s="16">
        <v>20000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20000</v>
      </c>
    </row>
    <row r="33" spans="1:16" ht="25.5" x14ac:dyDescent="0.2">
      <c r="A33" s="12" t="s">
        <v>83</v>
      </c>
      <c r="B33" s="12" t="s">
        <v>84</v>
      </c>
      <c r="C33" s="13" t="s">
        <v>80</v>
      </c>
      <c r="D33" s="14" t="s">
        <v>85</v>
      </c>
      <c r="E33" s="15">
        <v>4055</v>
      </c>
      <c r="F33" s="16">
        <v>4055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4055</v>
      </c>
    </row>
    <row r="34" spans="1:16" ht="25.5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1486400</v>
      </c>
      <c r="F34" s="16">
        <v>1486400</v>
      </c>
      <c r="G34" s="16">
        <v>1129500</v>
      </c>
      <c r="H34" s="16">
        <v>16630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1486400</v>
      </c>
    </row>
    <row r="35" spans="1:16" ht="25.5" x14ac:dyDescent="0.2">
      <c r="A35" s="12" t="s">
        <v>90</v>
      </c>
      <c r="B35" s="12" t="s">
        <v>92</v>
      </c>
      <c r="C35" s="13" t="s">
        <v>91</v>
      </c>
      <c r="D35" s="14" t="s">
        <v>93</v>
      </c>
      <c r="E35" s="15">
        <v>16870</v>
      </c>
      <c r="F35" s="16">
        <v>16870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16870</v>
      </c>
    </row>
    <row r="36" spans="1:16" ht="25.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92000</v>
      </c>
      <c r="K36" s="16">
        <v>0</v>
      </c>
      <c r="L36" s="16">
        <v>92000</v>
      </c>
      <c r="M36" s="16">
        <v>0</v>
      </c>
      <c r="N36" s="16">
        <v>0</v>
      </c>
      <c r="O36" s="16">
        <v>0</v>
      </c>
      <c r="P36" s="15">
        <f t="shared" si="0"/>
        <v>92000</v>
      </c>
    </row>
    <row r="37" spans="1:16" x14ac:dyDescent="0.2">
      <c r="A37" s="6" t="s">
        <v>98</v>
      </c>
      <c r="B37" s="7"/>
      <c r="C37" s="8"/>
      <c r="D37" s="9" t="s">
        <v>99</v>
      </c>
      <c r="E37" s="10">
        <v>205073250</v>
      </c>
      <c r="F37" s="11">
        <v>205073250</v>
      </c>
      <c r="G37" s="11">
        <v>156192300</v>
      </c>
      <c r="H37" s="11">
        <v>9207427</v>
      </c>
      <c r="I37" s="11">
        <v>0</v>
      </c>
      <c r="J37" s="10">
        <v>3673849.82</v>
      </c>
      <c r="K37" s="11">
        <v>1032129.8200000001</v>
      </c>
      <c r="L37" s="11">
        <v>2641720</v>
      </c>
      <c r="M37" s="11">
        <v>232000</v>
      </c>
      <c r="N37" s="11">
        <v>0</v>
      </c>
      <c r="O37" s="11">
        <v>1032129.8200000001</v>
      </c>
      <c r="P37" s="10">
        <f t="shared" si="0"/>
        <v>208747099.81999999</v>
      </c>
    </row>
    <row r="38" spans="1:16" ht="25.5" x14ac:dyDescent="0.2">
      <c r="A38" s="6" t="s">
        <v>100</v>
      </c>
      <c r="B38" s="7"/>
      <c r="C38" s="8"/>
      <c r="D38" s="9" t="s">
        <v>101</v>
      </c>
      <c r="E38" s="10">
        <v>205073250</v>
      </c>
      <c r="F38" s="11">
        <v>205073250</v>
      </c>
      <c r="G38" s="11">
        <v>156192300</v>
      </c>
      <c r="H38" s="11">
        <v>9207427</v>
      </c>
      <c r="I38" s="11">
        <v>0</v>
      </c>
      <c r="J38" s="10">
        <v>3673849.82</v>
      </c>
      <c r="K38" s="11">
        <v>1032129.8200000001</v>
      </c>
      <c r="L38" s="11">
        <v>2641720</v>
      </c>
      <c r="M38" s="11">
        <v>232000</v>
      </c>
      <c r="N38" s="11">
        <v>0</v>
      </c>
      <c r="O38" s="11">
        <v>1032129.8200000001</v>
      </c>
      <c r="P38" s="10">
        <f t="shared" si="0"/>
        <v>208747099.81999999</v>
      </c>
    </row>
    <row r="39" spans="1:16" ht="38.25" x14ac:dyDescent="0.2">
      <c r="A39" s="12" t="s">
        <v>102</v>
      </c>
      <c r="B39" s="12" t="s">
        <v>103</v>
      </c>
      <c r="C39" s="13" t="s">
        <v>21</v>
      </c>
      <c r="D39" s="14" t="s">
        <v>104</v>
      </c>
      <c r="E39" s="15">
        <v>1558260</v>
      </c>
      <c r="F39" s="16">
        <v>1558260</v>
      </c>
      <c r="G39" s="16">
        <v>1052100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1558260</v>
      </c>
    </row>
    <row r="40" spans="1:16" x14ac:dyDescent="0.2">
      <c r="A40" s="12" t="s">
        <v>105</v>
      </c>
      <c r="B40" s="12" t="s">
        <v>44</v>
      </c>
      <c r="C40" s="13" t="s">
        <v>106</v>
      </c>
      <c r="D40" s="14" t="s">
        <v>107</v>
      </c>
      <c r="E40" s="15">
        <v>26983800</v>
      </c>
      <c r="F40" s="16">
        <v>26983800</v>
      </c>
      <c r="G40" s="16">
        <v>19339300</v>
      </c>
      <c r="H40" s="16">
        <v>1610500</v>
      </c>
      <c r="I40" s="16">
        <v>0</v>
      </c>
      <c r="J40" s="15">
        <v>2466720</v>
      </c>
      <c r="K40" s="16">
        <v>108000</v>
      </c>
      <c r="L40" s="16">
        <v>2358720</v>
      </c>
      <c r="M40" s="16">
        <v>0</v>
      </c>
      <c r="N40" s="16">
        <v>0</v>
      </c>
      <c r="O40" s="16">
        <v>108000</v>
      </c>
      <c r="P40" s="15">
        <f t="shared" si="0"/>
        <v>29450520</v>
      </c>
    </row>
    <row r="41" spans="1:16" ht="25.5" x14ac:dyDescent="0.2">
      <c r="A41" s="12" t="s">
        <v>108</v>
      </c>
      <c r="B41" s="12" t="s">
        <v>110</v>
      </c>
      <c r="C41" s="13" t="s">
        <v>109</v>
      </c>
      <c r="D41" s="14" t="s">
        <v>111</v>
      </c>
      <c r="E41" s="15">
        <v>36667610</v>
      </c>
      <c r="F41" s="16">
        <v>36667610</v>
      </c>
      <c r="G41" s="16">
        <v>21998870</v>
      </c>
      <c r="H41" s="16">
        <v>7258854</v>
      </c>
      <c r="I41" s="16">
        <v>0</v>
      </c>
      <c r="J41" s="15">
        <v>480000</v>
      </c>
      <c r="K41" s="16">
        <v>480000</v>
      </c>
      <c r="L41" s="16">
        <v>0</v>
      </c>
      <c r="M41" s="16">
        <v>0</v>
      </c>
      <c r="N41" s="16">
        <v>0</v>
      </c>
      <c r="O41" s="16">
        <v>480000</v>
      </c>
      <c r="P41" s="15">
        <f t="shared" si="0"/>
        <v>37147610</v>
      </c>
    </row>
    <row r="42" spans="1:16" ht="25.5" x14ac:dyDescent="0.2">
      <c r="A42" s="12" t="s">
        <v>112</v>
      </c>
      <c r="B42" s="12" t="s">
        <v>113</v>
      </c>
      <c r="C42" s="13" t="s">
        <v>109</v>
      </c>
      <c r="D42" s="14" t="s">
        <v>111</v>
      </c>
      <c r="E42" s="15">
        <v>126194900</v>
      </c>
      <c r="F42" s="16">
        <v>126194900</v>
      </c>
      <c r="G42" s="16">
        <v>103438400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126194900</v>
      </c>
    </row>
    <row r="43" spans="1:16" ht="25.5" x14ac:dyDescent="0.2">
      <c r="A43" s="12" t="s">
        <v>114</v>
      </c>
      <c r="B43" s="12" t="s">
        <v>115</v>
      </c>
      <c r="C43" s="13" t="s">
        <v>109</v>
      </c>
      <c r="D43" s="14" t="s">
        <v>111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250229.82</v>
      </c>
      <c r="K43" s="16">
        <v>250229.82</v>
      </c>
      <c r="L43" s="16">
        <v>0</v>
      </c>
      <c r="M43" s="16">
        <v>0</v>
      </c>
      <c r="N43" s="16">
        <v>0</v>
      </c>
      <c r="O43" s="16">
        <v>250229.82</v>
      </c>
      <c r="P43" s="15">
        <f t="shared" si="0"/>
        <v>250229.82</v>
      </c>
    </row>
    <row r="44" spans="1:16" ht="25.5" x14ac:dyDescent="0.2">
      <c r="A44" s="12" t="s">
        <v>116</v>
      </c>
      <c r="B44" s="12" t="s">
        <v>118</v>
      </c>
      <c r="C44" s="13" t="s">
        <v>117</v>
      </c>
      <c r="D44" s="14" t="s">
        <v>119</v>
      </c>
      <c r="E44" s="15">
        <v>5180230</v>
      </c>
      <c r="F44" s="16">
        <v>5180230</v>
      </c>
      <c r="G44" s="16">
        <v>4413280</v>
      </c>
      <c r="H44" s="16">
        <v>75000</v>
      </c>
      <c r="I44" s="16">
        <v>0</v>
      </c>
      <c r="J44" s="15">
        <v>289000</v>
      </c>
      <c r="K44" s="16">
        <v>6000</v>
      </c>
      <c r="L44" s="16">
        <v>283000</v>
      </c>
      <c r="M44" s="16">
        <v>232000</v>
      </c>
      <c r="N44" s="16">
        <v>0</v>
      </c>
      <c r="O44" s="16">
        <v>6000</v>
      </c>
      <c r="P44" s="15">
        <f t="shared" si="0"/>
        <v>5469230</v>
      </c>
    </row>
    <row r="45" spans="1:16" ht="25.5" x14ac:dyDescent="0.2">
      <c r="A45" s="12" t="s">
        <v>120</v>
      </c>
      <c r="B45" s="12" t="s">
        <v>122</v>
      </c>
      <c r="C45" s="13" t="s">
        <v>121</v>
      </c>
      <c r="D45" s="14" t="s">
        <v>123</v>
      </c>
      <c r="E45" s="15">
        <v>906990</v>
      </c>
      <c r="F45" s="16">
        <v>906990</v>
      </c>
      <c r="G45" s="16">
        <v>702450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906990</v>
      </c>
    </row>
    <row r="46" spans="1:16" x14ac:dyDescent="0.2">
      <c r="A46" s="12" t="s">
        <v>124</v>
      </c>
      <c r="B46" s="12" t="s">
        <v>125</v>
      </c>
      <c r="C46" s="13" t="s">
        <v>121</v>
      </c>
      <c r="D46" s="14" t="s">
        <v>126</v>
      </c>
      <c r="E46" s="15">
        <v>18100</v>
      </c>
      <c r="F46" s="16">
        <v>18100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18100</v>
      </c>
    </row>
    <row r="47" spans="1:16" ht="51" x14ac:dyDescent="0.2">
      <c r="A47" s="12" t="s">
        <v>127</v>
      </c>
      <c r="B47" s="12" t="s">
        <v>128</v>
      </c>
      <c r="C47" s="13" t="s">
        <v>121</v>
      </c>
      <c r="D47" s="14" t="s">
        <v>129</v>
      </c>
      <c r="E47" s="15">
        <v>337700</v>
      </c>
      <c r="F47" s="16">
        <v>337700</v>
      </c>
      <c r="G47" s="16">
        <v>276800</v>
      </c>
      <c r="H47" s="16">
        <v>0</v>
      </c>
      <c r="I47" s="16">
        <v>0</v>
      </c>
      <c r="J47" s="15">
        <v>169900</v>
      </c>
      <c r="K47" s="16">
        <v>169900</v>
      </c>
      <c r="L47" s="16">
        <v>0</v>
      </c>
      <c r="M47" s="16">
        <v>0</v>
      </c>
      <c r="N47" s="16">
        <v>0</v>
      </c>
      <c r="O47" s="16">
        <v>169900</v>
      </c>
      <c r="P47" s="15">
        <f t="shared" si="0"/>
        <v>507600</v>
      </c>
    </row>
    <row r="48" spans="1:16" ht="63.75" x14ac:dyDescent="0.2">
      <c r="A48" s="12" t="s">
        <v>130</v>
      </c>
      <c r="B48" s="12" t="s">
        <v>132</v>
      </c>
      <c r="C48" s="13" t="s">
        <v>131</v>
      </c>
      <c r="D48" s="14" t="s">
        <v>133</v>
      </c>
      <c r="E48" s="15">
        <v>442000</v>
      </c>
      <c r="F48" s="16">
        <v>442000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442000</v>
      </c>
    </row>
    <row r="49" spans="1:16" x14ac:dyDescent="0.2">
      <c r="A49" s="12" t="s">
        <v>134</v>
      </c>
      <c r="B49" s="12" t="s">
        <v>136</v>
      </c>
      <c r="C49" s="13" t="s">
        <v>135</v>
      </c>
      <c r="D49" s="14" t="s">
        <v>137</v>
      </c>
      <c r="E49" s="15">
        <v>2271730</v>
      </c>
      <c r="F49" s="16">
        <v>2271730</v>
      </c>
      <c r="G49" s="16">
        <v>1817400</v>
      </c>
      <c r="H49" s="16">
        <v>49800</v>
      </c>
      <c r="I49" s="16">
        <v>0</v>
      </c>
      <c r="J49" s="15">
        <v>18000</v>
      </c>
      <c r="K49" s="16">
        <v>18000</v>
      </c>
      <c r="L49" s="16">
        <v>0</v>
      </c>
      <c r="M49" s="16">
        <v>0</v>
      </c>
      <c r="N49" s="16">
        <v>0</v>
      </c>
      <c r="O49" s="16">
        <v>18000</v>
      </c>
      <c r="P49" s="15">
        <f t="shared" si="0"/>
        <v>2289730</v>
      </c>
    </row>
    <row r="50" spans="1:16" x14ac:dyDescent="0.2">
      <c r="A50" s="12" t="s">
        <v>138</v>
      </c>
      <c r="B50" s="12" t="s">
        <v>139</v>
      </c>
      <c r="C50" s="13" t="s">
        <v>135</v>
      </c>
      <c r="D50" s="14" t="s">
        <v>140</v>
      </c>
      <c r="E50" s="15">
        <v>261930</v>
      </c>
      <c r="F50" s="16">
        <v>261930</v>
      </c>
      <c r="G50" s="16">
        <v>206600</v>
      </c>
      <c r="H50" s="16">
        <v>7900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261930</v>
      </c>
    </row>
    <row r="51" spans="1:16" ht="38.25" x14ac:dyDescent="0.2">
      <c r="A51" s="12" t="s">
        <v>141</v>
      </c>
      <c r="B51" s="12" t="s">
        <v>143</v>
      </c>
      <c r="C51" s="13" t="s">
        <v>142</v>
      </c>
      <c r="D51" s="14" t="s">
        <v>144</v>
      </c>
      <c r="E51" s="15">
        <v>3810000</v>
      </c>
      <c r="F51" s="16">
        <v>3810000</v>
      </c>
      <c r="G51" s="16">
        <v>2947100</v>
      </c>
      <c r="H51" s="16">
        <v>205373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3810000</v>
      </c>
    </row>
    <row r="52" spans="1:16" x14ac:dyDescent="0.2">
      <c r="A52" s="12" t="s">
        <v>145</v>
      </c>
      <c r="B52" s="12" t="s">
        <v>147</v>
      </c>
      <c r="C52" s="13" t="s">
        <v>146</v>
      </c>
      <c r="D52" s="14" t="s">
        <v>148</v>
      </c>
      <c r="E52" s="15">
        <v>100000</v>
      </c>
      <c r="F52" s="16">
        <v>100000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100000</v>
      </c>
    </row>
    <row r="53" spans="1:16" ht="38.25" x14ac:dyDescent="0.2">
      <c r="A53" s="12" t="s">
        <v>149</v>
      </c>
      <c r="B53" s="12" t="s">
        <v>151</v>
      </c>
      <c r="C53" s="13" t="s">
        <v>150</v>
      </c>
      <c r="D53" s="14" t="s">
        <v>152</v>
      </c>
      <c r="E53" s="15">
        <v>340000</v>
      </c>
      <c r="F53" s="16">
        <v>340000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340000</v>
      </c>
    </row>
    <row r="54" spans="1:16" x14ac:dyDescent="0.2">
      <c r="A54" s="6" t="s">
        <v>153</v>
      </c>
      <c r="B54" s="7"/>
      <c r="C54" s="8"/>
      <c r="D54" s="9" t="s">
        <v>154</v>
      </c>
      <c r="E54" s="10">
        <v>8488600</v>
      </c>
      <c r="F54" s="11">
        <v>8488600</v>
      </c>
      <c r="G54" s="11">
        <v>700000</v>
      </c>
      <c r="H54" s="11">
        <v>0</v>
      </c>
      <c r="I54" s="11">
        <v>0</v>
      </c>
      <c r="J54" s="10">
        <v>643280</v>
      </c>
      <c r="K54" s="11">
        <v>643280</v>
      </c>
      <c r="L54" s="11">
        <v>0</v>
      </c>
      <c r="M54" s="11">
        <v>0</v>
      </c>
      <c r="N54" s="11">
        <v>0</v>
      </c>
      <c r="O54" s="11">
        <v>643280</v>
      </c>
      <c r="P54" s="10">
        <f t="shared" si="0"/>
        <v>9131880</v>
      </c>
    </row>
    <row r="55" spans="1:16" x14ac:dyDescent="0.2">
      <c r="A55" s="6" t="s">
        <v>155</v>
      </c>
      <c r="B55" s="7"/>
      <c r="C55" s="8"/>
      <c r="D55" s="9" t="s">
        <v>154</v>
      </c>
      <c r="E55" s="10">
        <v>8488600</v>
      </c>
      <c r="F55" s="11">
        <v>8488600</v>
      </c>
      <c r="G55" s="11">
        <v>700000</v>
      </c>
      <c r="H55" s="11">
        <v>0</v>
      </c>
      <c r="I55" s="11">
        <v>0</v>
      </c>
      <c r="J55" s="10">
        <v>643280</v>
      </c>
      <c r="K55" s="11">
        <v>643280</v>
      </c>
      <c r="L55" s="11">
        <v>0</v>
      </c>
      <c r="M55" s="11">
        <v>0</v>
      </c>
      <c r="N55" s="11">
        <v>0</v>
      </c>
      <c r="O55" s="11">
        <v>643280</v>
      </c>
      <c r="P55" s="10">
        <f t="shared" si="0"/>
        <v>9131880</v>
      </c>
    </row>
    <row r="56" spans="1:16" ht="38.25" x14ac:dyDescent="0.2">
      <c r="A56" s="12" t="s">
        <v>156</v>
      </c>
      <c r="B56" s="12" t="s">
        <v>103</v>
      </c>
      <c r="C56" s="13" t="s">
        <v>21</v>
      </c>
      <c r="D56" s="14" t="s">
        <v>104</v>
      </c>
      <c r="E56" s="15">
        <v>864000</v>
      </c>
      <c r="F56" s="16">
        <v>864000</v>
      </c>
      <c r="G56" s="16">
        <v>700000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864000</v>
      </c>
    </row>
    <row r="57" spans="1:16" x14ac:dyDescent="0.2">
      <c r="A57" s="12" t="s">
        <v>157</v>
      </c>
      <c r="B57" s="12" t="s">
        <v>158</v>
      </c>
      <c r="C57" s="13" t="s">
        <v>25</v>
      </c>
      <c r="D57" s="14" t="s">
        <v>159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0"/>
        <v>0</v>
      </c>
    </row>
    <row r="58" spans="1:16" x14ac:dyDescent="0.2">
      <c r="A58" s="12" t="s">
        <v>160</v>
      </c>
      <c r="B58" s="12" t="s">
        <v>161</v>
      </c>
      <c r="C58" s="13" t="s">
        <v>26</v>
      </c>
      <c r="D58" s="14" t="s">
        <v>162</v>
      </c>
      <c r="E58" s="15">
        <v>7424600</v>
      </c>
      <c r="F58" s="16">
        <v>7424600</v>
      </c>
      <c r="G58" s="16">
        <v>0</v>
      </c>
      <c r="H58" s="16">
        <v>0</v>
      </c>
      <c r="I58" s="16">
        <v>0</v>
      </c>
      <c r="J58" s="15">
        <v>593280</v>
      </c>
      <c r="K58" s="16">
        <v>593280</v>
      </c>
      <c r="L58" s="16">
        <v>0</v>
      </c>
      <c r="M58" s="16">
        <v>0</v>
      </c>
      <c r="N58" s="16">
        <v>0</v>
      </c>
      <c r="O58" s="16">
        <v>593280</v>
      </c>
      <c r="P58" s="15">
        <f t="shared" si="0"/>
        <v>8017880</v>
      </c>
    </row>
    <row r="59" spans="1:16" ht="38.25" x14ac:dyDescent="0.2">
      <c r="A59" s="12" t="s">
        <v>163</v>
      </c>
      <c r="B59" s="12" t="s">
        <v>164</v>
      </c>
      <c r="C59" s="13" t="s">
        <v>26</v>
      </c>
      <c r="D59" s="14" t="s">
        <v>165</v>
      </c>
      <c r="E59" s="15">
        <v>200000</v>
      </c>
      <c r="F59" s="16">
        <v>200000</v>
      </c>
      <c r="G59" s="16">
        <v>0</v>
      </c>
      <c r="H59" s="16">
        <v>0</v>
      </c>
      <c r="I59" s="16">
        <v>0</v>
      </c>
      <c r="J59" s="15">
        <v>50000</v>
      </c>
      <c r="K59" s="16">
        <v>50000</v>
      </c>
      <c r="L59" s="16">
        <v>0</v>
      </c>
      <c r="M59" s="16">
        <v>0</v>
      </c>
      <c r="N59" s="16">
        <v>0</v>
      </c>
      <c r="O59" s="16">
        <v>50000</v>
      </c>
      <c r="P59" s="15">
        <f t="shared" si="0"/>
        <v>250000</v>
      </c>
    </row>
    <row r="60" spans="1:16" x14ac:dyDescent="0.2">
      <c r="A60" s="17" t="s">
        <v>166</v>
      </c>
      <c r="B60" s="18" t="s">
        <v>166</v>
      </c>
      <c r="C60" s="19" t="s">
        <v>166</v>
      </c>
      <c r="D60" s="20" t="s">
        <v>167</v>
      </c>
      <c r="E60" s="10">
        <v>235406420</v>
      </c>
      <c r="F60" s="10">
        <v>235406420</v>
      </c>
      <c r="G60" s="10">
        <v>167521700</v>
      </c>
      <c r="H60" s="10">
        <v>9703337</v>
      </c>
      <c r="I60" s="10">
        <v>0</v>
      </c>
      <c r="J60" s="10">
        <v>6151629.8200000003</v>
      </c>
      <c r="K60" s="10">
        <v>3417909.82</v>
      </c>
      <c r="L60" s="10">
        <v>2733720</v>
      </c>
      <c r="M60" s="10">
        <v>232000</v>
      </c>
      <c r="N60" s="10">
        <v>0</v>
      </c>
      <c r="O60" s="10">
        <v>3417909.82</v>
      </c>
      <c r="P60" s="10">
        <f t="shared" si="0"/>
        <v>241558049.81999999</v>
      </c>
    </row>
    <row r="63" spans="1:16" x14ac:dyDescent="0.2">
      <c r="B63" s="3" t="s">
        <v>168</v>
      </c>
      <c r="I63" s="3" t="s">
        <v>169</v>
      </c>
    </row>
    <row r="66" spans="5:10" x14ac:dyDescent="0.2">
      <c r="E66" s="28"/>
      <c r="F66" s="28"/>
      <c r="G66" s="28"/>
      <c r="H66" s="28"/>
      <c r="I66" s="28"/>
      <c r="J66" s="28"/>
    </row>
    <row r="67" spans="5:10" x14ac:dyDescent="0.2">
      <c r="H67" t="s">
        <v>175</v>
      </c>
    </row>
    <row r="68" spans="5:10" x14ac:dyDescent="0.2">
      <c r="H68" t="s">
        <v>176</v>
      </c>
    </row>
    <row r="69" spans="5:10" x14ac:dyDescent="0.2">
      <c r="H69" t="s">
        <v>177</v>
      </c>
    </row>
    <row r="70" spans="5:10" x14ac:dyDescent="0.2">
      <c r="H70" t="s">
        <v>178</v>
      </c>
    </row>
    <row r="71" spans="5:10" ht="18.75" x14ac:dyDescent="0.2">
      <c r="E71" s="29" t="s">
        <v>179</v>
      </c>
      <c r="F71" s="29"/>
      <c r="G71" s="29"/>
      <c r="H71" s="29"/>
      <c r="I71" s="29"/>
      <c r="J71" s="29"/>
    </row>
    <row r="72" spans="5:10" ht="18.75" x14ac:dyDescent="0.2">
      <c r="E72" s="30"/>
      <c r="F72" s="31" t="s">
        <v>180</v>
      </c>
      <c r="G72" s="31"/>
      <c r="H72" s="30"/>
      <c r="I72" s="30"/>
      <c r="J72" s="30"/>
    </row>
    <row r="73" spans="5:10" ht="31.5" x14ac:dyDescent="0.2">
      <c r="E73" s="32"/>
      <c r="F73" s="33" t="s">
        <v>171</v>
      </c>
      <c r="G73" s="32"/>
      <c r="H73" s="34"/>
      <c r="I73" s="34"/>
      <c r="J73" s="32"/>
    </row>
    <row r="74" spans="5:10" x14ac:dyDescent="0.2">
      <c r="E74" s="60"/>
      <c r="F74" s="60"/>
      <c r="G74" s="60"/>
      <c r="H74" s="60"/>
      <c r="I74" s="60"/>
      <c r="J74" s="35" t="s">
        <v>181</v>
      </c>
    </row>
    <row r="75" spans="5:10" ht="15.75" x14ac:dyDescent="0.2">
      <c r="E75" s="58" t="s">
        <v>182</v>
      </c>
      <c r="F75" s="58" t="s">
        <v>183</v>
      </c>
      <c r="G75" s="58" t="s">
        <v>184</v>
      </c>
      <c r="H75" s="58" t="s">
        <v>7</v>
      </c>
      <c r="I75" s="56" t="s">
        <v>14</v>
      </c>
      <c r="J75" s="57"/>
    </row>
    <row r="76" spans="5:10" ht="38.25" x14ac:dyDescent="0.2">
      <c r="E76" s="59"/>
      <c r="F76" s="59"/>
      <c r="G76" s="59"/>
      <c r="H76" s="59"/>
      <c r="I76" s="36" t="s">
        <v>184</v>
      </c>
      <c r="J76" s="37" t="s">
        <v>185</v>
      </c>
    </row>
    <row r="77" spans="5:10" ht="15" x14ac:dyDescent="0.2">
      <c r="E77" s="38">
        <v>1</v>
      </c>
      <c r="F77" s="38">
        <v>2</v>
      </c>
      <c r="G77" s="38">
        <v>3</v>
      </c>
      <c r="H77" s="38">
        <v>4</v>
      </c>
      <c r="I77" s="38">
        <v>5</v>
      </c>
      <c r="J77" s="38">
        <v>6</v>
      </c>
    </row>
    <row r="78" spans="5:10" ht="15.75" x14ac:dyDescent="0.2">
      <c r="E78" s="36"/>
      <c r="F78" s="39" t="s">
        <v>186</v>
      </c>
      <c r="G78" s="40"/>
      <c r="H78" s="40"/>
      <c r="I78" s="40"/>
      <c r="J78" s="41"/>
    </row>
    <row r="79" spans="5:10" ht="47.25" x14ac:dyDescent="0.2">
      <c r="E79" s="42">
        <v>200000</v>
      </c>
      <c r="F79" s="43" t="s">
        <v>187</v>
      </c>
      <c r="G79" s="44">
        <f>H79+I79</f>
        <v>3214829.8200000003</v>
      </c>
      <c r="H79" s="44">
        <f>H80</f>
        <v>1810100.0000000002</v>
      </c>
      <c r="I79" s="44">
        <f>I80</f>
        <v>1404729.82</v>
      </c>
      <c r="J79" s="44">
        <f>J80</f>
        <v>1354729.82</v>
      </c>
    </row>
    <row r="80" spans="5:10" ht="110.25" x14ac:dyDescent="0.2">
      <c r="E80" s="42">
        <v>208000</v>
      </c>
      <c r="F80" s="43" t="s">
        <v>188</v>
      </c>
      <c r="G80" s="44">
        <f>H80+I80</f>
        <v>3214829.8200000003</v>
      </c>
      <c r="H80" s="44">
        <f>H81-H82+H83</f>
        <v>1810100.0000000002</v>
      </c>
      <c r="I80" s="44">
        <f>I81-I82+I83</f>
        <v>1404729.82</v>
      </c>
      <c r="J80" s="44">
        <f>J81-J82+J83</f>
        <v>1354729.82</v>
      </c>
    </row>
    <row r="81" spans="5:10" ht="31.5" x14ac:dyDescent="0.2">
      <c r="E81" s="45" t="s">
        <v>189</v>
      </c>
      <c r="F81" s="46" t="s">
        <v>190</v>
      </c>
      <c r="G81" s="44">
        <f>H81+I81</f>
        <v>4180560.18</v>
      </c>
      <c r="H81" s="44">
        <f>2849614.19+524736.3</f>
        <v>3374350.49</v>
      </c>
      <c r="I81" s="44">
        <v>806209.69</v>
      </c>
      <c r="J81" s="44">
        <v>554992.37</v>
      </c>
    </row>
    <row r="82" spans="5:10" ht="31.5" x14ac:dyDescent="0.2">
      <c r="E82" s="47" t="s">
        <v>191</v>
      </c>
      <c r="F82" s="46" t="s">
        <v>192</v>
      </c>
      <c r="G82" s="44">
        <f>H82+I82</f>
        <v>965730.3600000001</v>
      </c>
      <c r="H82" s="44">
        <f>H81-2574600-25000-250229.82</f>
        <v>524520.67000000016</v>
      </c>
      <c r="I82" s="44">
        <f>491209.69-50000</f>
        <v>441209.69</v>
      </c>
      <c r="J82" s="44">
        <f>J81-290000-25000</f>
        <v>239992.37</v>
      </c>
    </row>
    <row r="83" spans="5:10" ht="141.75" x14ac:dyDescent="0.2">
      <c r="E83" s="47" t="s">
        <v>193</v>
      </c>
      <c r="F83" s="46" t="s">
        <v>194</v>
      </c>
      <c r="G83" s="48">
        <f>H83+I83</f>
        <v>0</v>
      </c>
      <c r="H83" s="49">
        <f>-250229.82+(-152000)+(-637500)</f>
        <v>-1039729.8200000001</v>
      </c>
      <c r="I83" s="49">
        <f>250229.82+(152000)+(637500)</f>
        <v>1039729.8200000001</v>
      </c>
      <c r="J83" s="49">
        <f>250229.82+(152000)+(637500)</f>
        <v>1039729.8200000001</v>
      </c>
    </row>
    <row r="84" spans="5:10" ht="15.75" x14ac:dyDescent="0.2">
      <c r="E84" s="47"/>
      <c r="F84" s="39" t="s">
        <v>195</v>
      </c>
      <c r="G84" s="40"/>
      <c r="H84" s="40"/>
      <c r="I84" s="40"/>
      <c r="J84" s="41"/>
    </row>
    <row r="85" spans="5:10" ht="63" x14ac:dyDescent="0.2">
      <c r="E85" s="42" t="s">
        <v>196</v>
      </c>
      <c r="F85" s="50" t="s">
        <v>197</v>
      </c>
      <c r="G85" s="44">
        <f>H85+I85</f>
        <v>3214829.8200000003</v>
      </c>
      <c r="H85" s="44">
        <f>H86</f>
        <v>1810100.0000000002</v>
      </c>
      <c r="I85" s="44">
        <f>I86</f>
        <v>1404729.82</v>
      </c>
      <c r="J85" s="44">
        <f>J86</f>
        <v>1354729.82</v>
      </c>
    </row>
    <row r="86" spans="5:10" ht="63" x14ac:dyDescent="0.2">
      <c r="E86" s="42" t="s">
        <v>198</v>
      </c>
      <c r="F86" s="50" t="s">
        <v>199</v>
      </c>
      <c r="G86" s="44">
        <f>H86+I86</f>
        <v>3214829.8200000003</v>
      </c>
      <c r="H86" s="44">
        <f>H87-H88+H89</f>
        <v>1810100.0000000002</v>
      </c>
      <c r="I86" s="44">
        <f>I87-I88+I89</f>
        <v>1404729.82</v>
      </c>
      <c r="J86" s="44">
        <f>J87-J88+J89</f>
        <v>1354729.82</v>
      </c>
    </row>
    <row r="87" spans="5:10" ht="31.5" x14ac:dyDescent="0.2">
      <c r="E87" s="45" t="s">
        <v>200</v>
      </c>
      <c r="F87" s="46" t="s">
        <v>190</v>
      </c>
      <c r="G87" s="44">
        <f>H87+I87</f>
        <v>4180560.18</v>
      </c>
      <c r="H87" s="44">
        <f>2849614.19+524736.3</f>
        <v>3374350.49</v>
      </c>
      <c r="I87" s="44">
        <v>806209.69</v>
      </c>
      <c r="J87" s="44">
        <v>554992.37</v>
      </c>
    </row>
    <row r="88" spans="5:10" ht="31.5" x14ac:dyDescent="0.2">
      <c r="E88" s="47" t="s">
        <v>201</v>
      </c>
      <c r="F88" s="46" t="s">
        <v>192</v>
      </c>
      <c r="G88" s="44">
        <f>H88+I88</f>
        <v>965730.3600000001</v>
      </c>
      <c r="H88" s="44">
        <f>H87-2574600-25000-250229.82</f>
        <v>524520.67000000016</v>
      </c>
      <c r="I88" s="44">
        <v>441209.69</v>
      </c>
      <c r="J88" s="44">
        <f>J87-290000-25000</f>
        <v>239992.37</v>
      </c>
    </row>
    <row r="89" spans="5:10" ht="141.75" x14ac:dyDescent="0.2">
      <c r="E89" s="47" t="s">
        <v>202</v>
      </c>
      <c r="F89" s="46" t="s">
        <v>194</v>
      </c>
      <c r="G89" s="51">
        <f>H89+I89</f>
        <v>0</v>
      </c>
      <c r="H89" s="49">
        <f>-250229.82+(-152000)+(-637500)</f>
        <v>-1039729.8200000001</v>
      </c>
      <c r="I89" s="49">
        <f>250229.82+152000+637500</f>
        <v>1039729.8200000001</v>
      </c>
      <c r="J89" s="49">
        <f>250229.82+152000+637500</f>
        <v>1039729.8200000001</v>
      </c>
    </row>
    <row r="90" spans="5:10" x14ac:dyDescent="0.2">
      <c r="E90" s="52"/>
      <c r="F90" s="52"/>
      <c r="G90" s="52"/>
      <c r="H90" s="52"/>
      <c r="I90" s="52"/>
      <c r="J90" s="52"/>
    </row>
    <row r="91" spans="5:10" x14ac:dyDescent="0.2">
      <c r="E91" s="28"/>
      <c r="F91" s="28"/>
      <c r="G91" s="28"/>
      <c r="H91" s="28"/>
      <c r="I91" s="28"/>
      <c r="J91" s="28"/>
    </row>
    <row r="92" spans="5:10" x14ac:dyDescent="0.2">
      <c r="E92" s="28"/>
      <c r="F92" s="28"/>
      <c r="G92" s="28"/>
      <c r="H92" s="28"/>
      <c r="I92" s="28"/>
      <c r="J92" s="28"/>
    </row>
    <row r="93" spans="5:10" ht="15.75" x14ac:dyDescent="0.25">
      <c r="E93" s="53"/>
      <c r="F93" s="54" t="s">
        <v>203</v>
      </c>
      <c r="G93" s="55"/>
      <c r="H93" s="55"/>
      <c r="I93" s="54" t="s">
        <v>204</v>
      </c>
      <c r="J93" s="53"/>
    </row>
  </sheetData>
  <mergeCells count="32">
    <mergeCell ref="F78:J78"/>
    <mergeCell ref="F84:J84"/>
    <mergeCell ref="E71:J71"/>
    <mergeCell ref="F72:G72"/>
    <mergeCell ref="E74:I74"/>
    <mergeCell ref="E75:E76"/>
    <mergeCell ref="F75:F76"/>
    <mergeCell ref="G75:G76"/>
    <mergeCell ref="H75:H76"/>
    <mergeCell ref="I75:J75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dcterms:created xsi:type="dcterms:W3CDTF">2021-05-25T13:25:24Z</dcterms:created>
  <dcterms:modified xsi:type="dcterms:W3CDTF">2022-10-21T08:08:36Z</dcterms:modified>
</cp:coreProperties>
</file>