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проект 21.05.21\"/>
    </mc:Choice>
  </mc:AlternateContent>
  <bookViews>
    <workbookView xWindow="0" yWindow="0" windowWidth="15345" windowHeight="6240"/>
  </bookViews>
  <sheets>
    <sheet name="дод 2,1" sheetId="2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ljlfnjr">NA()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3100">#REF!</definedName>
    <definedName name="б24" localSheetId="0">#REF!</definedName>
    <definedName name="б24">#REF!</definedName>
    <definedName name="б25" localSheetId="0">#REF!</definedName>
    <definedName name="б25">#REF!</definedName>
    <definedName name="дод8">NA()</definedName>
    <definedName name="жж" localSheetId="0">#REF!</definedName>
    <definedName name="жж">#REF!</definedName>
    <definedName name="_xlnm.Print_Titles" localSheetId="0">'дод 2,1'!$16:$16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цццц1111">#REF!</definedName>
    <definedName name="щщ" localSheetId="0">#REF!</definedName>
    <definedName name="щщ">#REF!</definedName>
    <definedName name="яяяяяяяяяяяяяяяя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1" i="2" l="1"/>
  <c r="F134" i="2" l="1"/>
  <c r="O134" i="2"/>
  <c r="G143" i="2" l="1"/>
  <c r="H143" i="2"/>
  <c r="I143" i="2"/>
  <c r="J143" i="2"/>
  <c r="K143" i="2"/>
  <c r="L143" i="2"/>
  <c r="M143" i="2"/>
  <c r="N143" i="2"/>
  <c r="O143" i="2"/>
  <c r="F143" i="2"/>
  <c r="E143" i="2"/>
  <c r="P25" i="2" l="1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4" i="2"/>
  <c r="P46" i="2"/>
  <c r="P47" i="2"/>
  <c r="P48" i="2"/>
  <c r="P49" i="2"/>
  <c r="P52" i="2"/>
  <c r="P53" i="2"/>
  <c r="P54" i="2"/>
  <c r="P55" i="2"/>
  <c r="P56" i="2"/>
  <c r="P57" i="2"/>
  <c r="P61" i="2"/>
  <c r="P62" i="2"/>
  <c r="P63" i="2"/>
  <c r="P67" i="2"/>
  <c r="P68" i="2"/>
  <c r="P69" i="2"/>
  <c r="P71" i="2"/>
  <c r="P73" i="2"/>
  <c r="P76" i="2"/>
  <c r="P77" i="2"/>
  <c r="P78" i="2"/>
  <c r="P79" i="2"/>
  <c r="P80" i="2"/>
  <c r="P81" i="2"/>
  <c r="P82" i="2"/>
  <c r="P86" i="2"/>
  <c r="P87" i="2"/>
  <c r="P88" i="2"/>
  <c r="P89" i="2"/>
  <c r="P90" i="2"/>
  <c r="P92" i="2"/>
  <c r="P93" i="2"/>
  <c r="P94" i="2"/>
  <c r="P95" i="2"/>
  <c r="P97" i="2"/>
  <c r="P99" i="2"/>
  <c r="P100" i="2"/>
  <c r="P103" i="2"/>
  <c r="P104" i="2"/>
  <c r="P108" i="2"/>
  <c r="P109" i="2"/>
  <c r="P113" i="2"/>
  <c r="P114" i="2"/>
  <c r="P118" i="2"/>
  <c r="P122" i="2"/>
  <c r="P126" i="2"/>
  <c r="P156" i="2"/>
  <c r="F129" i="2"/>
  <c r="G129" i="2"/>
  <c r="H129" i="2"/>
  <c r="I129" i="2"/>
  <c r="J129" i="2"/>
  <c r="K129" i="2"/>
  <c r="L129" i="2"/>
  <c r="M129" i="2"/>
  <c r="N129" i="2"/>
  <c r="O129" i="2"/>
  <c r="F128" i="2"/>
  <c r="G128" i="2"/>
  <c r="H128" i="2"/>
  <c r="I128" i="2"/>
  <c r="I127" i="2" s="1"/>
  <c r="J128" i="2"/>
  <c r="K128" i="2"/>
  <c r="L128" i="2"/>
  <c r="M128" i="2"/>
  <c r="N128" i="2"/>
  <c r="O128" i="2"/>
  <c r="J136" i="2"/>
  <c r="J137" i="2"/>
  <c r="J138" i="2"/>
  <c r="J139" i="2"/>
  <c r="J140" i="2"/>
  <c r="P140" i="2" s="1"/>
  <c r="G133" i="2"/>
  <c r="G132" i="2" s="1"/>
  <c r="H133" i="2"/>
  <c r="K133" i="2"/>
  <c r="K132" i="2" s="1"/>
  <c r="L133" i="2"/>
  <c r="L132" i="2" s="1"/>
  <c r="L127" i="2" s="1"/>
  <c r="M133" i="2"/>
  <c r="M132" i="2" s="1"/>
  <c r="N133" i="2"/>
  <c r="H132" i="2"/>
  <c r="H127" i="2" s="1"/>
  <c r="N132" i="2"/>
  <c r="N127" i="2" s="1"/>
  <c r="E130" i="2"/>
  <c r="P130" i="2" s="1"/>
  <c r="E131" i="2"/>
  <c r="P131" i="2" s="1"/>
  <c r="E136" i="2"/>
  <c r="E137" i="2"/>
  <c r="E138" i="2"/>
  <c r="E139" i="2"/>
  <c r="E145" i="2"/>
  <c r="E146" i="2"/>
  <c r="P146" i="2" s="1"/>
  <c r="E147" i="2"/>
  <c r="P147" i="2" s="1"/>
  <c r="E149" i="2"/>
  <c r="P149" i="2" s="1"/>
  <c r="E129" i="2"/>
  <c r="E128" i="2" s="1"/>
  <c r="P128" i="2" s="1"/>
  <c r="F135" i="2"/>
  <c r="E135" i="2" s="1"/>
  <c r="F133" i="2"/>
  <c r="F132" i="2" s="1"/>
  <c r="F127" i="2" s="1"/>
  <c r="P139" i="2" l="1"/>
  <c r="P129" i="2"/>
  <c r="P137" i="2"/>
  <c r="P138" i="2"/>
  <c r="P135" i="2"/>
  <c r="E134" i="2"/>
  <c r="P134" i="2" s="1"/>
  <c r="J133" i="2"/>
  <c r="J132" i="2" s="1"/>
  <c r="J127" i="2" s="1"/>
  <c r="P136" i="2"/>
  <c r="M127" i="2"/>
  <c r="K127" i="2"/>
  <c r="G127" i="2"/>
  <c r="E133" i="2" l="1"/>
  <c r="O140" i="2"/>
  <c r="O137" i="2"/>
  <c r="O138" i="2"/>
  <c r="O136" i="2"/>
  <c r="O135" i="2"/>
  <c r="K120" i="2"/>
  <c r="K119" i="2" s="1"/>
  <c r="G142" i="2"/>
  <c r="H142" i="2"/>
  <c r="I142" i="2"/>
  <c r="K142" i="2"/>
  <c r="F144" i="2"/>
  <c r="M142" i="2"/>
  <c r="N142" i="2"/>
  <c r="L142" i="2"/>
  <c r="F155" i="2"/>
  <c r="G155" i="2"/>
  <c r="H155" i="2"/>
  <c r="I155" i="2"/>
  <c r="K155" i="2"/>
  <c r="L155" i="2"/>
  <c r="M155" i="2"/>
  <c r="N155" i="2"/>
  <c r="F154" i="2"/>
  <c r="G154" i="2"/>
  <c r="H154" i="2"/>
  <c r="I154" i="2"/>
  <c r="K154" i="2"/>
  <c r="L154" i="2"/>
  <c r="M154" i="2"/>
  <c r="N154" i="2"/>
  <c r="O157" i="2"/>
  <c r="O155" i="2" s="1"/>
  <c r="O154" i="2" s="1"/>
  <c r="J152" i="2"/>
  <c r="P152" i="2" s="1"/>
  <c r="O151" i="2"/>
  <c r="J151" i="2"/>
  <c r="P151" i="2" s="1"/>
  <c r="J145" i="2"/>
  <c r="P145" i="2" s="1"/>
  <c r="O145" i="2"/>
  <c r="E153" i="2"/>
  <c r="P153" i="2" s="1"/>
  <c r="J144" i="2"/>
  <c r="O144" i="2"/>
  <c r="J120" i="2"/>
  <c r="O121" i="2"/>
  <c r="O142" i="2" l="1"/>
  <c r="O141" i="2" s="1"/>
  <c r="I141" i="2"/>
  <c r="G141" i="2"/>
  <c r="E132" i="2"/>
  <c r="P133" i="2"/>
  <c r="F142" i="2"/>
  <c r="F141" i="2" s="1"/>
  <c r="E144" i="2"/>
  <c r="E142" i="2" s="1"/>
  <c r="J119" i="2"/>
  <c r="P120" i="2"/>
  <c r="N141" i="2"/>
  <c r="K141" i="2"/>
  <c r="O133" i="2"/>
  <c r="O132" i="2" s="1"/>
  <c r="O127" i="2" s="1"/>
  <c r="L141" i="2"/>
  <c r="H141" i="2"/>
  <c r="M141" i="2"/>
  <c r="K21" i="2"/>
  <c r="J21" i="2"/>
  <c r="E127" i="2" l="1"/>
  <c r="P127" i="2" s="1"/>
  <c r="P132" i="2"/>
  <c r="J142" i="2"/>
  <c r="P142" i="2" s="1"/>
  <c r="P143" i="2"/>
  <c r="P144" i="2"/>
  <c r="P119" i="2"/>
  <c r="E121" i="2"/>
  <c r="P121" i="2" s="1"/>
  <c r="E157" i="2"/>
  <c r="E155" i="2" s="1"/>
  <c r="E154" i="2" s="1"/>
  <c r="E141" i="2" s="1"/>
  <c r="F119" i="2"/>
  <c r="F115" i="2" s="1"/>
  <c r="G119" i="2"/>
  <c r="G115" i="2" s="1"/>
  <c r="H119" i="2"/>
  <c r="H115" i="2" s="1"/>
  <c r="I119" i="2"/>
  <c r="I115" i="2" s="1"/>
  <c r="E119" i="2"/>
  <c r="E115" i="2" s="1"/>
  <c r="F19" i="2"/>
  <c r="G19" i="2"/>
  <c r="G18" i="2" s="1"/>
  <c r="G17" i="2" s="1"/>
  <c r="H19" i="2"/>
  <c r="H18" i="2" s="1"/>
  <c r="H17" i="2" s="1"/>
  <c r="H158" i="2" s="1"/>
  <c r="I19" i="2"/>
  <c r="I18" i="2" s="1"/>
  <c r="I17" i="2" s="1"/>
  <c r="J19" i="2"/>
  <c r="K19" i="2"/>
  <c r="K18" i="2" s="1"/>
  <c r="K17" i="2" s="1"/>
  <c r="L19" i="2"/>
  <c r="L18" i="2" s="1"/>
  <c r="L17" i="2" s="1"/>
  <c r="M19" i="2"/>
  <c r="M18" i="2" s="1"/>
  <c r="M17" i="2" s="1"/>
  <c r="N19" i="2"/>
  <c r="N18" i="2" s="1"/>
  <c r="N17" i="2" s="1"/>
  <c r="O19" i="2"/>
  <c r="O18" i="2" s="1"/>
  <c r="O17" i="2" s="1"/>
  <c r="F18" i="2"/>
  <c r="F17" i="2" s="1"/>
  <c r="F158" i="2" s="1"/>
  <c r="I158" i="2" l="1"/>
  <c r="G158" i="2"/>
  <c r="J18" i="2"/>
  <c r="O120" i="2"/>
  <c r="O119" i="2" s="1"/>
  <c r="O115" i="2" s="1"/>
  <c r="O158" i="2" s="1"/>
  <c r="K115" i="2"/>
  <c r="K158" i="2" s="1"/>
  <c r="J157" i="2"/>
  <c r="J155" i="2" l="1"/>
  <c r="P155" i="2" s="1"/>
  <c r="P157" i="2"/>
  <c r="J17" i="2"/>
  <c r="J154" i="2"/>
  <c r="P154" i="2" s="1"/>
  <c r="E24" i="2"/>
  <c r="P24" i="2" s="1"/>
  <c r="E43" i="2"/>
  <c r="E42" i="2" s="1"/>
  <c r="F43" i="2"/>
  <c r="F42" i="2" s="1"/>
  <c r="G43" i="2"/>
  <c r="G42" i="2" s="1"/>
  <c r="H43" i="2"/>
  <c r="H42" i="2" s="1"/>
  <c r="J43" i="2"/>
  <c r="P43" i="2" s="1"/>
  <c r="O43" i="2"/>
  <c r="O42" i="2" s="1"/>
  <c r="J45" i="2"/>
  <c r="P45" i="2" s="1"/>
  <c r="O45" i="2"/>
  <c r="I46" i="2"/>
  <c r="I43" i="2" s="1"/>
  <c r="I42" i="2" s="1"/>
  <c r="K46" i="2"/>
  <c r="K45" i="2" s="1"/>
  <c r="M46" i="2"/>
  <c r="M43" i="2" s="1"/>
  <c r="M42" i="2" s="1"/>
  <c r="N46" i="2"/>
  <c r="N45" i="2" s="1"/>
  <c r="E51" i="2"/>
  <c r="E50" i="2" s="1"/>
  <c r="F51" i="2"/>
  <c r="F50" i="2" s="1"/>
  <c r="G51" i="2"/>
  <c r="G50" i="2" s="1"/>
  <c r="H51" i="2"/>
  <c r="H50" i="2" s="1"/>
  <c r="I51" i="2"/>
  <c r="I50" i="2" s="1"/>
  <c r="J51" i="2"/>
  <c r="K51" i="2"/>
  <c r="K50" i="2" s="1"/>
  <c r="L51" i="2"/>
  <c r="M51" i="2"/>
  <c r="M50" i="2" s="1"/>
  <c r="N51" i="2"/>
  <c r="N50" i="2" s="1"/>
  <c r="O51" i="2"/>
  <c r="O50" i="2" s="1"/>
  <c r="E59" i="2"/>
  <c r="E58" i="2" s="1"/>
  <c r="F59" i="2"/>
  <c r="F58" i="2" s="1"/>
  <c r="G59" i="2"/>
  <c r="G58" i="2" s="1"/>
  <c r="H59" i="2"/>
  <c r="H58" i="2" s="1"/>
  <c r="I59" i="2"/>
  <c r="I58" i="2" s="1"/>
  <c r="J59" i="2"/>
  <c r="K59" i="2"/>
  <c r="K58" i="2" s="1"/>
  <c r="L59" i="2"/>
  <c r="L58" i="2" s="1"/>
  <c r="L41" i="2" s="1"/>
  <c r="M59" i="2"/>
  <c r="M58" i="2" s="1"/>
  <c r="N59" i="2"/>
  <c r="N58" i="2" s="1"/>
  <c r="O59" i="2"/>
  <c r="O58" i="2" s="1"/>
  <c r="E60" i="2"/>
  <c r="F60" i="2"/>
  <c r="G60" i="2"/>
  <c r="H60" i="2"/>
  <c r="I60" i="2"/>
  <c r="J60" i="2"/>
  <c r="K60" i="2"/>
  <c r="L60" i="2"/>
  <c r="M60" i="2"/>
  <c r="N60" i="2"/>
  <c r="O60" i="2"/>
  <c r="E65" i="2"/>
  <c r="F65" i="2"/>
  <c r="F64" i="2" s="1"/>
  <c r="G65" i="2"/>
  <c r="G64" i="2" s="1"/>
  <c r="H65" i="2"/>
  <c r="H64" i="2" s="1"/>
  <c r="I65" i="2"/>
  <c r="I64" i="2" s="1"/>
  <c r="J65" i="2"/>
  <c r="K65" i="2"/>
  <c r="K64" i="2" s="1"/>
  <c r="L65" i="2"/>
  <c r="M65" i="2"/>
  <c r="M64" i="2" s="1"/>
  <c r="N65" i="2"/>
  <c r="N64" i="2" s="1"/>
  <c r="O65" i="2"/>
  <c r="O64" i="2" s="1"/>
  <c r="J66" i="2"/>
  <c r="K66" i="2"/>
  <c r="M66" i="2"/>
  <c r="N66" i="2"/>
  <c r="O66" i="2"/>
  <c r="E70" i="2"/>
  <c r="P70" i="2" s="1"/>
  <c r="F70" i="2"/>
  <c r="F66" i="2" s="1"/>
  <c r="G72" i="2"/>
  <c r="H72" i="2"/>
  <c r="I72" i="2"/>
  <c r="J72" i="2"/>
  <c r="P72" i="2" s="1"/>
  <c r="K72" i="2"/>
  <c r="M72" i="2"/>
  <c r="N72" i="2"/>
  <c r="O72" i="2"/>
  <c r="E75" i="2"/>
  <c r="E74" i="2" s="1"/>
  <c r="F75" i="2"/>
  <c r="F74" i="2" s="1"/>
  <c r="G75" i="2"/>
  <c r="G74" i="2" s="1"/>
  <c r="H75" i="2"/>
  <c r="H74" i="2" s="1"/>
  <c r="J75" i="2"/>
  <c r="P75" i="2" s="1"/>
  <c r="K75" i="2"/>
  <c r="K74" i="2" s="1"/>
  <c r="M75" i="2"/>
  <c r="M74" i="2" s="1"/>
  <c r="N75" i="2"/>
  <c r="N74" i="2" s="1"/>
  <c r="O75" i="2"/>
  <c r="O74" i="2" s="1"/>
  <c r="E85" i="2"/>
  <c r="E84" i="2" s="1"/>
  <c r="E83" i="2" s="1"/>
  <c r="F85" i="2"/>
  <c r="F84" i="2" s="1"/>
  <c r="F83" i="2" s="1"/>
  <c r="G85" i="2"/>
  <c r="G84" i="2" s="1"/>
  <c r="G83" i="2" s="1"/>
  <c r="H85" i="2"/>
  <c r="H84" i="2" s="1"/>
  <c r="H83" i="2" s="1"/>
  <c r="I85" i="2"/>
  <c r="I84" i="2" s="1"/>
  <c r="I83" i="2" s="1"/>
  <c r="J85" i="2"/>
  <c r="K85" i="2"/>
  <c r="K84" i="2" s="1"/>
  <c r="K83" i="2" s="1"/>
  <c r="M85" i="2"/>
  <c r="M84" i="2" s="1"/>
  <c r="M83" i="2" s="1"/>
  <c r="N85" i="2"/>
  <c r="N84" i="2" s="1"/>
  <c r="N83" i="2" s="1"/>
  <c r="O85" i="2"/>
  <c r="O84" i="2" s="1"/>
  <c r="O83" i="2" s="1"/>
  <c r="E91" i="2"/>
  <c r="G91" i="2"/>
  <c r="G93" i="2" s="1"/>
  <c r="H91" i="2"/>
  <c r="H93" i="2" s="1"/>
  <c r="J91" i="2"/>
  <c r="K91" i="2"/>
  <c r="M91" i="2"/>
  <c r="M92" i="2" s="1"/>
  <c r="M94" i="2" s="1"/>
  <c r="N91" i="2"/>
  <c r="N93" i="2" s="1"/>
  <c r="O91" i="2"/>
  <c r="E96" i="2"/>
  <c r="G96" i="2"/>
  <c r="H96" i="2"/>
  <c r="J96" i="2"/>
  <c r="K96" i="2"/>
  <c r="M96" i="2"/>
  <c r="N96" i="2"/>
  <c r="O96" i="2"/>
  <c r="E98" i="2"/>
  <c r="P98" i="2" s="1"/>
  <c r="H98" i="2"/>
  <c r="M98" i="2"/>
  <c r="N98" i="2"/>
  <c r="O98" i="2"/>
  <c r="E102" i="2"/>
  <c r="E101" i="2" s="1"/>
  <c r="F102" i="2"/>
  <c r="F101" i="2" s="1"/>
  <c r="G102" i="2"/>
  <c r="G101" i="2" s="1"/>
  <c r="H102" i="2"/>
  <c r="H101" i="2" s="1"/>
  <c r="I102" i="2"/>
  <c r="I101" i="2" s="1"/>
  <c r="J102" i="2"/>
  <c r="K102" i="2"/>
  <c r="K101" i="2" s="1"/>
  <c r="M102" i="2"/>
  <c r="M101" i="2" s="1"/>
  <c r="N102" i="2"/>
  <c r="N101" i="2" s="1"/>
  <c r="O102" i="2"/>
  <c r="O101" i="2" s="1"/>
  <c r="E107" i="2"/>
  <c r="F107" i="2"/>
  <c r="F106" i="2" s="1"/>
  <c r="F105" i="2" s="1"/>
  <c r="G107" i="2"/>
  <c r="G106" i="2" s="1"/>
  <c r="G105" i="2" s="1"/>
  <c r="H107" i="2"/>
  <c r="H106" i="2" s="1"/>
  <c r="H105" i="2" s="1"/>
  <c r="I107" i="2"/>
  <c r="I106" i="2" s="1"/>
  <c r="I105" i="2" s="1"/>
  <c r="J107" i="2"/>
  <c r="K107" i="2"/>
  <c r="K106" i="2" s="1"/>
  <c r="K105" i="2" s="1"/>
  <c r="L107" i="2"/>
  <c r="L106" i="2" s="1"/>
  <c r="L105" i="2" s="1"/>
  <c r="M107" i="2"/>
  <c r="M106" i="2" s="1"/>
  <c r="M105" i="2" s="1"/>
  <c r="N107" i="2"/>
  <c r="N106" i="2" s="1"/>
  <c r="N105" i="2" s="1"/>
  <c r="O107" i="2"/>
  <c r="O106" i="2" s="1"/>
  <c r="O105" i="2" s="1"/>
  <c r="E110" i="2"/>
  <c r="F110" i="2"/>
  <c r="G110" i="2"/>
  <c r="H110" i="2"/>
  <c r="I110" i="2"/>
  <c r="J112" i="2"/>
  <c r="P112" i="2" s="1"/>
  <c r="K112" i="2"/>
  <c r="K111" i="2" s="1"/>
  <c r="K110" i="2" s="1"/>
  <c r="L112" i="2"/>
  <c r="L111" i="2" s="1"/>
  <c r="L110" i="2" s="1"/>
  <c r="M112" i="2"/>
  <c r="M111" i="2" s="1"/>
  <c r="M110" i="2" s="1"/>
  <c r="N112" i="2"/>
  <c r="N111" i="2" s="1"/>
  <c r="N110" i="2" s="1"/>
  <c r="O112" i="2"/>
  <c r="O111" i="2" s="1"/>
  <c r="O110" i="2" s="1"/>
  <c r="J117" i="2"/>
  <c r="P117" i="2" s="1"/>
  <c r="K117" i="2"/>
  <c r="K116" i="2" s="1"/>
  <c r="L117" i="2"/>
  <c r="L116" i="2" s="1"/>
  <c r="M117" i="2"/>
  <c r="M116" i="2" s="1"/>
  <c r="N117" i="2"/>
  <c r="N116" i="2" s="1"/>
  <c r="O117" i="2"/>
  <c r="O116" i="2" s="1"/>
  <c r="L120" i="2"/>
  <c r="L119" i="2" s="1"/>
  <c r="L115" i="2" s="1"/>
  <c r="L158" i="2" s="1"/>
  <c r="M120" i="2"/>
  <c r="M119" i="2" s="1"/>
  <c r="M115" i="2" s="1"/>
  <c r="M158" i="2" s="1"/>
  <c r="N120" i="2"/>
  <c r="N119" i="2" s="1"/>
  <c r="N115" i="2" s="1"/>
  <c r="N158" i="2" s="1"/>
  <c r="E123" i="2"/>
  <c r="F123" i="2"/>
  <c r="G123" i="2"/>
  <c r="H123" i="2"/>
  <c r="I123" i="2"/>
  <c r="J125" i="2"/>
  <c r="P125" i="2" s="1"/>
  <c r="K125" i="2"/>
  <c r="K124" i="2" s="1"/>
  <c r="K123" i="2" s="1"/>
  <c r="L125" i="2"/>
  <c r="L124" i="2" s="1"/>
  <c r="L123" i="2" s="1"/>
  <c r="M125" i="2"/>
  <c r="M124" i="2" s="1"/>
  <c r="M123" i="2" s="1"/>
  <c r="N125" i="2"/>
  <c r="N124" i="2" s="1"/>
  <c r="N123" i="2" s="1"/>
  <c r="O125" i="2"/>
  <c r="O124" i="2" s="1"/>
  <c r="O123" i="2" s="1"/>
  <c r="P96" i="2" l="1"/>
  <c r="P91" i="2"/>
  <c r="P85" i="2"/>
  <c r="P60" i="2"/>
  <c r="P51" i="2"/>
  <c r="P107" i="2"/>
  <c r="P102" i="2"/>
  <c r="P65" i="2"/>
  <c r="P59" i="2"/>
  <c r="J141" i="2"/>
  <c r="P141" i="2" s="1"/>
  <c r="J116" i="2"/>
  <c r="P116" i="2" s="1"/>
  <c r="J111" i="2"/>
  <c r="P111" i="2" s="1"/>
  <c r="J106" i="2"/>
  <c r="J64" i="2"/>
  <c r="P64" i="2" s="1"/>
  <c r="J58" i="2"/>
  <c r="P58" i="2" s="1"/>
  <c r="J42" i="2"/>
  <c r="P42" i="2" s="1"/>
  <c r="E66" i="2"/>
  <c r="P66" i="2" s="1"/>
  <c r="J50" i="2"/>
  <c r="P50" i="2" s="1"/>
  <c r="E23" i="2"/>
  <c r="P23" i="2" s="1"/>
  <c r="J124" i="2"/>
  <c r="P124" i="2" s="1"/>
  <c r="M93" i="2"/>
  <c r="G92" i="2"/>
  <c r="G94" i="2" s="1"/>
  <c r="N92" i="2"/>
  <c r="N94" i="2" s="1"/>
  <c r="H92" i="2"/>
  <c r="H94" i="2" s="1"/>
  <c r="E106" i="2"/>
  <c r="E105" i="2" s="1"/>
  <c r="J101" i="2"/>
  <c r="P101" i="2" s="1"/>
  <c r="E64" i="2"/>
  <c r="N43" i="2"/>
  <c r="N42" i="2" s="1"/>
  <c r="N41" i="2" s="1"/>
  <c r="F41" i="2"/>
  <c r="I41" i="2"/>
  <c r="K43" i="2"/>
  <c r="K42" i="2" s="1"/>
  <c r="K41" i="2" s="1"/>
  <c r="M41" i="2"/>
  <c r="H41" i="2"/>
  <c r="J84" i="2"/>
  <c r="P84" i="2" s="1"/>
  <c r="M45" i="2"/>
  <c r="G41" i="2"/>
  <c r="J74" i="2"/>
  <c r="P74" i="2" s="1"/>
  <c r="O41" i="2"/>
  <c r="J105" i="2" l="1"/>
  <c r="P105" i="2" s="1"/>
  <c r="P106" i="2"/>
  <c r="J110" i="2"/>
  <c r="P110" i="2" s="1"/>
  <c r="E22" i="2"/>
  <c r="P22" i="2" s="1"/>
  <c r="J115" i="2"/>
  <c r="J123" i="2"/>
  <c r="P123" i="2" s="1"/>
  <c r="E41" i="2"/>
  <c r="J83" i="2"/>
  <c r="P83" i="2" s="1"/>
  <c r="P115" i="2" l="1"/>
  <c r="J158" i="2"/>
  <c r="E21" i="2"/>
  <c r="P21" i="2" s="1"/>
  <c r="J41" i="2"/>
  <c r="P41" i="2" s="1"/>
  <c r="E20" i="2" l="1"/>
  <c r="P20" i="2" s="1"/>
  <c r="E19" i="2"/>
  <c r="P19" i="2" s="1"/>
  <c r="E18" i="2" l="1"/>
  <c r="P18" i="2" s="1"/>
  <c r="E17" i="2" l="1"/>
  <c r="E158" i="2" l="1"/>
  <c r="P158" i="2" s="1"/>
  <c r="P17" i="2"/>
</calcChain>
</file>

<file path=xl/sharedStrings.xml><?xml version="1.0" encoding="utf-8"?>
<sst xmlns="http://schemas.openxmlformats.org/spreadsheetml/2006/main" count="392" uniqueCount="273">
  <si>
    <t>(грн.)</t>
  </si>
  <si>
    <t>Код Функціональної класифікації видатків та кредитування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</si>
  <si>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</si>
  <si>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</si>
  <si>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</si>
  <si>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</si>
  <si>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</si>
  <si>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</si>
  <si>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</si>
  <si>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</si>
  <si>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0100000</t>
  </si>
  <si>
    <t>0110000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</si>
  <si>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</si>
  <si>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</si>
  <si>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</si>
  <si>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0112152</t>
  </si>
  <si>
    <t>0763</t>
  </si>
  <si>
    <t>2152</t>
  </si>
  <si>
    <t>1010</t>
  </si>
  <si>
    <t>0117130</t>
  </si>
  <si>
    <t>0421</t>
  </si>
  <si>
    <t>7130</t>
  </si>
  <si>
    <t>Здійснення заходів із землеустрою</t>
  </si>
  <si>
    <t>0443</t>
  </si>
  <si>
    <t>0117693</t>
  </si>
  <si>
    <t>0490</t>
  </si>
  <si>
    <t>Інші заходи, пов`язані з економічною діяльністю</t>
  </si>
  <si>
    <t>0380</t>
  </si>
  <si>
    <t>8220</t>
  </si>
  <si>
    <t>3700000</t>
  </si>
  <si>
    <t>3710000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</si>
  <si>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</si>
  <si>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</si>
  <si>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</si>
  <si>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</si>
  <si>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</si>
  <si>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</si>
  <si>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</si>
  <si>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</si>
  <si>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</si>
  <si>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</si>
  <si>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</si>
  <si>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(код бюджету)</t>
  </si>
  <si>
    <t>Додаток 2,1</t>
  </si>
  <si>
    <t>Великобичківської селищної ради</t>
  </si>
  <si>
    <t>В.Ф.Божук</t>
  </si>
  <si>
    <t>Секретар  ради</t>
  </si>
  <si>
    <t>Всього видатків</t>
  </si>
  <si>
    <t>01</t>
  </si>
  <si>
    <t>Забезпечення діяльності палаців і будинків культури, клубів, центрів дозвілля та інших клубних закладів</t>
  </si>
  <si>
    <t>0828</t>
  </si>
  <si>
    <t>Забезпечення діяльності бібліотек</t>
  </si>
  <si>
    <t>0824</t>
  </si>
  <si>
    <t>06</t>
  </si>
  <si>
    <t>0610000</t>
  </si>
  <si>
    <t>0600000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</si>
  <si>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</si>
  <si>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</si>
  <si>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0116020</t>
  </si>
  <si>
    <t>Фінансове управління Рахівської районної державної адміністрації (відповідальний виконавець)</t>
  </si>
  <si>
    <t>37</t>
  </si>
  <si>
    <t>Фінансове управління Рахівської районної державної адміністрації (головний розпорядник)</t>
  </si>
  <si>
    <t xml:space="preserve">8. Спрямування залишку коштів  надходження  від відшкодування втрат сільськогосподарського і лісогосподарського виробництва  </t>
  </si>
  <si>
    <t>4060</t>
  </si>
  <si>
    <t>1014060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</si>
  <si>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</si>
  <si>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</si>
  <si>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0617363</t>
  </si>
  <si>
    <t>Відділ освіти Рахівської районної державної адміністрації (відповідальний виконавець)</t>
  </si>
  <si>
    <t>Відділ освіти Рахівської районної державної адміністрації (головний розпорядник)</t>
  </si>
  <si>
    <t xml:space="preserve"> - субвенція з місцевого бюджету на надання державної підтримки особам    з особливими освітніми потребами за рахунок відповідної субвенції з державного бюджету</t>
  </si>
  <si>
    <t xml:space="preserve">Забезпечення діяльності інших закладів у сфері освіти, всього - з них: </t>
  </si>
  <si>
    <t>0990</t>
  </si>
  <si>
    <t>1161</t>
  </si>
  <si>
    <t>0611161</t>
  </si>
  <si>
    <t>Відділ освіти, молоді та спорту Рахівської районної державної адміністрації (відповідальний виконавець)</t>
  </si>
  <si>
    <t>Відділ освіти, молоді та спорту Рахівської районної державної адміністрації (головний розпорядник)</t>
  </si>
  <si>
    <t>6. Спрямування  залишку коштів субвенції з місцевого бюджету на надання державної підтримки особам    з особливими освітніми потребами за рахунок відповідної субвенції з державного бюджету</t>
  </si>
  <si>
    <t xml:space="preserve"> - субвенція з місцевого бюджету на реалізацію заходів, спрямованих на розвиток  - системи охорони здоров`я у сільській місцевості, за рахунок залишку коштів відповідної субвенції з державного бюджету, </t>
  </si>
  <si>
    <t>Виконання інвестиційних проектів в рамках реалізації заходів, спрямованих на розвиток системи охорони здоров`я у сільській місцевості, всього - з них:</t>
  </si>
  <si>
    <t>7367</t>
  </si>
  <si>
    <t>0217367</t>
  </si>
  <si>
    <r>
      <t xml:space="preserve">Рахівська районна державна адміністрація Закарпатської області </t>
    </r>
    <r>
      <rPr>
        <b/>
        <sz val="12"/>
        <rFont val="Times New Roman"/>
        <family val="1"/>
        <charset val="204"/>
      </rPr>
      <t xml:space="preserve">(відповідальний виконавець) </t>
    </r>
  </si>
  <si>
    <t>02</t>
  </si>
  <si>
    <t>0210000</t>
  </si>
  <si>
    <r>
      <t xml:space="preserve">Рахівська районна державна адміністрація Закарпатської області </t>
    </r>
    <r>
      <rPr>
        <b/>
        <i/>
        <sz val="12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головний розпорядник)</t>
    </r>
  </si>
  <si>
    <t>0200000</t>
  </si>
  <si>
    <t>5. Спрямування  залишку коштів субвенції з місцевого бюджету на реалізацію заходів, спрямованих на розвиток системи охорони здоров`я у сільській місцевості, за рахунок залишку коштів відповідної субвенції з державного бюджету</t>
  </si>
  <si>
    <t xml:space="preserve"> -субвенція з державного бюджету місцевим бюджетам на здійснення заходів щодо соціально-економічного розвитку окремих територій</t>
  </si>
  <si>
    <t>Надання загальної середньої освіти загальноосвітніми навчальними закладами (в т.ч. школою - дитячим садком, інтернатом при школі), спеціалізованими школами, ліцеями, гімназіями, колегіумами</t>
  </si>
  <si>
    <t>0921</t>
  </si>
  <si>
    <t>1020</t>
  </si>
  <si>
    <t>0611020</t>
  </si>
  <si>
    <t xml:space="preserve">Багатопрофільна стаціонарна медична допомога населенню </t>
  </si>
  <si>
    <t>0731</t>
  </si>
  <si>
    <t>2010</t>
  </si>
  <si>
    <t>0712010</t>
  </si>
  <si>
    <t>Відділ охорони здоров'я Рахівської районної державної адміністрації (відповідальний виконавець)</t>
  </si>
  <si>
    <t>07</t>
  </si>
  <si>
    <t>0710000</t>
  </si>
  <si>
    <t>Відділ охорони здоров'я Рахівської районної державної адміністрації (головний розпорядник)</t>
  </si>
  <si>
    <t>0700000</t>
  </si>
  <si>
    <t>Надання загальної середньої освіти загальноосвітніми школами-інтернатами, загальноосвітніми санаторними школами-інтернатами</t>
  </si>
  <si>
    <t>0922</t>
  </si>
  <si>
    <t>1040</t>
  </si>
  <si>
    <t>1011040</t>
  </si>
  <si>
    <t>в т.ч. за рахунок освітньої субвенції</t>
  </si>
  <si>
    <t xml:space="preserve"> - Субвенція з державного бюджету місцевим бюджетам на проведення виборів депутатів місцевих  рад та сільських, селищних, міських голів</t>
  </si>
  <si>
    <t>Субвенція з державного бюджету місцевим бюджетам на проведення виборів депутатів місцевих рад та сільських, селищних, міських голів - всього з них:</t>
  </si>
  <si>
    <t xml:space="preserve"> - Субвенція з державного бюджету місцевим бюджетам на погашення заборгованості з різниці в тарифах на теплову енергію, послуги з централізованого водопостачання та водовідведення, що вироблялися, транспортувалися та постачалися населенню, яка виникла у з</t>
  </si>
  <si>
    <t>Субвенція з державного бюджету місцевим бюджетам на погашення заборгованості з різниці в тарифах на теплову енергію, послуги з централізованого водопостачання та водовідведення, що вироблялися, транспортувалися та постачалися населенню, яка виникла у зв'я</t>
  </si>
  <si>
    <t>Інші субвенції</t>
  </si>
  <si>
    <t xml:space="preserve"> - 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</si>
  <si>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                                                            -  всього з них:                  </t>
  </si>
  <si>
    <t xml:space="preserve"> - 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t>
  </si>
  <si>
    <t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 - всього з них:</t>
  </si>
  <si>
    <t xml:space="preserve">Інші  дотації з місцевого бюджету </t>
  </si>
  <si>
    <t>9150</t>
  </si>
  <si>
    <t>3719150</t>
  </si>
  <si>
    <t>Резервний фонд</t>
  </si>
  <si>
    <t>8010</t>
  </si>
  <si>
    <t>7618010</t>
  </si>
  <si>
    <t>Надання спеціальної освіти школами естетичного виховання (музичними, художніми,хореографічними, театральними, хоровими,мистецькими)</t>
  </si>
  <si>
    <t>0960</t>
  </si>
  <si>
    <t>1100</t>
  </si>
  <si>
    <t>1011100</t>
  </si>
  <si>
    <t>Забезпечення діяльності музеїв і виставок</t>
  </si>
  <si>
    <t>4040</t>
  </si>
  <si>
    <t>1014040</t>
  </si>
  <si>
    <t>4030</t>
  </si>
  <si>
    <t>1014030</t>
  </si>
  <si>
    <t>Відділ культури, молоді та спорту  Рахівської районної державної адміністрації (відповідальний виконавець)</t>
  </si>
  <si>
    <t>10</t>
  </si>
  <si>
    <t>1010000</t>
  </si>
  <si>
    <t>Відділ культури, молоді та спорту Рахівської районної державної адміністрації (головний розпорядник)</t>
  </si>
  <si>
    <t>1000000</t>
  </si>
  <si>
    <t>Компенсаційні виплати на пільговий проїзд автомобільним транспортом окремим категоріям громадян</t>
  </si>
  <si>
    <t>1070</t>
  </si>
  <si>
    <t>3033</t>
  </si>
  <si>
    <t>0813033</t>
  </si>
  <si>
    <t>Інші заходи у сфері соціального захисту  і соціального забезпечення</t>
  </si>
  <si>
    <t>1090</t>
  </si>
  <si>
    <t>3242</t>
  </si>
  <si>
    <t>0813242</t>
  </si>
  <si>
    <t>Інші видатки на соціальний захист населення </t>
  </si>
  <si>
    <t>3400</t>
  </si>
  <si>
    <t>0813240</t>
  </si>
  <si>
    <t>Надання реабілітаційних послуг особам з інвалідністю та дітям з інвалідністю</t>
  </si>
  <si>
    <t>3105</t>
  </si>
  <si>
    <t>0813105</t>
  </si>
  <si>
    <t>Надання пільг окремим категоріям громадян з оплати послуг зв'язку</t>
  </si>
  <si>
    <t>3032</t>
  </si>
  <si>
    <t>0813032</t>
  </si>
  <si>
    <t>Соціальний захист та соціальне забезпечення</t>
  </si>
  <si>
    <t>Управління соціального захисту населення Рахівської районної державної адмістрації (відповідальний виконавець)</t>
  </si>
  <si>
    <t>08</t>
  </si>
  <si>
    <t>0810000</t>
  </si>
  <si>
    <t>Управління соціального захисту населення Рахівської районної державної адмістрації (головний розпорядник)</t>
  </si>
  <si>
    <t>0800000</t>
  </si>
  <si>
    <t>Забезпечення діяльності інклюзивних центрів</t>
  </si>
  <si>
    <t>1170</t>
  </si>
  <si>
    <t>0611170</t>
  </si>
  <si>
    <t xml:space="preserve">  -освітня субвенція з державного бюджету місцевим бюджетам </t>
  </si>
  <si>
    <t>Освітня субвенція - всього:</t>
  </si>
  <si>
    <t>Інші заходи у сфері засобів масової інформації</t>
  </si>
  <si>
    <t>0830</t>
  </si>
  <si>
    <t>8420</t>
  </si>
  <si>
    <t>0218420</t>
  </si>
  <si>
    <t>Заходи та роботи з мобілізаційної підготовки місцевого населення</t>
  </si>
  <si>
    <t>0218220</t>
  </si>
  <si>
    <t>Забезпечення збору та  вивезення сміття і відходів</t>
  </si>
  <si>
    <t>6014</t>
  </si>
  <si>
    <t>0216014</t>
  </si>
  <si>
    <t>Заходи державної політики з питань сім"ї</t>
  </si>
  <si>
    <t>0213123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</si>
  <si>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</si>
  <si>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0213104</t>
  </si>
  <si>
    <t>Інша діяльність у сфері державного управління</t>
  </si>
  <si>
    <t>0210180</t>
  </si>
  <si>
    <r>
      <t xml:space="preserve">Рахiвська районна державна адмiнiстрацiя Закарпатської областi </t>
    </r>
    <r>
      <rPr>
        <sz val="11"/>
        <rFont val="Calibri"/>
        <family val="2"/>
        <charset val="204"/>
      </rPr>
      <t xml:space="preserve"> (відповідальний виконавець)</t>
    </r>
  </si>
  <si>
    <r>
      <t xml:space="preserve">Рахiвська районна державна адмiнiстрацiя Закарпатської областi </t>
    </r>
    <r>
      <rPr>
        <sz val="11"/>
        <rFont val="Calibri"/>
        <family val="2"/>
        <charset val="204"/>
      </rPr>
      <t xml:space="preserve"> (головний розпорядник)</t>
    </r>
  </si>
  <si>
    <t>0640</t>
  </si>
  <si>
    <t>0110180</t>
  </si>
  <si>
    <t>Видатки, не віднесені до основних груп</t>
  </si>
  <si>
    <t>Організаційне,інформаційно-аналітичне та матеріальнотехнічне забезпечення діяльності обласної ради, районної у місті ради ( у разі їх створення), міської, селищної, сільської рад та їх виконавчих комітетів</t>
  </si>
  <si>
    <t>0170</t>
  </si>
  <si>
    <t>0110170</t>
  </si>
  <si>
    <r>
      <t xml:space="preserve">Рахівська районна рада </t>
    </r>
    <r>
      <rPr>
        <sz val="11"/>
        <rFont val="Calibri"/>
        <family val="2"/>
        <charset val="204"/>
      </rPr>
      <t>(відповідальний виконавець)</t>
    </r>
  </si>
  <si>
    <r>
      <t xml:space="preserve">Рахівська районна рада </t>
    </r>
    <r>
      <rPr>
        <sz val="11"/>
        <rFont val="Calibri"/>
        <family val="2"/>
        <charset val="204"/>
      </rPr>
      <t>(головний розпорядник)</t>
    </r>
  </si>
  <si>
    <t xml:space="preserve"> -  субвенція з державного бюджету місцевим бюджетам на здійснення заходів щодо соціально - 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</si>
  <si>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  в.т.ч.:</t>
  </si>
  <si>
    <t>Утримання та навчально-тренувальна робота комунальних, дитячо-юнацьких спортивних шкіл</t>
  </si>
  <si>
    <t>0810</t>
  </si>
  <si>
    <t>5031</t>
  </si>
  <si>
    <t>0615031</t>
  </si>
  <si>
    <t>у в т.ч. 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</si>
  <si>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Інші програми та заходи у сфері освіти</t>
  </si>
  <si>
    <t>1162</t>
  </si>
  <si>
    <t>0611162</t>
  </si>
  <si>
    <t>в т.ч. за рахунок субвенції з місцевого бюджету за рахунок залишку коштів освітньої субвенції, що утворився на початок бюджетного періоду</t>
  </si>
  <si>
    <t>у в т.ч. за рахунок субвенції з місцевого бюджету на забезпечення якісної, сучасної та доступної  загальної середньої освіти  надання державної підтримки особам з особливими освітніми потребами „Нова українська школа” за рахунок відповідної субвенції з де</t>
  </si>
  <si>
    <t xml:space="preserve"> -  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</si>
  <si>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</si>
  <si>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</si>
  <si>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2111</t>
  </si>
  <si>
    <t>0112111</t>
  </si>
  <si>
    <t xml:space="preserve">бюджет розвитку </t>
  </si>
  <si>
    <t>Видатки розвитку</t>
  </si>
  <si>
    <t>у тому числі</t>
  </si>
  <si>
    <t>РАЗОМ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</si>
  <si>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</si>
  <si>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Типової програмної класифікації видатків та кредитування  місцевого бюджету</t>
  </si>
  <si>
    <t>Код Програмної класифікації видатків та кредитування  місцевого бюджету</t>
  </si>
  <si>
    <t>07525000000</t>
  </si>
  <si>
    <t>1. Спрямування залишку коштів бюджету, що утворився на 01.01.2021 року (без залишку освітньої субвенції):</t>
  </si>
  <si>
    <t>0110001</t>
  </si>
  <si>
    <t>Фінансовий відділ Великобичківської селищної ради(головний розпорядник)</t>
  </si>
  <si>
    <t>3.Перерозподіл видатків в межах загального обсягу</t>
  </si>
  <si>
    <t>Великобичківська селищна рада(головний розпорядник)</t>
  </si>
  <si>
    <t>Великобичківська селищна рада(відповідальний розпорядник)</t>
  </si>
  <si>
    <t>Фінансовий відділ Великобичківської селищної ради(відповідальний розпорядник)</t>
  </si>
  <si>
    <t>Зміни до розподілу видатків  бюджету Великобичківської територіальної громадни на 2021 рік</t>
  </si>
  <si>
    <t xml:space="preserve">за головними розпорядниками коштів (у межах змін загального обсягу  видатків місцевого  бюджету, спрямування залишку коштів  бюджету, що утворився на 01.01.2021 року </t>
  </si>
  <si>
    <t xml:space="preserve">та перерозподіл видатків в межах загального обсягу видатків за головними розпорядниками коштів місцевого бюджету, перероподіл резервного фонду </t>
  </si>
  <si>
    <t>0118330</t>
  </si>
  <si>
    <t>2. Спрямування залишку освітньої субвенції що утворилася на 01.01.2021року</t>
  </si>
  <si>
    <t>Відділ освіти молоді та спорту Великобичківської селищної ради (відповідальний розпорядник)</t>
  </si>
  <si>
    <t>Відділ освіти молоді та спорту Великобичківської селищної ради (головний розпорядник)</t>
  </si>
  <si>
    <t>0611021</t>
  </si>
  <si>
    <t>Надання загальної середньої освіти закладам загальної середньої освіти</t>
  </si>
  <si>
    <t>0110150</t>
  </si>
  <si>
    <t>0112010</t>
  </si>
  <si>
    <t>0113242</t>
  </si>
  <si>
    <t>8130</t>
  </si>
  <si>
    <t>0118130</t>
  </si>
  <si>
    <t>0540</t>
  </si>
  <si>
    <t>0320</t>
  </si>
  <si>
    <t>Забезпечення діяльності місцевої пожежної охорони</t>
  </si>
  <si>
    <t>0117310</t>
  </si>
  <si>
    <t>7310</t>
  </si>
  <si>
    <t>Будівництво обєктів житлово-комунального господарства</t>
  </si>
  <si>
    <t>0017322</t>
  </si>
  <si>
    <t>7322</t>
  </si>
  <si>
    <t>Будівництво медичних установ та закладів</t>
  </si>
  <si>
    <t>Інша діяльність у сфері екології та охорони природних ресурсів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</si>
  <si>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</si>
  <si>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r>
      <t>Великобичківська селищна рада (</t>
    </r>
    <r>
      <rPr>
        <sz val="12"/>
        <rFont val="Times New Roman"/>
        <family val="1"/>
        <charset val="204"/>
      </rPr>
      <t>відповідальний розпорядник)</t>
    </r>
  </si>
  <si>
    <t>Великобичківська селищна рада (головний розпорядник)</t>
  </si>
  <si>
    <t>Великобичківська селищна рада (відповідальний розпорядник)</t>
  </si>
  <si>
    <t>Інші заходи у сфері соціального захисту і соціального забезпечення</t>
  </si>
  <si>
    <t>Первинна медична допомога населенню що надається агентами первинної медичної (медико-санітарної) допомоги</t>
  </si>
  <si>
    <r>
      <t>Інш програми та заходи у сфері охорони здоров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</t>
    </r>
  </si>
  <si>
    <t>0116030</t>
  </si>
  <si>
    <t>6030</t>
  </si>
  <si>
    <t>Організація благоустрою населених пунктів</t>
  </si>
  <si>
    <t>0611010</t>
  </si>
  <si>
    <t>0910</t>
  </si>
  <si>
    <t>Надання дошкільної освіти</t>
  </si>
  <si>
    <t>0611141</t>
  </si>
  <si>
    <t>0611080</t>
  </si>
  <si>
    <t>1080</t>
  </si>
  <si>
    <t>Надання спеціальної освіти мистецькими школами</t>
  </si>
  <si>
    <t xml:space="preserve">Забезпечення діяльності інших закладів у сфері освіти, </t>
  </si>
  <si>
    <t>0611142</t>
  </si>
  <si>
    <t>Інші програми ьа заходи у сфері освіти</t>
  </si>
  <si>
    <t>0614030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</si>
  <si>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</si>
  <si>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</si>
  <si>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до рішення</t>
  </si>
  <si>
    <t>4. За рахунок зменшення резервного фонду</t>
  </si>
  <si>
    <t>Надання загальної середньої освіти закладами загальної середньої освіти</t>
  </si>
  <si>
    <t>від 21.05.2021р.№255</t>
  </si>
  <si>
    <t>0611061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</si>
</sst>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р_._-;\-* #,##0_р_._-;_-* &quot;-&quot;_р_._-;_-@_-"/>
    <numFmt numFmtId="165" formatCode="* #,##0.00;* \-#,##0.00;* &quot;-&quot;??;@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\ &quot;z?&quot;;[Red]\-#,##0\ &quot;z?&quot;"/>
    <numFmt numFmtId="169" formatCode="#,##0.00\ &quot;z?&quot;;[Red]\-#,##0.00\ &quot;z?&quot;"/>
    <numFmt numFmtId="170" formatCode="_-* #,##0\ _р_._-;\-* #,##0\ _р_._-;_-* &quot;-&quot;\ _р_._-;_-@_-"/>
    <numFmt numFmtId="171" formatCode="_-* #,##0.00\ _р_._-;\-* #,##0.00\ _р_._-;_-* &quot;-&quot;??\ _р_._-;_-@_-"/>
    <numFmt numFmtId="172" formatCode="_-* #,##0\ &quot;р.&quot;_-;\-* #,##0\ &quot;р.&quot;_-;_-* &quot;-&quot;\ &quot;р.&quot;_-;_-@_-"/>
    <numFmt numFmtId="173" formatCode="_-* #,##0.00\ &quot;р.&quot;_-;\-* #,##0.00\ &quot;р.&quot;_-;_-* &quot;-&quot;??\ &quot;р.&quot;_-;_-@_-"/>
    <numFmt numFmtId="174" formatCode="_-* #,##0\ _z_?_-;\-* #,##0\ _z_?_-;_-* &quot;-&quot;\ _z_?_-;_-@_-"/>
    <numFmt numFmtId="175" formatCode="_-* #,##0.00\ _z_?_-;\-* #,##0.00\ _z_?_-;_-* &quot;-&quot;??\ _z_?_-;_-@_-"/>
    <numFmt numFmtId="176" formatCode="#,##0.\-"/>
  </numFmts>
  <fonts count="9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charset val="204"/>
    </font>
    <font>
      <sz val="14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name val="Calibri"/>
      <family val="2"/>
      <charset val="204"/>
    </font>
    <font>
      <sz val="12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family val="2"/>
      <charset val="204"/>
    </font>
    <font>
      <i/>
      <sz val="11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name val="Arial Cyr"/>
      <family val="2"/>
      <charset val="204"/>
    </font>
    <font>
      <i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7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charset val="1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</font>
    <font>
      <b/>
      <sz val="1"/>
      <color indexed="8"/>
      <name val="Courier"/>
    </font>
    <font>
      <sz val="14"/>
      <color indexed="8"/>
      <name val="Times New Roman"/>
      <family val="2"/>
      <charset val="204"/>
    </font>
    <font>
      <sz val="14"/>
      <color indexed="9"/>
      <name val="Times New Roman"/>
      <family val="2"/>
      <charset val="204"/>
    </font>
    <font>
      <sz val="10"/>
      <name val="Arial CE"/>
    </font>
    <font>
      <sz val="9"/>
      <name val="PL Arial"/>
    </font>
    <font>
      <sz val="10"/>
      <name val="PL Arial"/>
    </font>
    <font>
      <u/>
      <sz val="10"/>
      <color indexed="36"/>
      <name val="Arial Cyr"/>
      <family val="2"/>
      <charset val="204"/>
    </font>
    <font>
      <b/>
      <sz val="18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Helv"/>
    </font>
    <font>
      <b/>
      <sz val="14"/>
      <name val="PL Arial"/>
    </font>
    <font>
      <sz val="14"/>
      <color indexed="62"/>
      <name val="Times New Roman"/>
      <family val="2"/>
      <charset val="204"/>
    </font>
    <font>
      <sz val="14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name val="Times New Roman CYR"/>
      <charset val="204"/>
    </font>
    <font>
      <sz val="14"/>
      <color indexed="52"/>
      <name val="Times New Roman"/>
      <family val="2"/>
      <charset val="204"/>
    </font>
    <font>
      <b/>
      <sz val="14"/>
      <color indexed="9"/>
      <name val="Times New Roman"/>
      <family val="2"/>
      <charset val="204"/>
    </font>
    <font>
      <b/>
      <sz val="14"/>
      <color indexed="52"/>
      <name val="Times New Roman"/>
      <family val="2"/>
      <charset val="204"/>
    </font>
    <font>
      <b/>
      <sz val="14"/>
      <color indexed="8"/>
      <name val="Times New Roman"/>
      <family val="2"/>
      <charset val="204"/>
    </font>
    <font>
      <sz val="14"/>
      <color indexed="20"/>
      <name val="Times New Roman"/>
      <family val="2"/>
      <charset val="204"/>
    </font>
    <font>
      <b/>
      <sz val="14"/>
      <color indexed="63"/>
      <name val="Times New Roman"/>
      <family val="2"/>
      <charset val="204"/>
    </font>
    <font>
      <sz val="14"/>
      <color indexed="60"/>
      <name val="Times New Roman"/>
      <family val="2"/>
      <charset val="204"/>
    </font>
    <font>
      <sz val="14"/>
      <color indexed="10"/>
      <name val="Times New Roman"/>
      <family val="2"/>
      <charset val="204"/>
    </font>
    <font>
      <i/>
      <sz val="14"/>
      <color indexed="23"/>
      <name val="Times New Roman"/>
      <family val="2"/>
      <charset val="204"/>
    </font>
    <font>
      <sz val="12"/>
      <name val="UkrainianPragmatica"/>
      <charset val="204"/>
    </font>
    <font>
      <b/>
      <sz val="18"/>
      <color indexed="62"/>
      <name val="Calibri"/>
      <family val="2"/>
      <charset val="204"/>
    </font>
    <font>
      <sz val="10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86">
    <xf numFmtId="0" fontId="0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12" fillId="0" borderId="0"/>
    <xf numFmtId="0" fontId="22" fillId="0" borderId="0"/>
    <xf numFmtId="0" fontId="26" fillId="0" borderId="0"/>
    <xf numFmtId="0" fontId="28" fillId="0" borderId="0"/>
    <xf numFmtId="0" fontId="3" fillId="0" borderId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1" fillId="0" borderId="17">
      <protection locked="0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2" fillId="12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2" fillId="15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2" fillId="18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2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2" fillId="15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15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2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2" fillId="26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" fillId="11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2" fillId="20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2" fillId="15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/>
    <xf numFmtId="0" fontId="44" fillId="20" borderId="0" applyNumberFormat="0" applyBorder="0" applyAlignment="0" applyProtection="0"/>
    <xf numFmtId="0" fontId="44" fillId="32" borderId="0" applyNumberFormat="0" applyBorder="0" applyAlignment="0" applyProtection="0"/>
    <xf numFmtId="0" fontId="44" fillId="12" borderId="0" applyNumberFormat="0" applyBorder="0" applyAlignment="0" applyProtection="0"/>
    <xf numFmtId="0" fontId="44" fillId="3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7" borderId="0" applyNumberFormat="0" applyBorder="0" applyAlignment="0" applyProtection="0"/>
    <xf numFmtId="0" fontId="44" fillId="34" borderId="0" applyNumberFormat="0" applyBorder="0" applyAlignment="0" applyProtection="0"/>
    <xf numFmtId="0" fontId="44" fillId="11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20" borderId="0" applyNumberFormat="0" applyBorder="0" applyAlignment="0" applyProtection="0"/>
    <xf numFmtId="0" fontId="44" fillId="2" borderId="0" applyNumberFormat="0" applyBorder="0" applyAlignment="0" applyProtection="0"/>
    <xf numFmtId="0" fontId="44" fillId="37" borderId="0" applyNumberFormat="0" applyBorder="0" applyAlignment="0" applyProtection="0"/>
    <xf numFmtId="0" fontId="44" fillId="12" borderId="0" applyNumberFormat="0" applyBorder="0" applyAlignment="0" applyProtection="0"/>
    <xf numFmtId="0" fontId="44" fillId="38" borderId="0" applyNumberFormat="0" applyBorder="0" applyAlignment="0" applyProtection="0"/>
    <xf numFmtId="0" fontId="44" fillId="20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64" fillId="31" borderId="0" applyNumberFormat="0" applyBorder="0" applyAlignment="0" applyProtection="0"/>
    <xf numFmtId="0" fontId="44" fillId="33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44" fillId="28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44" fillId="11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44" fillId="20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44" fillId="12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37" borderId="0" applyNumberFormat="0" applyBorder="0" applyAlignment="0" applyProtection="0"/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168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9" fontId="66" fillId="0" borderId="0"/>
    <xf numFmtId="4" fontId="67" fillId="0" borderId="0" applyFill="0" applyBorder="0" applyProtection="0">
      <alignment horizontal="right"/>
    </xf>
    <xf numFmtId="3" fontId="67" fillId="0" borderId="0" applyFill="0" applyBorder="0" applyProtection="0"/>
    <xf numFmtId="4" fontId="67" fillId="0" borderId="0"/>
    <xf numFmtId="3" fontId="67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" fontId="66" fillId="0" borderId="0"/>
    <xf numFmtId="174" fontId="65" fillId="0" borderId="0" applyFont="0" applyFill="0" applyBorder="0" applyAlignment="0" applyProtection="0"/>
    <xf numFmtId="175" fontId="6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76" fontId="69" fillId="39" borderId="0"/>
    <xf numFmtId="0" fontId="7" fillId="40" borderId="0"/>
    <xf numFmtId="176" fontId="4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65" fillId="0" borderId="0"/>
    <xf numFmtId="10" fontId="67" fillId="41" borderId="0" applyFill="0" applyBorder="0" applyProtection="0">
      <alignment horizontal="center"/>
    </xf>
    <xf numFmtId="10" fontId="67" fillId="0" borderId="0"/>
    <xf numFmtId="0" fontId="67" fillId="0" borderId="0"/>
    <xf numFmtId="0" fontId="22" fillId="0" borderId="0"/>
    <xf numFmtId="0" fontId="71" fillId="0" borderId="0"/>
    <xf numFmtId="0" fontId="65" fillId="0" borderId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10" fontId="66" fillId="0" borderId="0">
      <alignment horizontal="center"/>
    </xf>
    <xf numFmtId="0" fontId="72" fillId="41" borderId="0"/>
    <xf numFmtId="166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34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45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44" fillId="3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44" fillId="28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44" fillId="46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4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36" borderId="0" applyNumberFormat="0" applyBorder="0" applyAlignment="0" applyProtection="0"/>
    <xf numFmtId="0" fontId="44" fillId="4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64" fillId="33" borderId="0" applyNumberFormat="0" applyBorder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73" fillId="18" borderId="18" applyNumberFormat="0" applyAlignment="0" applyProtection="0"/>
    <xf numFmtId="0" fontId="45" fillId="16" borderId="18" applyNumberFormat="0" applyAlignment="0" applyProtection="0">
      <alignment vertical="center"/>
    </xf>
    <xf numFmtId="0" fontId="46" fillId="41" borderId="19" applyNumberFormat="0" applyAlignment="0" applyProtection="0"/>
    <xf numFmtId="0" fontId="47" fillId="41" borderId="18" applyNumberFormat="0" applyAlignment="0" applyProtection="0"/>
    <xf numFmtId="0" fontId="48" fillId="16" borderId="0" applyNumberFormat="0" applyBorder="0" applyAlignment="0" applyProtection="0"/>
    <xf numFmtId="165" fontId="43" fillId="0" borderId="0" applyFont="0" applyFill="0" applyBorder="0" applyAlignment="0" applyProtection="0"/>
    <xf numFmtId="0" fontId="48" fillId="20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50" fillId="0" borderId="22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76" fillId="0" borderId="23" applyNumberFormat="0" applyFill="0" applyAlignment="0" applyProtection="0"/>
    <xf numFmtId="0" fontId="51" fillId="0" borderId="24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2" fillId="0" borderId="0"/>
    <xf numFmtId="0" fontId="6" fillId="0" borderId="0"/>
    <xf numFmtId="0" fontId="6" fillId="0" borderId="0"/>
    <xf numFmtId="0" fontId="78" fillId="0" borderId="0">
      <alignment vertical="top"/>
    </xf>
    <xf numFmtId="0" fontId="5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52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5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9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3" fillId="0" borderId="0">
      <alignment vertical="top"/>
    </xf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9" fillId="0" borderId="27" applyNumberFormat="0" applyFill="0" applyAlignment="0" applyProtection="0"/>
    <xf numFmtId="0" fontId="9" fillId="0" borderId="28" applyNumberFormat="0" applyFill="0" applyAlignment="0" applyProtection="0">
      <alignment vertical="center"/>
    </xf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82" fillId="47" borderId="29" applyNumberFormat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48" borderId="0" applyNumberFormat="0" applyBorder="0" applyAlignment="0" applyProtection="0"/>
    <xf numFmtId="0" fontId="56" fillId="26" borderId="0" applyNumberFormat="0" applyBorder="0" applyAlignment="0" applyProtection="0"/>
    <xf numFmtId="0" fontId="57" fillId="49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6" fillId="0" borderId="0"/>
    <xf numFmtId="0" fontId="26" fillId="0" borderId="0"/>
    <xf numFmtId="0" fontId="92" fillId="0" borderId="0"/>
    <xf numFmtId="0" fontId="92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6" fillId="0" borderId="0"/>
    <xf numFmtId="0" fontId="3" fillId="0" borderId="0"/>
    <xf numFmtId="0" fontId="9" fillId="0" borderId="30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58" fillId="11" borderId="0" applyNumberFormat="0" applyBorder="0" applyAlignment="0" applyProtection="0"/>
    <xf numFmtId="0" fontId="58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85" fillId="11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5" borderId="31" applyNumberFormat="0" applyFont="0" applyAlignment="0" applyProtection="0"/>
    <xf numFmtId="0" fontId="3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80" fillId="15" borderId="31" applyNumberFormat="0" applyFont="0" applyAlignment="0" applyProtection="0"/>
    <xf numFmtId="0" fontId="26" fillId="15" borderId="31" applyNumberFormat="0" applyFont="0" applyAlignment="0" applyProtection="0"/>
    <xf numFmtId="0" fontId="26" fillId="15" borderId="31" applyNumberFormat="0" applyFont="0" applyAlignment="0" applyProtection="0"/>
    <xf numFmtId="0" fontId="54" fillId="50" borderId="29" applyNumberFormat="0" applyAlignment="0" applyProtection="0">
      <alignment vertical="center"/>
    </xf>
    <xf numFmtId="0" fontId="46" fillId="49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86" fillId="41" borderId="19" applyNumberFormat="0" applyAlignment="0" applyProtection="0"/>
    <xf numFmtId="0" fontId="60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87" fillId="26" borderId="0" applyNumberFormat="0" applyBorder="0" applyAlignment="0" applyProtection="0"/>
    <xf numFmtId="0" fontId="12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71" fontId="90" fillId="0" borderId="0" applyFont="0" applyFill="0" applyBorder="0" applyAlignment="0" applyProtection="0"/>
    <xf numFmtId="0" fontId="48" fillId="14" borderId="0" applyNumberFormat="0" applyBorder="0" applyAlignment="0" applyProtection="0"/>
    <xf numFmtId="0" fontId="61" fillId="0" borderId="0">
      <protection locked="0"/>
    </xf>
  </cellStyleXfs>
  <cellXfs count="163">
    <xf numFmtId="0" fontId="0" fillId="0" borderId="0" xfId="0"/>
    <xf numFmtId="0" fontId="2" fillId="0" borderId="0" xfId="1"/>
    <xf numFmtId="0" fontId="4" fillId="0" borderId="0" xfId="2" applyFont="1"/>
    <xf numFmtId="0" fontId="5" fillId="0" borderId="0" xfId="1" applyFont="1"/>
    <xf numFmtId="0" fontId="7" fillId="0" borderId="0" xfId="3" applyFont="1"/>
    <xf numFmtId="4" fontId="8" fillId="3" borderId="3" xfId="1" applyNumberFormat="1" applyFont="1" applyFill="1" applyBorder="1" applyAlignment="1">
      <alignment horizontal="center"/>
    </xf>
    <xf numFmtId="2" fontId="9" fillId="3" borderId="3" xfId="1" applyNumberFormat="1" applyFont="1" applyFill="1" applyBorder="1"/>
    <xf numFmtId="49" fontId="10" fillId="0" borderId="0" xfId="1" applyNumberFormat="1" applyFont="1" applyFill="1" applyBorder="1" applyAlignment="1">
      <alignment vertical="center"/>
    </xf>
    <xf numFmtId="4" fontId="8" fillId="2" borderId="4" xfId="1" applyNumberFormat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/>
    </xf>
    <xf numFmtId="2" fontId="13" fillId="0" borderId="2" xfId="5" applyNumberFormat="1" applyFont="1" applyBorder="1" applyAlignment="1">
      <alignment horizontal="left" vertical="center" wrapText="1"/>
    </xf>
    <xf numFmtId="1" fontId="13" fillId="0" borderId="2" xfId="5" applyNumberFormat="1" applyFont="1" applyBorder="1" applyAlignment="1">
      <alignment horizontal="center" vertical="center" wrapText="1"/>
    </xf>
    <xf numFmtId="2" fontId="13" fillId="0" borderId="2" xfId="5" applyNumberFormat="1" applyFont="1" applyBorder="1" applyAlignment="1">
      <alignment horizontal="center" vertical="center" wrapText="1"/>
    </xf>
    <xf numFmtId="4" fontId="14" fillId="0" borderId="5" xfId="1" applyNumberFormat="1" applyFont="1" applyFill="1" applyBorder="1" applyAlignment="1">
      <alignment horizontal="center" vertical="center"/>
    </xf>
    <xf numFmtId="2" fontId="15" fillId="0" borderId="2" xfId="5" applyNumberFormat="1" applyFont="1" applyBorder="1" applyAlignment="1">
      <alignment horizontal="left" vertical="center" wrapText="1"/>
    </xf>
    <xf numFmtId="2" fontId="15" fillId="0" borderId="2" xfId="5" applyNumberFormat="1" applyFont="1" applyBorder="1" applyAlignment="1">
      <alignment horizontal="center" vertical="center" wrapText="1"/>
    </xf>
    <xf numFmtId="2" fontId="13" fillId="0" borderId="2" xfId="5" applyNumberFormat="1" applyFont="1" applyFill="1" applyBorder="1" applyAlignment="1">
      <alignment horizontal="left" vertical="center" wrapText="1"/>
    </xf>
    <xf numFmtId="0" fontId="13" fillId="0" borderId="2" xfId="5" applyFont="1" applyBorder="1" applyAlignment="1">
      <alignment vertical="center" wrapText="1"/>
    </xf>
    <xf numFmtId="49" fontId="13" fillId="0" borderId="2" xfId="5" applyNumberFormat="1" applyFont="1" applyBorder="1" applyAlignment="1">
      <alignment horizontal="center" vertical="center" wrapText="1"/>
    </xf>
    <xf numFmtId="1" fontId="10" fillId="0" borderId="2" xfId="5" applyNumberFormat="1" applyFont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/>
    </xf>
    <xf numFmtId="0" fontId="18" fillId="0" borderId="0" xfId="1" applyFont="1"/>
    <xf numFmtId="4" fontId="14" fillId="4" borderId="2" xfId="1" applyNumberFormat="1" applyFont="1" applyFill="1" applyBorder="1" applyAlignment="1">
      <alignment horizontal="center" vertical="center"/>
    </xf>
    <xf numFmtId="4" fontId="11" fillId="0" borderId="2" xfId="1" applyNumberFormat="1" applyFont="1" applyBorder="1" applyAlignment="1">
      <alignment horizontal="center" vertical="center"/>
    </xf>
    <xf numFmtId="2" fontId="10" fillId="0" borderId="2" xfId="4" applyNumberFormat="1" applyFont="1" applyBorder="1" applyAlignment="1">
      <alignment vertical="center" wrapText="1"/>
    </xf>
    <xf numFmtId="2" fontId="10" fillId="0" borderId="2" xfId="1" applyNumberFormat="1" applyFont="1" applyBorder="1" applyAlignment="1">
      <alignment vertical="center"/>
    </xf>
    <xf numFmtId="4" fontId="14" fillId="0" borderId="2" xfId="1" applyNumberFormat="1" applyFont="1" applyBorder="1" applyAlignment="1">
      <alignment horizontal="center" vertical="center"/>
    </xf>
    <xf numFmtId="2" fontId="19" fillId="0" borderId="2" xfId="1" applyNumberFormat="1" applyFont="1" applyBorder="1" applyAlignment="1">
      <alignment vertical="center" wrapText="1"/>
    </xf>
    <xf numFmtId="2" fontId="19" fillId="0" borderId="2" xfId="1" applyNumberFormat="1" applyFont="1" applyBorder="1" applyAlignment="1">
      <alignment vertical="center"/>
    </xf>
    <xf numFmtId="2" fontId="10" fillId="0" borderId="2" xfId="1" applyNumberFormat="1" applyFont="1" applyBorder="1" applyAlignment="1">
      <alignment vertical="center" wrapText="1"/>
    </xf>
    <xf numFmtId="0" fontId="18" fillId="0" borderId="0" xfId="1" applyFont="1" applyFill="1"/>
    <xf numFmtId="2" fontId="2" fillId="0" borderId="2" xfId="6" applyNumberFormat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/>
    </xf>
    <xf numFmtId="2" fontId="10" fillId="0" borderId="2" xfId="4" applyNumberFormat="1" applyFont="1" applyBorder="1" applyAlignment="1">
      <alignment vertical="center"/>
    </xf>
    <xf numFmtId="2" fontId="19" fillId="0" borderId="2" xfId="4" applyNumberFormat="1" applyFont="1" applyBorder="1" applyAlignment="1">
      <alignment vertical="center"/>
    </xf>
    <xf numFmtId="2" fontId="23" fillId="0" borderId="2" xfId="2" applyNumberFormat="1" applyFont="1" applyBorder="1" applyAlignment="1">
      <alignment wrapText="1"/>
    </xf>
    <xf numFmtId="2" fontId="24" fillId="0" borderId="2" xfId="2" applyNumberFormat="1" applyFont="1" applyBorder="1" applyAlignment="1">
      <alignment wrapText="1"/>
    </xf>
    <xf numFmtId="2" fontId="15" fillId="0" borderId="2" xfId="2" applyNumberFormat="1" applyFont="1" applyFill="1" applyBorder="1" applyAlignment="1">
      <alignment horizontal="left" vertical="center" wrapText="1"/>
    </xf>
    <xf numFmtId="2" fontId="13" fillId="0" borderId="2" xfId="2" applyNumberFormat="1" applyFont="1" applyFill="1" applyBorder="1" applyAlignment="1">
      <alignment horizontal="center" vertical="center"/>
    </xf>
    <xf numFmtId="2" fontId="15" fillId="0" borderId="2" xfId="2" applyNumberFormat="1" applyFont="1" applyFill="1" applyBorder="1" applyAlignment="1">
      <alignment horizontal="center" vertical="center" wrapText="1"/>
    </xf>
    <xf numFmtId="2" fontId="10" fillId="0" borderId="2" xfId="6" applyNumberFormat="1" applyFont="1" applyBorder="1" applyAlignment="1">
      <alignment vertical="center" wrapText="1"/>
    </xf>
    <xf numFmtId="2" fontId="13" fillId="0" borderId="2" xfId="6" applyNumberFormat="1" applyFont="1" applyBorder="1" applyAlignment="1">
      <alignment vertical="center" wrapText="1"/>
    </xf>
    <xf numFmtId="2" fontId="13" fillId="0" borderId="2" xfId="2" applyNumberFormat="1" applyFont="1" applyFill="1" applyBorder="1" applyAlignment="1">
      <alignment horizontal="center" vertical="center" wrapText="1"/>
    </xf>
    <xf numFmtId="2" fontId="13" fillId="0" borderId="2" xfId="2" applyNumberFormat="1" applyFont="1" applyFill="1" applyBorder="1" applyAlignment="1">
      <alignment horizontal="left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2" fontId="17" fillId="0" borderId="2" xfId="2" applyNumberFormat="1" applyFont="1" applyBorder="1" applyAlignment="1">
      <alignment vertical="center" wrapText="1"/>
    </xf>
    <xf numFmtId="2" fontId="10" fillId="0" borderId="2" xfId="7" applyNumberFormat="1" applyFont="1" applyBorder="1" applyAlignment="1">
      <alignment vertical="center" wrapText="1"/>
    </xf>
    <xf numFmtId="2" fontId="10" fillId="0" borderId="2" xfId="1" applyNumberFormat="1" applyFont="1" applyBorder="1" applyAlignment="1">
      <alignment horizontal="left" vertical="center"/>
    </xf>
    <xf numFmtId="4" fontId="20" fillId="0" borderId="2" xfId="1" applyNumberFormat="1" applyFont="1" applyBorder="1" applyAlignment="1">
      <alignment horizontal="center" vertical="center"/>
    </xf>
    <xf numFmtId="2" fontId="27" fillId="0" borderId="2" xfId="7" applyNumberFormat="1" applyFont="1" applyFill="1" applyBorder="1" applyAlignment="1" applyProtection="1">
      <alignment horizontal="left" vertical="center" wrapText="1"/>
    </xf>
    <xf numFmtId="2" fontId="2" fillId="0" borderId="2" xfId="4" applyNumberFormat="1" applyFont="1" applyBorder="1" applyAlignment="1">
      <alignment vertical="center"/>
    </xf>
    <xf numFmtId="2" fontId="2" fillId="0" borderId="2" xfId="4" applyNumberFormat="1" applyFont="1" applyBorder="1" applyAlignment="1">
      <alignment vertical="center" wrapText="1"/>
    </xf>
    <xf numFmtId="4" fontId="11" fillId="0" borderId="2" xfId="4" applyNumberFormat="1" applyFont="1" applyBorder="1" applyAlignment="1">
      <alignment horizontal="center" vertical="center"/>
    </xf>
    <xf numFmtId="0" fontId="10" fillId="0" borderId="0" xfId="1" applyFont="1"/>
    <xf numFmtId="2" fontId="24" fillId="0" borderId="2" xfId="8" applyNumberFormat="1" applyFont="1" applyBorder="1" applyAlignment="1">
      <alignment horizontal="left" wrapText="1"/>
    </xf>
    <xf numFmtId="2" fontId="29" fillId="0" borderId="2" xfId="7" applyNumberFormat="1" applyFont="1" applyFill="1" applyBorder="1" applyAlignment="1" applyProtection="1">
      <alignment horizontal="center" vertical="center" wrapText="1"/>
    </xf>
    <xf numFmtId="2" fontId="29" fillId="0" borderId="2" xfId="8" applyNumberFormat="1" applyFont="1" applyBorder="1" applyAlignment="1">
      <alignment horizontal="center" vertical="center" wrapText="1"/>
    </xf>
    <xf numFmtId="4" fontId="30" fillId="0" borderId="2" xfId="4" applyNumberFormat="1" applyFont="1" applyBorder="1" applyAlignment="1">
      <alignment horizontal="center" vertical="center"/>
    </xf>
    <xf numFmtId="2" fontId="10" fillId="0" borderId="2" xfId="7" applyNumberFormat="1" applyFont="1" applyFill="1" applyBorder="1" applyAlignment="1" applyProtection="1">
      <alignment horizontal="left" vertical="center" wrapText="1"/>
    </xf>
    <xf numFmtId="4" fontId="8" fillId="0" borderId="2" xfId="4" applyNumberFormat="1" applyFont="1" applyBorder="1" applyAlignment="1">
      <alignment horizontal="center" vertical="center"/>
    </xf>
    <xf numFmtId="2" fontId="31" fillId="0" borderId="2" xfId="6" applyNumberFormat="1" applyFont="1" applyBorder="1" applyAlignment="1">
      <alignment vertical="center" wrapText="1"/>
    </xf>
    <xf numFmtId="2" fontId="13" fillId="0" borderId="2" xfId="2" applyNumberFormat="1" applyFont="1" applyBorder="1" applyAlignment="1">
      <alignment vertical="center" wrapText="1"/>
    </xf>
    <xf numFmtId="2" fontId="13" fillId="0" borderId="2" xfId="1" applyNumberFormat="1" applyFont="1" applyBorder="1" applyAlignment="1">
      <alignment vertical="center"/>
    </xf>
    <xf numFmtId="2" fontId="13" fillId="0" borderId="2" xfId="4" applyNumberFormat="1" applyFont="1" applyBorder="1" applyAlignment="1">
      <alignment vertical="center" wrapText="1"/>
    </xf>
    <xf numFmtId="4" fontId="14" fillId="0" borderId="2" xfId="4" applyNumberFormat="1" applyFont="1" applyBorder="1" applyAlignment="1">
      <alignment horizontal="center" vertical="center"/>
    </xf>
    <xf numFmtId="4" fontId="30" fillId="0" borderId="2" xfId="1" applyNumberFormat="1" applyFont="1" applyBorder="1" applyAlignment="1">
      <alignment horizontal="center" vertical="center"/>
    </xf>
    <xf numFmtId="2" fontId="27" fillId="0" borderId="2" xfId="7" applyNumberFormat="1" applyFont="1" applyFill="1" applyBorder="1" applyAlignment="1">
      <alignment horizontal="left" vertical="center" wrapText="1"/>
    </xf>
    <xf numFmtId="2" fontId="10" fillId="0" borderId="2" xfId="6" applyNumberFormat="1" applyFont="1" applyBorder="1" applyAlignment="1">
      <alignment horizontal="left" vertical="center"/>
    </xf>
    <xf numFmtId="2" fontId="27" fillId="0" borderId="2" xfId="6" applyNumberFormat="1" applyFont="1" applyBorder="1" applyAlignment="1">
      <alignment vertical="center" wrapText="1"/>
    </xf>
    <xf numFmtId="2" fontId="27" fillId="0" borderId="2" xfId="6" applyNumberFormat="1" applyFont="1" applyBorder="1" applyAlignment="1">
      <alignment horizontal="left" vertical="center"/>
    </xf>
    <xf numFmtId="0" fontId="9" fillId="0" borderId="0" xfId="1" applyFont="1"/>
    <xf numFmtId="0" fontId="2" fillId="5" borderId="0" xfId="1" applyFill="1" applyAlignment="1"/>
    <xf numFmtId="4" fontId="8" fillId="4" borderId="2" xfId="1" applyNumberFormat="1" applyFont="1" applyFill="1" applyBorder="1" applyAlignment="1">
      <alignment horizontal="center" vertical="center"/>
    </xf>
    <xf numFmtId="4" fontId="8" fillId="5" borderId="2" xfId="1" applyNumberFormat="1" applyFont="1" applyFill="1" applyBorder="1" applyAlignment="1">
      <alignment horizontal="center" vertical="center"/>
    </xf>
    <xf numFmtId="4" fontId="30" fillId="5" borderId="2" xfId="1" applyNumberFormat="1" applyFont="1" applyFill="1" applyBorder="1" applyAlignment="1">
      <alignment horizontal="center" vertical="center"/>
    </xf>
    <xf numFmtId="2" fontId="32" fillId="5" borderId="2" xfId="1" applyNumberFormat="1" applyFont="1" applyFill="1" applyBorder="1" applyAlignment="1">
      <alignment horizontal="left" vertical="center" wrapText="1"/>
    </xf>
    <xf numFmtId="2" fontId="2" fillId="5" borderId="2" xfId="1" applyNumberFormat="1" applyFont="1" applyFill="1" applyBorder="1" applyAlignment="1">
      <alignment horizontal="left" vertical="center"/>
    </xf>
    <xf numFmtId="0" fontId="2" fillId="5" borderId="0" xfId="1" applyFont="1" applyFill="1" applyAlignment="1"/>
    <xf numFmtId="2" fontId="2" fillId="5" borderId="2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30" fillId="5" borderId="2" xfId="1" applyNumberFormat="1" applyFont="1" applyFill="1" applyBorder="1" applyAlignment="1">
      <alignment horizontal="center" vertical="center" wrapText="1"/>
    </xf>
    <xf numFmtId="2" fontId="17" fillId="0" borderId="2" xfId="4" applyNumberFormat="1" applyFont="1" applyBorder="1" applyAlignment="1">
      <alignment vertical="center" wrapText="1"/>
    </xf>
    <xf numFmtId="4" fontId="11" fillId="5" borderId="2" xfId="1" applyNumberFormat="1" applyFont="1" applyFill="1" applyBorder="1" applyAlignment="1">
      <alignment horizontal="center" vertical="center" wrapText="1"/>
    </xf>
    <xf numFmtId="4" fontId="14" fillId="5" borderId="2" xfId="1" applyNumberFormat="1" applyFont="1" applyFill="1" applyBorder="1" applyAlignment="1">
      <alignment horizontal="center" vertical="center" wrapText="1"/>
    </xf>
    <xf numFmtId="2" fontId="33" fillId="0" borderId="2" xfId="2" applyNumberFormat="1" applyFont="1" applyBorder="1" applyAlignment="1">
      <alignment wrapText="1"/>
    </xf>
    <xf numFmtId="0" fontId="2" fillId="0" borderId="0" xfId="1" applyFill="1"/>
    <xf numFmtId="4" fontId="30" fillId="0" borderId="2" xfId="1" applyNumberFormat="1" applyFont="1" applyFill="1" applyBorder="1" applyAlignment="1">
      <alignment horizontal="center" vertical="center" wrapText="1"/>
    </xf>
    <xf numFmtId="2" fontId="11" fillId="0" borderId="2" xfId="5" applyNumberFormat="1" applyFont="1" applyBorder="1" applyAlignment="1">
      <alignment horizontal="left" vertical="center" wrapText="1"/>
    </xf>
    <xf numFmtId="2" fontId="34" fillId="0" borderId="2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32" fillId="0" borderId="2" xfId="1" applyNumberFormat="1" applyFont="1" applyFill="1" applyBorder="1" applyAlignment="1">
      <alignment horizontal="left" vertical="center" wrapText="1"/>
    </xf>
    <xf numFmtId="2" fontId="13" fillId="0" borderId="2" xfId="5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4" fontId="8" fillId="4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Continuous"/>
    </xf>
    <xf numFmtId="0" fontId="9" fillId="0" borderId="0" xfId="1" applyFont="1" applyBorder="1" applyAlignment="1">
      <alignment horizontal="center"/>
    </xf>
    <xf numFmtId="2" fontId="13" fillId="0" borderId="5" xfId="5" applyNumberFormat="1" applyFont="1" applyBorder="1" applyAlignment="1">
      <alignment horizontal="center" vertical="center" wrapText="1"/>
    </xf>
    <xf numFmtId="1" fontId="13" fillId="0" borderId="5" xfId="5" applyNumberFormat="1" applyFont="1" applyBorder="1" applyAlignment="1">
      <alignment horizontal="center" vertical="center" wrapText="1"/>
    </xf>
    <xf numFmtId="2" fontId="13" fillId="0" borderId="5" xfId="5" applyNumberFormat="1" applyFont="1" applyBorder="1" applyAlignment="1">
      <alignment horizontal="left" vertical="center" wrapText="1"/>
    </xf>
    <xf numFmtId="2" fontId="15" fillId="0" borderId="5" xfId="5" applyNumberFormat="1" applyFont="1" applyBorder="1" applyAlignment="1">
      <alignment horizontal="center" vertical="center" wrapText="1"/>
    </xf>
    <xf numFmtId="1" fontId="15" fillId="0" borderId="5" xfId="5" applyNumberFormat="1" applyFont="1" applyBorder="1" applyAlignment="1">
      <alignment horizontal="center" vertical="center" wrapText="1"/>
    </xf>
    <xf numFmtId="2" fontId="15" fillId="0" borderId="5" xfId="5" applyNumberFormat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/>
    </xf>
    <xf numFmtId="0" fontId="2" fillId="0" borderId="0" xfId="1" applyAlignment="1"/>
    <xf numFmtId="0" fontId="9" fillId="0" borderId="0" xfId="1" applyFont="1" applyBorder="1" applyAlignment="1"/>
    <xf numFmtId="0" fontId="2" fillId="0" borderId="0" xfId="1" applyAlignment="1">
      <alignment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vertical="center"/>
    </xf>
    <xf numFmtId="0" fontId="1" fillId="0" borderId="0" xfId="0" applyFont="1"/>
    <xf numFmtId="0" fontId="9" fillId="0" borderId="0" xfId="1" applyFont="1" applyAlignment="1">
      <alignment horizontal="right"/>
    </xf>
    <xf numFmtId="0" fontId="9" fillId="6" borderId="4" xfId="1" applyFont="1" applyFill="1" applyBorder="1" applyAlignment="1">
      <alignment horizontal="center" vertical="center" wrapText="1"/>
    </xf>
    <xf numFmtId="49" fontId="15" fillId="0" borderId="5" xfId="5" applyNumberFormat="1" applyFont="1" applyBorder="1" applyAlignment="1">
      <alignment horizontal="center" vertical="center" wrapText="1"/>
    </xf>
    <xf numFmtId="49" fontId="13" fillId="0" borderId="5" xfId="5" applyNumberFormat="1" applyFont="1" applyBorder="1" applyAlignment="1">
      <alignment horizontal="center" vertical="center" wrapText="1"/>
    </xf>
    <xf numFmtId="49" fontId="42" fillId="0" borderId="2" xfId="0" quotePrefix="1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 wrapText="1"/>
    </xf>
    <xf numFmtId="4" fontId="42" fillId="0" borderId="2" xfId="0" quotePrefix="1" applyNumberFormat="1" applyFont="1" applyBorder="1" applyAlignment="1">
      <alignment vertical="center" wrapText="1"/>
    </xf>
    <xf numFmtId="2" fontId="19" fillId="4" borderId="11" xfId="1" applyNumberFormat="1" applyFont="1" applyFill="1" applyBorder="1" applyAlignment="1">
      <alignment vertical="center"/>
    </xf>
    <xf numFmtId="2" fontId="19" fillId="4" borderId="12" xfId="1" applyNumberFormat="1" applyFont="1" applyFill="1" applyBorder="1" applyAlignment="1">
      <alignment vertical="center"/>
    </xf>
    <xf numFmtId="2" fontId="15" fillId="4" borderId="12" xfId="1" applyNumberFormat="1" applyFont="1" applyFill="1" applyBorder="1" applyAlignment="1">
      <alignment vertical="center"/>
    </xf>
    <xf numFmtId="4" fontId="14" fillId="4" borderId="5" xfId="1" applyNumberFormat="1" applyFont="1" applyFill="1" applyBorder="1" applyAlignment="1">
      <alignment horizontal="center" vertical="center"/>
    </xf>
    <xf numFmtId="4" fontId="8" fillId="2" borderId="13" xfId="1" applyNumberFormat="1" applyFont="1" applyFill="1" applyBorder="1" applyAlignment="1">
      <alignment horizontal="center" vertical="center" wrapText="1"/>
    </xf>
    <xf numFmtId="2" fontId="15" fillId="0" borderId="14" xfId="5" applyNumberFormat="1" applyFont="1" applyBorder="1" applyAlignment="1">
      <alignment horizontal="center" vertical="center" wrapText="1"/>
    </xf>
    <xf numFmtId="2" fontId="15" fillId="0" borderId="14" xfId="5" applyNumberFormat="1" applyFont="1" applyBorder="1" applyAlignment="1">
      <alignment horizontal="left" vertical="center" wrapText="1"/>
    </xf>
    <xf numFmtId="4" fontId="14" fillId="0" borderId="15" xfId="1" applyNumberFormat="1" applyFont="1" applyFill="1" applyBorder="1" applyAlignment="1">
      <alignment horizontal="center" vertical="center"/>
    </xf>
    <xf numFmtId="4" fontId="8" fillId="2" borderId="16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4" fontId="14" fillId="7" borderId="2" xfId="1" applyNumberFormat="1" applyFont="1" applyFill="1" applyBorder="1" applyAlignment="1">
      <alignment horizontal="center" vertical="center"/>
    </xf>
    <xf numFmtId="4" fontId="8" fillId="7" borderId="4" xfId="1" applyNumberFormat="1" applyFont="1" applyFill="1" applyBorder="1" applyAlignment="1">
      <alignment horizontal="center" vertical="center" wrapText="1"/>
    </xf>
    <xf numFmtId="0" fontId="13" fillId="0" borderId="0" xfId="2053" applyFont="1" applyAlignment="1"/>
    <xf numFmtId="0" fontId="13" fillId="0" borderId="0" xfId="2054" applyFont="1" applyFill="1" applyAlignment="1"/>
    <xf numFmtId="0" fontId="24" fillId="0" borderId="0" xfId="2052" applyNumberFormat="1" applyFont="1" applyFill="1" applyAlignment="1" applyProtection="1">
      <alignment vertical="center" wrapText="1"/>
    </xf>
    <xf numFmtId="0" fontId="24" fillId="0" borderId="0" xfId="2052" applyNumberFormat="1" applyFont="1" applyFill="1" applyAlignment="1" applyProtection="1">
      <alignment horizontal="left" vertical="center" wrapText="1"/>
    </xf>
    <xf numFmtId="0" fontId="9" fillId="0" borderId="0" xfId="1" applyFont="1" applyAlignment="1">
      <alignment vertical="center"/>
    </xf>
    <xf numFmtId="2" fontId="15" fillId="7" borderId="7" xfId="5" applyNumberFormat="1" applyFont="1" applyFill="1" applyBorder="1" applyAlignment="1">
      <alignment horizontal="left" vertical="center" wrapText="1"/>
    </xf>
    <xf numFmtId="2" fontId="15" fillId="7" borderId="6" xfId="5" applyNumberFormat="1" applyFont="1" applyFill="1" applyBorder="1" applyAlignment="1">
      <alignment horizontal="left" vertical="center" wrapText="1"/>
    </xf>
    <xf numFmtId="2" fontId="15" fillId="7" borderId="8" xfId="5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38" fillId="5" borderId="2" xfId="2" applyNumberFormat="1" applyFont="1" applyFill="1" applyBorder="1" applyAlignment="1" applyProtection="1">
      <alignment horizontal="center" vertical="center" wrapText="1"/>
    </xf>
    <xf numFmtId="0" fontId="32" fillId="5" borderId="2" xfId="1" applyFont="1" applyFill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2" fontId="19" fillId="4" borderId="2" xfId="1" applyNumberFormat="1" applyFont="1" applyFill="1" applyBorder="1" applyAlignment="1">
      <alignment horizontal="left" vertical="center" wrapText="1"/>
    </xf>
    <xf numFmtId="2" fontId="21" fillId="0" borderId="2" xfId="2" applyNumberFormat="1" applyFont="1" applyBorder="1" applyAlignment="1">
      <alignment horizontal="left" vertical="center" wrapText="1"/>
    </xf>
    <xf numFmtId="0" fontId="40" fillId="0" borderId="2" xfId="1" applyFont="1" applyBorder="1" applyAlignment="1">
      <alignment horizontal="center" vertical="center" wrapText="1"/>
    </xf>
    <xf numFmtId="0" fontId="37" fillId="5" borderId="2" xfId="2" applyNumberFormat="1" applyFont="1" applyFill="1" applyBorder="1" applyAlignment="1" applyProtection="1">
      <alignment horizontal="center" vertical="center" wrapText="1"/>
    </xf>
    <xf numFmtId="0" fontId="39" fillId="5" borderId="2" xfId="2" applyNumberFormat="1" applyFont="1" applyFill="1" applyBorder="1" applyAlignment="1" applyProtection="1">
      <alignment horizontal="center" vertical="center" wrapText="1"/>
    </xf>
    <xf numFmtId="2" fontId="15" fillId="4" borderId="2" xfId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/>
    <xf numFmtId="0" fontId="9" fillId="6" borderId="9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32" fillId="0" borderId="2" xfId="4" applyFont="1" applyBorder="1" applyAlignment="1">
      <alignment horizontal="center" vertical="center" wrapText="1"/>
    </xf>
    <xf numFmtId="0" fontId="35" fillId="0" borderId="2" xfId="4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35" fillId="0" borderId="2" xfId="1" applyFont="1" applyBorder="1" applyAlignment="1">
      <alignment horizontal="center" vertical="center" wrapText="1"/>
    </xf>
    <xf numFmtId="2" fontId="3" fillId="0" borderId="2" xfId="2" applyNumberFormat="1" applyBorder="1" applyAlignment="1">
      <alignment horizontal="left" vertical="center" wrapText="1"/>
    </xf>
    <xf numFmtId="2" fontId="3" fillId="0" borderId="6" xfId="2" applyNumberFormat="1" applyBorder="1"/>
    <xf numFmtId="2" fontId="3" fillId="0" borderId="8" xfId="2" applyNumberFormat="1" applyBorder="1"/>
    <xf numFmtId="49" fontId="41" fillId="0" borderId="0" xfId="2" applyNumberFormat="1" applyFont="1" applyFill="1" applyBorder="1" applyAlignment="1" applyProtection="1">
      <alignment horizontal="left" vertical="top" wrapText="1"/>
    </xf>
    <xf numFmtId="0" fontId="29" fillId="0" borderId="1" xfId="2" applyFont="1" applyFill="1" applyBorder="1" applyAlignment="1">
      <alignment horizontal="left" vertical="justify"/>
    </xf>
    <xf numFmtId="2" fontId="16" fillId="4" borderId="2" xfId="1" applyNumberFormat="1" applyFont="1" applyFill="1" applyBorder="1" applyAlignment="1">
      <alignment horizontal="left" vertical="center" wrapText="1"/>
    </xf>
  </cellXfs>
  <cellStyles count="2386">
    <cellStyle name="”ќђќ‘ћ‚›‰" xfId="10"/>
    <cellStyle name="”љ‘ђћ‚ђќќ›‰" xfId="11"/>
    <cellStyle name="„…ќ…†ќ›‰" xfId="12"/>
    <cellStyle name="‡ђѓћ‹ћ‚ћљ1" xfId="13"/>
    <cellStyle name="‡ђѓћ‹ћ‚ћљ2" xfId="14"/>
    <cellStyle name="’ћѓћ‚›‰" xfId="15"/>
    <cellStyle name="20% - Акцент1" xfId="16"/>
    <cellStyle name="20% — акцент1 2" xfId="17"/>
    <cellStyle name="20% - Акцент1_22.12.2020 Додатки бюджет 2021 Коди нові" xfId="18"/>
    <cellStyle name="20% - Акцент2" xfId="19"/>
    <cellStyle name="20% — акцент2 2" xfId="20"/>
    <cellStyle name="20% - Акцент2_22.12.2020 Додатки бюджет 2021 Коди нові" xfId="21"/>
    <cellStyle name="20% - Акцент3" xfId="22"/>
    <cellStyle name="20% — акцент3 2" xfId="23"/>
    <cellStyle name="20% - Акцент3_22.12.2020 Додатки бюджет 2021 Коди нові" xfId="24"/>
    <cellStyle name="20% - Акцент4" xfId="25"/>
    <cellStyle name="20% — акцент4 2" xfId="26"/>
    <cellStyle name="20% - Акцент4_22.12.2020 Додатки бюджет 2021 Коди нові" xfId="27"/>
    <cellStyle name="20% - Акцент5" xfId="28"/>
    <cellStyle name="20% — акцент5 2" xfId="29"/>
    <cellStyle name="20% - Акцент5_22.12.2020 Додатки бюджет 2021 Коди нові" xfId="30"/>
    <cellStyle name="20% - Акцент6" xfId="31"/>
    <cellStyle name="20% — акцент6 2" xfId="32"/>
    <cellStyle name="20% - Акцент6_22.12.2020 Додатки бюджет 2021 Коди нові" xfId="33"/>
    <cellStyle name="20% – Акцентування1" xfId="34"/>
    <cellStyle name="20% – Акцентування1 10" xfId="35"/>
    <cellStyle name="20% – Акцентування1 11" xfId="36"/>
    <cellStyle name="20% – Акцентування1 12" xfId="37"/>
    <cellStyle name="20% – Акцентування1 13" xfId="38"/>
    <cellStyle name="20% – Акцентування1 14" xfId="39"/>
    <cellStyle name="20% – Акцентування1 14 2" xfId="40"/>
    <cellStyle name="20% – Акцентування1 14 3" xfId="41"/>
    <cellStyle name="20% – Акцентування1 15" xfId="42"/>
    <cellStyle name="20% – Акцентування1 15 2" xfId="43"/>
    <cellStyle name="20% – Акцентування1 16" xfId="44"/>
    <cellStyle name="20% – Акцентування1 16 2" xfId="45"/>
    <cellStyle name="20% – Акцентування1 17" xfId="46"/>
    <cellStyle name="20% – Акцентування1 18" xfId="47"/>
    <cellStyle name="20% – Акцентування1 19" xfId="48"/>
    <cellStyle name="20% – Акцентування1 2" xfId="49"/>
    <cellStyle name="20% – Акцентування1 2 10" xfId="50"/>
    <cellStyle name="20% – Акцентування1 2 11" xfId="51"/>
    <cellStyle name="20% – Акцентування1 2 2" xfId="52"/>
    <cellStyle name="20% – Акцентування1 2 3" xfId="53"/>
    <cellStyle name="20% – Акцентування1 2 4" xfId="54"/>
    <cellStyle name="20% – Акцентування1 2 5" xfId="55"/>
    <cellStyle name="20% – Акцентування1 2 6" xfId="56"/>
    <cellStyle name="20% – Акцентування1 2 7" xfId="57"/>
    <cellStyle name="20% – Акцентування1 2 8" xfId="58"/>
    <cellStyle name="20% – Акцентування1 2 9" xfId="59"/>
    <cellStyle name="20% – Акцентування1 20" xfId="60"/>
    <cellStyle name="20% – Акцентування1 20 2" xfId="61"/>
    <cellStyle name="20% – Акцентування1 21" xfId="62"/>
    <cellStyle name="20% – Акцентування1 22" xfId="63"/>
    <cellStyle name="20% – Акцентування1 23" xfId="64"/>
    <cellStyle name="20% – Акцентування1 24" xfId="65"/>
    <cellStyle name="20% – Акцентування1 3" xfId="66"/>
    <cellStyle name="20% – Акцентування1 4" xfId="67"/>
    <cellStyle name="20% – Акцентування1 5" xfId="68"/>
    <cellStyle name="20% – Акцентування1 6" xfId="69"/>
    <cellStyle name="20% – Акцентування1 7" xfId="70"/>
    <cellStyle name="20% – Акцентування1 7 2" xfId="71"/>
    <cellStyle name="20% – Акцентування1 7 3" xfId="72"/>
    <cellStyle name="20% – Акцентування1 7 4" xfId="73"/>
    <cellStyle name="20% – Акцентування1 8" xfId="74"/>
    <cellStyle name="20% – Акцентування1 8 2" xfId="75"/>
    <cellStyle name="20% – Акцентування1 8 3" xfId="76"/>
    <cellStyle name="20% – Акцентування1 9" xfId="77"/>
    <cellStyle name="20% – Акцентування1 9 2" xfId="78"/>
    <cellStyle name="20% – Акцентування2" xfId="79"/>
    <cellStyle name="20% – Акцентування2 10" xfId="80"/>
    <cellStyle name="20% – Акцентування2 11" xfId="81"/>
    <cellStyle name="20% – Акцентування2 12" xfId="82"/>
    <cellStyle name="20% – Акцентування2 13" xfId="83"/>
    <cellStyle name="20% – Акцентування2 14" xfId="84"/>
    <cellStyle name="20% – Акцентування2 14 2" xfId="85"/>
    <cellStyle name="20% – Акцентування2 14 3" xfId="86"/>
    <cellStyle name="20% – Акцентування2 15" xfId="87"/>
    <cellStyle name="20% – Акцентування2 15 2" xfId="88"/>
    <cellStyle name="20% – Акцентування2 16" xfId="89"/>
    <cellStyle name="20% – Акцентування2 16 2" xfId="90"/>
    <cellStyle name="20% – Акцентування2 17" xfId="91"/>
    <cellStyle name="20% – Акцентування2 18" xfId="92"/>
    <cellStyle name="20% – Акцентування2 19" xfId="93"/>
    <cellStyle name="20% – Акцентування2 2" xfId="94"/>
    <cellStyle name="20% – Акцентування2 2 10" xfId="95"/>
    <cellStyle name="20% – Акцентування2 2 11" xfId="96"/>
    <cellStyle name="20% – Акцентування2 2 2" xfId="97"/>
    <cellStyle name="20% – Акцентування2 2 3" xfId="98"/>
    <cellStyle name="20% – Акцентування2 2 4" xfId="99"/>
    <cellStyle name="20% – Акцентування2 2 5" xfId="100"/>
    <cellStyle name="20% – Акцентування2 2 6" xfId="101"/>
    <cellStyle name="20% – Акцентування2 2 7" xfId="102"/>
    <cellStyle name="20% – Акцентування2 2 8" xfId="103"/>
    <cellStyle name="20% – Акцентування2 2 9" xfId="104"/>
    <cellStyle name="20% – Акцентування2 20" xfId="105"/>
    <cellStyle name="20% – Акцентування2 20 2" xfId="106"/>
    <cellStyle name="20% – Акцентування2 21" xfId="107"/>
    <cellStyle name="20% – Акцентування2 22" xfId="108"/>
    <cellStyle name="20% – Акцентування2 23" xfId="109"/>
    <cellStyle name="20% – Акцентування2 24" xfId="110"/>
    <cellStyle name="20% – Акцентування2 3" xfId="111"/>
    <cellStyle name="20% – Акцентування2 4" xfId="112"/>
    <cellStyle name="20% – Акцентування2 5" xfId="113"/>
    <cellStyle name="20% – Акцентування2 6" xfId="114"/>
    <cellStyle name="20% – Акцентування2 7" xfId="115"/>
    <cellStyle name="20% – Акцентування2 7 2" xfId="116"/>
    <cellStyle name="20% – Акцентування2 7 3" xfId="117"/>
    <cellStyle name="20% – Акцентування2 7 4" xfId="118"/>
    <cellStyle name="20% – Акцентування2 8" xfId="119"/>
    <cellStyle name="20% – Акцентування2 8 2" xfId="120"/>
    <cellStyle name="20% – Акцентування2 8 3" xfId="121"/>
    <cellStyle name="20% – Акцентування2 9" xfId="122"/>
    <cellStyle name="20% – Акцентування2 9 2" xfId="123"/>
    <cellStyle name="20% – Акцентування3" xfId="124"/>
    <cellStyle name="20% – Акцентування3 10" xfId="125"/>
    <cellStyle name="20% – Акцентування3 11" xfId="126"/>
    <cellStyle name="20% – Акцентування3 12" xfId="127"/>
    <cellStyle name="20% – Акцентування3 13" xfId="128"/>
    <cellStyle name="20% – Акцентування3 14" xfId="129"/>
    <cellStyle name="20% – Акцентування3 14 2" xfId="130"/>
    <cellStyle name="20% – Акцентування3 14 3" xfId="131"/>
    <cellStyle name="20% – Акцентування3 15" xfId="132"/>
    <cellStyle name="20% – Акцентування3 15 2" xfId="133"/>
    <cellStyle name="20% – Акцентування3 16" xfId="134"/>
    <cellStyle name="20% – Акцентування3 16 2" xfId="135"/>
    <cellStyle name="20% – Акцентування3 17" xfId="136"/>
    <cellStyle name="20% – Акцентування3 18" xfId="137"/>
    <cellStyle name="20% – Акцентування3 19" xfId="138"/>
    <cellStyle name="20% – Акцентування3 2" xfId="139"/>
    <cellStyle name="20% – Акцентування3 2 10" xfId="140"/>
    <cellStyle name="20% – Акцентування3 2 11" xfId="141"/>
    <cellStyle name="20% – Акцентування3 2 2" xfId="142"/>
    <cellStyle name="20% – Акцентування3 2 3" xfId="143"/>
    <cellStyle name="20% – Акцентування3 2 4" xfId="144"/>
    <cellStyle name="20% – Акцентування3 2 5" xfId="145"/>
    <cellStyle name="20% – Акцентування3 2 6" xfId="146"/>
    <cellStyle name="20% – Акцентування3 2 7" xfId="147"/>
    <cellStyle name="20% – Акцентування3 2 8" xfId="148"/>
    <cellStyle name="20% – Акцентування3 2 9" xfId="149"/>
    <cellStyle name="20% – Акцентування3 20" xfId="150"/>
    <cellStyle name="20% – Акцентування3 20 2" xfId="151"/>
    <cellStyle name="20% – Акцентування3 21" xfId="152"/>
    <cellStyle name="20% – Акцентування3 22" xfId="153"/>
    <cellStyle name="20% – Акцентування3 23" xfId="154"/>
    <cellStyle name="20% – Акцентування3 24" xfId="155"/>
    <cellStyle name="20% – Акцентування3 3" xfId="156"/>
    <cellStyle name="20% – Акцентування3 4" xfId="157"/>
    <cellStyle name="20% – Акцентування3 5" xfId="158"/>
    <cellStyle name="20% – Акцентування3 6" xfId="159"/>
    <cellStyle name="20% – Акцентування3 7" xfId="160"/>
    <cellStyle name="20% – Акцентування3 7 2" xfId="161"/>
    <cellStyle name="20% – Акцентування3 7 3" xfId="162"/>
    <cellStyle name="20% – Акцентування3 7 4" xfId="163"/>
    <cellStyle name="20% – Акцентування3 8" xfId="164"/>
    <cellStyle name="20% – Акцентування3 8 2" xfId="165"/>
    <cellStyle name="20% – Акцентування3 8 3" xfId="166"/>
    <cellStyle name="20% – Акцентування3 9" xfId="167"/>
    <cellStyle name="20% – Акцентування3 9 2" xfId="168"/>
    <cellStyle name="20% – Акцентування4" xfId="169"/>
    <cellStyle name="20% – Акцентування4 10" xfId="170"/>
    <cellStyle name="20% – Акцентування4 11" xfId="171"/>
    <cellStyle name="20% – Акцентування4 12" xfId="172"/>
    <cellStyle name="20% – Акцентування4 13" xfId="173"/>
    <cellStyle name="20% – Акцентування4 14" xfId="174"/>
    <cellStyle name="20% – Акцентування4 14 2" xfId="175"/>
    <cellStyle name="20% – Акцентування4 14 3" xfId="176"/>
    <cellStyle name="20% – Акцентування4 15" xfId="177"/>
    <cellStyle name="20% – Акцентування4 15 2" xfId="178"/>
    <cellStyle name="20% – Акцентування4 16" xfId="179"/>
    <cellStyle name="20% – Акцентування4 16 2" xfId="180"/>
    <cellStyle name="20% – Акцентування4 17" xfId="181"/>
    <cellStyle name="20% – Акцентування4 18" xfId="182"/>
    <cellStyle name="20% – Акцентування4 19" xfId="183"/>
    <cellStyle name="20% – Акцентування4 2" xfId="184"/>
    <cellStyle name="20% – Акцентування4 2 10" xfId="185"/>
    <cellStyle name="20% – Акцентування4 2 11" xfId="186"/>
    <cellStyle name="20% – Акцентування4 2 2" xfId="187"/>
    <cellStyle name="20% – Акцентування4 2 3" xfId="188"/>
    <cellStyle name="20% – Акцентування4 2 4" xfId="189"/>
    <cellStyle name="20% – Акцентування4 2 5" xfId="190"/>
    <cellStyle name="20% – Акцентування4 2 6" xfId="191"/>
    <cellStyle name="20% – Акцентування4 2 7" xfId="192"/>
    <cellStyle name="20% – Акцентування4 2 8" xfId="193"/>
    <cellStyle name="20% – Акцентування4 2 9" xfId="194"/>
    <cellStyle name="20% – Акцентування4 20" xfId="195"/>
    <cellStyle name="20% – Акцентування4 20 2" xfId="196"/>
    <cellStyle name="20% – Акцентування4 21" xfId="197"/>
    <cellStyle name="20% – Акцентування4 22" xfId="198"/>
    <cellStyle name="20% – Акцентування4 23" xfId="199"/>
    <cellStyle name="20% – Акцентування4 24" xfId="200"/>
    <cellStyle name="20% – Акцентування4 3" xfId="201"/>
    <cellStyle name="20% – Акцентування4 4" xfId="202"/>
    <cellStyle name="20% – Акцентування4 5" xfId="203"/>
    <cellStyle name="20% – Акцентування4 6" xfId="204"/>
    <cellStyle name="20% – Акцентування4 7" xfId="205"/>
    <cellStyle name="20% – Акцентування4 7 2" xfId="206"/>
    <cellStyle name="20% – Акцентування4 7 3" xfId="207"/>
    <cellStyle name="20% – Акцентування4 7 4" xfId="208"/>
    <cellStyle name="20% – Акцентування4 8" xfId="209"/>
    <cellStyle name="20% – Акцентування4 8 2" xfId="210"/>
    <cellStyle name="20% – Акцентування4 8 3" xfId="211"/>
    <cellStyle name="20% – Акцентування4 9" xfId="212"/>
    <cellStyle name="20% – Акцентування4 9 2" xfId="213"/>
    <cellStyle name="20% – Акцентування5" xfId="214"/>
    <cellStyle name="20% – Акцентування5 10" xfId="215"/>
    <cellStyle name="20% – Акцентування5 11" xfId="216"/>
    <cellStyle name="20% – Акцентування5 12" xfId="217"/>
    <cellStyle name="20% – Акцентування5 13" xfId="218"/>
    <cellStyle name="20% – Акцентування5 14" xfId="219"/>
    <cellStyle name="20% – Акцентування5 14 2" xfId="220"/>
    <cellStyle name="20% – Акцентування5 14 3" xfId="221"/>
    <cellStyle name="20% – Акцентування5 15" xfId="222"/>
    <cellStyle name="20% – Акцентування5 15 2" xfId="223"/>
    <cellStyle name="20% – Акцентування5 16" xfId="224"/>
    <cellStyle name="20% – Акцентування5 16 2" xfId="225"/>
    <cellStyle name="20% – Акцентування5 17" xfId="226"/>
    <cellStyle name="20% – Акцентування5 18" xfId="227"/>
    <cellStyle name="20% – Акцентування5 19" xfId="228"/>
    <cellStyle name="20% – Акцентування5 2" xfId="229"/>
    <cellStyle name="20% – Акцентування5 2 10" xfId="230"/>
    <cellStyle name="20% – Акцентування5 2 11" xfId="231"/>
    <cellStyle name="20% – Акцентування5 2 2" xfId="232"/>
    <cellStyle name="20% – Акцентування5 2 3" xfId="233"/>
    <cellStyle name="20% – Акцентування5 2 4" xfId="234"/>
    <cellStyle name="20% – Акцентування5 2 5" xfId="235"/>
    <cellStyle name="20% – Акцентування5 2 6" xfId="236"/>
    <cellStyle name="20% – Акцентування5 2 7" xfId="237"/>
    <cellStyle name="20% – Акцентування5 2 8" xfId="238"/>
    <cellStyle name="20% – Акцентування5 2 9" xfId="239"/>
    <cellStyle name="20% – Акцентування5 20" xfId="240"/>
    <cellStyle name="20% – Акцентування5 20 2" xfId="241"/>
    <cellStyle name="20% – Акцентування5 21" xfId="242"/>
    <cellStyle name="20% – Акцентування5 22" xfId="243"/>
    <cellStyle name="20% – Акцентування5 23" xfId="244"/>
    <cellStyle name="20% – Акцентування5 24" xfId="245"/>
    <cellStyle name="20% – Акцентування5 3" xfId="246"/>
    <cellStyle name="20% – Акцентування5 4" xfId="247"/>
    <cellStyle name="20% – Акцентування5 5" xfId="248"/>
    <cellStyle name="20% – Акцентування5 6" xfId="249"/>
    <cellStyle name="20% – Акцентування5 7" xfId="250"/>
    <cellStyle name="20% – Акцентування5 7 2" xfId="251"/>
    <cellStyle name="20% – Акцентування5 7 3" xfId="252"/>
    <cellStyle name="20% – Акцентування5 7 4" xfId="253"/>
    <cellStyle name="20% – Акцентування5 8" xfId="254"/>
    <cellStyle name="20% – Акцентування5 8 2" xfId="255"/>
    <cellStyle name="20% – Акцентування5 8 3" xfId="256"/>
    <cellStyle name="20% – Акцентування5 9" xfId="257"/>
    <cellStyle name="20% – Акцентування5 9 2" xfId="258"/>
    <cellStyle name="20% – Акцентування6" xfId="259"/>
    <cellStyle name="20% – Акцентування6 10" xfId="260"/>
    <cellStyle name="20% – Акцентування6 11" xfId="261"/>
    <cellStyle name="20% – Акцентування6 12" xfId="262"/>
    <cellStyle name="20% – Акцентування6 13" xfId="263"/>
    <cellStyle name="20% – Акцентування6 14" xfId="264"/>
    <cellStyle name="20% – Акцентування6 14 2" xfId="265"/>
    <cellStyle name="20% – Акцентування6 14 3" xfId="266"/>
    <cellStyle name="20% – Акцентування6 15" xfId="267"/>
    <cellStyle name="20% – Акцентування6 15 2" xfId="268"/>
    <cellStyle name="20% – Акцентування6 16" xfId="269"/>
    <cellStyle name="20% – Акцентування6 16 2" xfId="270"/>
    <cellStyle name="20% – Акцентування6 17" xfId="271"/>
    <cellStyle name="20% – Акцентування6 18" xfId="272"/>
    <cellStyle name="20% – Акцентування6 19" xfId="273"/>
    <cellStyle name="20% – Акцентування6 2" xfId="274"/>
    <cellStyle name="20% – Акцентування6 2 10" xfId="275"/>
    <cellStyle name="20% – Акцентування6 2 11" xfId="276"/>
    <cellStyle name="20% – Акцентування6 2 2" xfId="277"/>
    <cellStyle name="20% – Акцентування6 2 3" xfId="278"/>
    <cellStyle name="20% – Акцентування6 2 4" xfId="279"/>
    <cellStyle name="20% – Акцентування6 2 5" xfId="280"/>
    <cellStyle name="20% – Акцентування6 2 6" xfId="281"/>
    <cellStyle name="20% – Акцентування6 2 7" xfId="282"/>
    <cellStyle name="20% – Акцентування6 2 8" xfId="283"/>
    <cellStyle name="20% – Акцентування6 2 9" xfId="284"/>
    <cellStyle name="20% – Акцентування6 20" xfId="285"/>
    <cellStyle name="20% – Акцентування6 20 2" xfId="286"/>
    <cellStyle name="20% – Акцентування6 21" xfId="287"/>
    <cellStyle name="20% – Акцентування6 22" xfId="288"/>
    <cellStyle name="20% – Акцентування6 23" xfId="289"/>
    <cellStyle name="20% – Акцентування6 24" xfId="290"/>
    <cellStyle name="20% – Акцентування6 3" xfId="291"/>
    <cellStyle name="20% – Акцентування6 4" xfId="292"/>
    <cellStyle name="20% – Акцентування6 5" xfId="293"/>
    <cellStyle name="20% – Акцентування6 6" xfId="294"/>
    <cellStyle name="20% – Акцентування6 7" xfId="295"/>
    <cellStyle name="20% – Акцентування6 7 2" xfId="296"/>
    <cellStyle name="20% – Акцентування6 7 3" xfId="297"/>
    <cellStyle name="20% – Акцентування6 7 4" xfId="298"/>
    <cellStyle name="20% – Акцентування6 8" xfId="299"/>
    <cellStyle name="20% – Акцентування6 8 2" xfId="300"/>
    <cellStyle name="20% – Акцентування6 8 3" xfId="301"/>
    <cellStyle name="20% – Акцентування6 9" xfId="302"/>
    <cellStyle name="20% – Акцентування6 9 2" xfId="303"/>
    <cellStyle name="20% — Акцент1" xfId="304"/>
    <cellStyle name="20% — Акцент2" xfId="305"/>
    <cellStyle name="20% — Акцент3" xfId="306"/>
    <cellStyle name="20% — Акцент4" xfId="307"/>
    <cellStyle name="20% — Акцент5" xfId="308"/>
    <cellStyle name="20% — Акцент6" xfId="309"/>
    <cellStyle name="40% - Акцент1" xfId="310"/>
    <cellStyle name="40% — акцент1 2" xfId="311"/>
    <cellStyle name="40% - Акцент1_22.12.2020 Додатки бюджет 2021 Коди нові" xfId="312"/>
    <cellStyle name="40% - Акцент2" xfId="313"/>
    <cellStyle name="40% — акцент2 2" xfId="314"/>
    <cellStyle name="40% - Акцент2_22.12.2020 Додатки бюджет 2021 Коди нові" xfId="315"/>
    <cellStyle name="40% - Акцент3" xfId="316"/>
    <cellStyle name="40% — акцент3 2" xfId="317"/>
    <cellStyle name="40% - Акцент3_22.12.2020 Додатки бюджет 2021 Коди нові" xfId="318"/>
    <cellStyle name="40% - Акцент4" xfId="319"/>
    <cellStyle name="40% — акцент4 2" xfId="320"/>
    <cellStyle name="40% - Акцент4_22.12.2020 Додатки бюджет 2021 Коди нові" xfId="321"/>
    <cellStyle name="40% - Акцент5" xfId="322"/>
    <cellStyle name="40% — акцент5 2" xfId="323"/>
    <cellStyle name="40% - Акцент5_22.12.2020 Додатки бюджет 2021 Коди нові" xfId="324"/>
    <cellStyle name="40% - Акцент6" xfId="325"/>
    <cellStyle name="40% — акцент6 2" xfId="326"/>
    <cellStyle name="40% - Акцент6_22.12.2020 Додатки бюджет 2021 Коди нові" xfId="327"/>
    <cellStyle name="40% – Акцентування1" xfId="328"/>
    <cellStyle name="40% – Акцентування1 10" xfId="329"/>
    <cellStyle name="40% – Акцентування1 11" xfId="330"/>
    <cellStyle name="40% – Акцентування1 12" xfId="331"/>
    <cellStyle name="40% – Акцентування1 13" xfId="332"/>
    <cellStyle name="40% – Акцентування1 14" xfId="333"/>
    <cellStyle name="40% – Акцентування1 14 2" xfId="334"/>
    <cellStyle name="40% – Акцентування1 14 3" xfId="335"/>
    <cellStyle name="40% – Акцентування1 15" xfId="336"/>
    <cellStyle name="40% – Акцентування1 15 2" xfId="337"/>
    <cellStyle name="40% – Акцентування1 16" xfId="338"/>
    <cellStyle name="40% – Акцентування1 16 2" xfId="339"/>
    <cellStyle name="40% – Акцентування1 17" xfId="340"/>
    <cellStyle name="40% – Акцентування1 18" xfId="341"/>
    <cellStyle name="40% – Акцентування1 19" xfId="342"/>
    <cellStyle name="40% – Акцентування1 2" xfId="343"/>
    <cellStyle name="40% – Акцентування1 2 10" xfId="344"/>
    <cellStyle name="40% – Акцентування1 2 11" xfId="345"/>
    <cellStyle name="40% – Акцентування1 2 2" xfId="346"/>
    <cellStyle name="40% – Акцентування1 2 3" xfId="347"/>
    <cellStyle name="40% – Акцентування1 2 4" xfId="348"/>
    <cellStyle name="40% – Акцентування1 2 5" xfId="349"/>
    <cellStyle name="40% – Акцентування1 2 6" xfId="350"/>
    <cellStyle name="40% – Акцентування1 2 7" xfId="351"/>
    <cellStyle name="40% – Акцентування1 2 8" xfId="352"/>
    <cellStyle name="40% – Акцентування1 2 9" xfId="353"/>
    <cellStyle name="40% – Акцентування1 20" xfId="354"/>
    <cellStyle name="40% – Акцентування1 20 2" xfId="355"/>
    <cellStyle name="40% – Акцентування1 21" xfId="356"/>
    <cellStyle name="40% – Акцентування1 22" xfId="357"/>
    <cellStyle name="40% – Акцентування1 23" xfId="358"/>
    <cellStyle name="40% – Акцентування1 24" xfId="359"/>
    <cellStyle name="40% – Акцентування1 3" xfId="360"/>
    <cellStyle name="40% – Акцентування1 4" xfId="361"/>
    <cellStyle name="40% – Акцентування1 5" xfId="362"/>
    <cellStyle name="40% – Акцентування1 6" xfId="363"/>
    <cellStyle name="40% – Акцентування1 7" xfId="364"/>
    <cellStyle name="40% – Акцентування1 7 2" xfId="365"/>
    <cellStyle name="40% – Акцентування1 7 3" xfId="366"/>
    <cellStyle name="40% – Акцентування1 7 4" xfId="367"/>
    <cellStyle name="40% – Акцентування1 8" xfId="368"/>
    <cellStyle name="40% – Акцентування1 8 2" xfId="369"/>
    <cellStyle name="40% – Акцентування1 8 3" xfId="370"/>
    <cellStyle name="40% – Акцентування1 9" xfId="371"/>
    <cellStyle name="40% – Акцентування1 9 2" xfId="372"/>
    <cellStyle name="40% – Акцентування2" xfId="373"/>
    <cellStyle name="40% – Акцентування2 10" xfId="374"/>
    <cellStyle name="40% – Акцентування2 11" xfId="375"/>
    <cellStyle name="40% – Акцентування2 12" xfId="376"/>
    <cellStyle name="40% – Акцентування2 13" xfId="377"/>
    <cellStyle name="40% – Акцентування2 14" xfId="378"/>
    <cellStyle name="40% – Акцентування2 14 2" xfId="379"/>
    <cellStyle name="40% – Акцентування2 14 3" xfId="380"/>
    <cellStyle name="40% – Акцентування2 15" xfId="381"/>
    <cellStyle name="40% – Акцентування2 15 2" xfId="382"/>
    <cellStyle name="40% – Акцентування2 16" xfId="383"/>
    <cellStyle name="40% – Акцентування2 16 2" xfId="384"/>
    <cellStyle name="40% – Акцентування2 17" xfId="385"/>
    <cellStyle name="40% – Акцентування2 18" xfId="386"/>
    <cellStyle name="40% – Акцентування2 19" xfId="387"/>
    <cellStyle name="40% – Акцентування2 2" xfId="388"/>
    <cellStyle name="40% – Акцентування2 2 10" xfId="389"/>
    <cellStyle name="40% – Акцентування2 2 11" xfId="390"/>
    <cellStyle name="40% – Акцентування2 2 2" xfId="391"/>
    <cellStyle name="40% – Акцентування2 2 3" xfId="392"/>
    <cellStyle name="40% – Акцентування2 2 4" xfId="393"/>
    <cellStyle name="40% – Акцентування2 2 5" xfId="394"/>
    <cellStyle name="40% – Акцентування2 2 6" xfId="395"/>
    <cellStyle name="40% – Акцентування2 2 7" xfId="396"/>
    <cellStyle name="40% – Акцентування2 2 8" xfId="397"/>
    <cellStyle name="40% – Акцентування2 2 9" xfId="398"/>
    <cellStyle name="40% – Акцентування2 20" xfId="399"/>
    <cellStyle name="40% – Акцентування2 20 2" xfId="400"/>
    <cellStyle name="40% – Акцентування2 21" xfId="401"/>
    <cellStyle name="40% – Акцентування2 22" xfId="402"/>
    <cellStyle name="40% – Акцентування2 23" xfId="403"/>
    <cellStyle name="40% – Акцентування2 24" xfId="404"/>
    <cellStyle name="40% – Акцентування2 3" xfId="405"/>
    <cellStyle name="40% – Акцентування2 4" xfId="406"/>
    <cellStyle name="40% – Акцентування2 5" xfId="407"/>
    <cellStyle name="40% – Акцентування2 6" xfId="408"/>
    <cellStyle name="40% – Акцентування2 7" xfId="409"/>
    <cellStyle name="40% – Акцентування2 7 2" xfId="410"/>
    <cellStyle name="40% – Акцентування2 7 3" xfId="411"/>
    <cellStyle name="40% – Акцентування2 7 4" xfId="412"/>
    <cellStyle name="40% – Акцентування2 8" xfId="413"/>
    <cellStyle name="40% – Акцентування2 8 2" xfId="414"/>
    <cellStyle name="40% – Акцентування2 8 3" xfId="415"/>
    <cellStyle name="40% – Акцентування2 9" xfId="416"/>
    <cellStyle name="40% – Акцентування2 9 2" xfId="417"/>
    <cellStyle name="40% – Акцентування3" xfId="418"/>
    <cellStyle name="40% – Акцентування3 10" xfId="419"/>
    <cellStyle name="40% – Акцентування3 11" xfId="420"/>
    <cellStyle name="40% – Акцентування3 12" xfId="421"/>
    <cellStyle name="40% – Акцентування3 13" xfId="422"/>
    <cellStyle name="40% – Акцентування3 14" xfId="423"/>
    <cellStyle name="40% – Акцентування3 14 2" xfId="424"/>
    <cellStyle name="40% – Акцентування3 14 3" xfId="425"/>
    <cellStyle name="40% – Акцентування3 15" xfId="426"/>
    <cellStyle name="40% – Акцентування3 15 2" xfId="427"/>
    <cellStyle name="40% – Акцентування3 16" xfId="428"/>
    <cellStyle name="40% – Акцентування3 16 2" xfId="429"/>
    <cellStyle name="40% – Акцентування3 17" xfId="430"/>
    <cellStyle name="40% – Акцентування3 18" xfId="431"/>
    <cellStyle name="40% – Акцентування3 19" xfId="432"/>
    <cellStyle name="40% – Акцентування3 2" xfId="433"/>
    <cellStyle name="40% – Акцентування3 2 10" xfId="434"/>
    <cellStyle name="40% – Акцентування3 2 11" xfId="435"/>
    <cellStyle name="40% – Акцентування3 2 2" xfId="436"/>
    <cellStyle name="40% – Акцентування3 2 3" xfId="437"/>
    <cellStyle name="40% – Акцентування3 2 4" xfId="438"/>
    <cellStyle name="40% – Акцентування3 2 5" xfId="439"/>
    <cellStyle name="40% – Акцентування3 2 6" xfId="440"/>
    <cellStyle name="40% – Акцентування3 2 7" xfId="441"/>
    <cellStyle name="40% – Акцентування3 2 8" xfId="442"/>
    <cellStyle name="40% – Акцентування3 2 9" xfId="443"/>
    <cellStyle name="40% – Акцентування3 20" xfId="444"/>
    <cellStyle name="40% – Акцентування3 20 2" xfId="445"/>
    <cellStyle name="40% – Акцентування3 21" xfId="446"/>
    <cellStyle name="40% – Акцентування3 22" xfId="447"/>
    <cellStyle name="40% – Акцентування3 23" xfId="448"/>
    <cellStyle name="40% – Акцентування3 24" xfId="449"/>
    <cellStyle name="40% – Акцентування3 3" xfId="450"/>
    <cellStyle name="40% – Акцентування3 4" xfId="451"/>
    <cellStyle name="40% – Акцентування3 5" xfId="452"/>
    <cellStyle name="40% – Акцентування3 6" xfId="453"/>
    <cellStyle name="40% – Акцентування3 7" xfId="454"/>
    <cellStyle name="40% – Акцентування3 7 2" xfId="455"/>
    <cellStyle name="40% – Акцентування3 7 3" xfId="456"/>
    <cellStyle name="40% – Акцентування3 7 4" xfId="457"/>
    <cellStyle name="40% – Акцентування3 8" xfId="458"/>
    <cellStyle name="40% – Акцентування3 8 2" xfId="459"/>
    <cellStyle name="40% – Акцентування3 8 3" xfId="460"/>
    <cellStyle name="40% – Акцентування3 9" xfId="461"/>
    <cellStyle name="40% – Акцентування3 9 2" xfId="462"/>
    <cellStyle name="40% – Акцентування4" xfId="463"/>
    <cellStyle name="40% – Акцентування4 10" xfId="464"/>
    <cellStyle name="40% – Акцентування4 11" xfId="465"/>
    <cellStyle name="40% – Акцентування4 12" xfId="466"/>
    <cellStyle name="40% – Акцентування4 13" xfId="467"/>
    <cellStyle name="40% – Акцентування4 14" xfId="468"/>
    <cellStyle name="40% – Акцентування4 14 2" xfId="469"/>
    <cellStyle name="40% – Акцентування4 14 3" xfId="470"/>
    <cellStyle name="40% – Акцентування4 15" xfId="471"/>
    <cellStyle name="40% – Акцентування4 15 2" xfId="472"/>
    <cellStyle name="40% – Акцентування4 16" xfId="473"/>
    <cellStyle name="40% – Акцентування4 16 2" xfId="474"/>
    <cellStyle name="40% – Акцентування4 17" xfId="475"/>
    <cellStyle name="40% – Акцентування4 18" xfId="476"/>
    <cellStyle name="40% – Акцентування4 19" xfId="477"/>
    <cellStyle name="40% – Акцентування4 2" xfId="478"/>
    <cellStyle name="40% – Акцентування4 2 10" xfId="479"/>
    <cellStyle name="40% – Акцентування4 2 11" xfId="480"/>
    <cellStyle name="40% – Акцентування4 2 2" xfId="481"/>
    <cellStyle name="40% – Акцентування4 2 3" xfId="482"/>
    <cellStyle name="40% – Акцентування4 2 4" xfId="483"/>
    <cellStyle name="40% – Акцентування4 2 5" xfId="484"/>
    <cellStyle name="40% – Акцентування4 2 6" xfId="485"/>
    <cellStyle name="40% – Акцентування4 2 7" xfId="486"/>
    <cellStyle name="40% – Акцентування4 2 8" xfId="487"/>
    <cellStyle name="40% – Акцентування4 2 9" xfId="488"/>
    <cellStyle name="40% – Акцентування4 20" xfId="489"/>
    <cellStyle name="40% – Акцентування4 20 2" xfId="490"/>
    <cellStyle name="40% – Акцентування4 21" xfId="491"/>
    <cellStyle name="40% – Акцентування4 22" xfId="492"/>
    <cellStyle name="40% – Акцентування4 23" xfId="493"/>
    <cellStyle name="40% – Акцентування4 24" xfId="494"/>
    <cellStyle name="40% – Акцентування4 3" xfId="495"/>
    <cellStyle name="40% – Акцентування4 4" xfId="496"/>
    <cellStyle name="40% – Акцентування4 5" xfId="497"/>
    <cellStyle name="40% – Акцентування4 6" xfId="498"/>
    <cellStyle name="40% – Акцентування4 7" xfId="499"/>
    <cellStyle name="40% – Акцентування4 7 2" xfId="500"/>
    <cellStyle name="40% – Акцентування4 7 3" xfId="501"/>
    <cellStyle name="40% – Акцентування4 7 4" xfId="502"/>
    <cellStyle name="40% – Акцентування4 8" xfId="503"/>
    <cellStyle name="40% – Акцентування4 8 2" xfId="504"/>
    <cellStyle name="40% – Акцентування4 8 3" xfId="505"/>
    <cellStyle name="40% – Акцентування4 9" xfId="506"/>
    <cellStyle name="40% – Акцентування4 9 2" xfId="507"/>
    <cellStyle name="40% – Акцентування5" xfId="508"/>
    <cellStyle name="40% – Акцентування5 10" xfId="509"/>
    <cellStyle name="40% – Акцентування5 11" xfId="510"/>
    <cellStyle name="40% – Акцентування5 12" xfId="511"/>
    <cellStyle name="40% – Акцентування5 13" xfId="512"/>
    <cellStyle name="40% – Акцентування5 14" xfId="513"/>
    <cellStyle name="40% – Акцентування5 14 2" xfId="514"/>
    <cellStyle name="40% – Акцентування5 14 3" xfId="515"/>
    <cellStyle name="40% – Акцентування5 15" xfId="516"/>
    <cellStyle name="40% – Акцентування5 15 2" xfId="517"/>
    <cellStyle name="40% – Акцентування5 16" xfId="518"/>
    <cellStyle name="40% – Акцентування5 16 2" xfId="519"/>
    <cellStyle name="40% – Акцентування5 17" xfId="520"/>
    <cellStyle name="40% – Акцентування5 18" xfId="521"/>
    <cellStyle name="40% – Акцентування5 19" xfId="522"/>
    <cellStyle name="40% – Акцентування5 2" xfId="523"/>
    <cellStyle name="40% – Акцентування5 2 10" xfId="524"/>
    <cellStyle name="40% – Акцентування5 2 11" xfId="525"/>
    <cellStyle name="40% – Акцентування5 2 2" xfId="526"/>
    <cellStyle name="40% – Акцентування5 2 3" xfId="527"/>
    <cellStyle name="40% – Акцентування5 2 4" xfId="528"/>
    <cellStyle name="40% – Акцентування5 2 5" xfId="529"/>
    <cellStyle name="40% – Акцентування5 2 6" xfId="530"/>
    <cellStyle name="40% – Акцентування5 2 7" xfId="531"/>
    <cellStyle name="40% – Акцентування5 2 8" xfId="532"/>
    <cellStyle name="40% – Акцентування5 2 9" xfId="533"/>
    <cellStyle name="40% – Акцентування5 20" xfId="534"/>
    <cellStyle name="40% – Акцентування5 20 2" xfId="535"/>
    <cellStyle name="40% – Акцентування5 21" xfId="536"/>
    <cellStyle name="40% – Акцентування5 22" xfId="537"/>
    <cellStyle name="40% – Акцентування5 23" xfId="538"/>
    <cellStyle name="40% – Акцентування5 24" xfId="539"/>
    <cellStyle name="40% – Акцентування5 3" xfId="540"/>
    <cellStyle name="40% – Акцентування5 4" xfId="541"/>
    <cellStyle name="40% – Акцентування5 5" xfId="542"/>
    <cellStyle name="40% – Акцентування5 6" xfId="543"/>
    <cellStyle name="40% – Акцентування5 7" xfId="544"/>
    <cellStyle name="40% – Акцентування5 7 2" xfId="545"/>
    <cellStyle name="40% – Акцентування5 7 3" xfId="546"/>
    <cellStyle name="40% – Акцентування5 7 4" xfId="547"/>
    <cellStyle name="40% – Акцентування5 8" xfId="548"/>
    <cellStyle name="40% – Акцентування5 8 2" xfId="549"/>
    <cellStyle name="40% – Акцентування5 8 3" xfId="550"/>
    <cellStyle name="40% – Акцентування5 9" xfId="551"/>
    <cellStyle name="40% – Акцентування5 9 2" xfId="552"/>
    <cellStyle name="40% – Акцентування6" xfId="553"/>
    <cellStyle name="40% – Акцентування6 10" xfId="554"/>
    <cellStyle name="40% – Акцентування6 11" xfId="555"/>
    <cellStyle name="40% – Акцентування6 12" xfId="556"/>
    <cellStyle name="40% – Акцентування6 13" xfId="557"/>
    <cellStyle name="40% – Акцентування6 14" xfId="558"/>
    <cellStyle name="40% – Акцентування6 14 2" xfId="559"/>
    <cellStyle name="40% – Акцентування6 14 3" xfId="560"/>
    <cellStyle name="40% – Акцентування6 15" xfId="561"/>
    <cellStyle name="40% – Акцентування6 15 2" xfId="562"/>
    <cellStyle name="40% – Акцентування6 16" xfId="563"/>
    <cellStyle name="40% – Акцентування6 16 2" xfId="564"/>
    <cellStyle name="40% – Акцентування6 17" xfId="565"/>
    <cellStyle name="40% – Акцентування6 18" xfId="566"/>
    <cellStyle name="40% – Акцентування6 19" xfId="567"/>
    <cellStyle name="40% – Акцентування6 2" xfId="568"/>
    <cellStyle name="40% – Акцентування6 2 10" xfId="569"/>
    <cellStyle name="40% – Акцентування6 2 11" xfId="570"/>
    <cellStyle name="40% – Акцентування6 2 2" xfId="571"/>
    <cellStyle name="40% – Акцентування6 2 3" xfId="572"/>
    <cellStyle name="40% – Акцентування6 2 4" xfId="573"/>
    <cellStyle name="40% – Акцентування6 2 5" xfId="574"/>
    <cellStyle name="40% – Акцентування6 2 6" xfId="575"/>
    <cellStyle name="40% – Акцентування6 2 7" xfId="576"/>
    <cellStyle name="40% – Акцентування6 2 8" xfId="577"/>
    <cellStyle name="40% – Акцентування6 2 9" xfId="578"/>
    <cellStyle name="40% – Акцентування6 20" xfId="579"/>
    <cellStyle name="40% – Акцентування6 20 2" xfId="580"/>
    <cellStyle name="40% – Акцентування6 21" xfId="581"/>
    <cellStyle name="40% – Акцентування6 22" xfId="582"/>
    <cellStyle name="40% – Акцентування6 23" xfId="583"/>
    <cellStyle name="40% – Акцентування6 24" xfId="584"/>
    <cellStyle name="40% – Акцентування6 3" xfId="585"/>
    <cellStyle name="40% – Акцентування6 4" xfId="586"/>
    <cellStyle name="40% – Акцентування6 5" xfId="587"/>
    <cellStyle name="40% – Акцентування6 6" xfId="588"/>
    <cellStyle name="40% – Акцентування6 7" xfId="589"/>
    <cellStyle name="40% – Акцентування6 7 2" xfId="590"/>
    <cellStyle name="40% – Акцентування6 7 3" xfId="591"/>
    <cellStyle name="40% – Акцентування6 7 4" xfId="592"/>
    <cellStyle name="40% – Акцентування6 8" xfId="593"/>
    <cellStyle name="40% – Акцентування6 8 2" xfId="594"/>
    <cellStyle name="40% – Акцентування6 8 3" xfId="595"/>
    <cellStyle name="40% – Акцентування6 9" xfId="596"/>
    <cellStyle name="40% – Акцентування6 9 2" xfId="597"/>
    <cellStyle name="40% — Акцент1" xfId="598"/>
    <cellStyle name="40% — Акцент2" xfId="599"/>
    <cellStyle name="40% — Акцент3" xfId="600"/>
    <cellStyle name="40% — Акцент4" xfId="601"/>
    <cellStyle name="40% — Акцент5" xfId="602"/>
    <cellStyle name="40% — Акцент6" xfId="603"/>
    <cellStyle name="60% - Акцент1" xfId="604"/>
    <cellStyle name="60% — акцент1 2" xfId="605"/>
    <cellStyle name="60% - Акцент1_22.12.2020 Додатки бюджет 2021 Коди нові" xfId="606"/>
    <cellStyle name="60% - Акцент2" xfId="607"/>
    <cellStyle name="60% — акцент2 2" xfId="608"/>
    <cellStyle name="60% - Акцент2_22.12.2020 Додатки бюджет 2021 Коди нові" xfId="609"/>
    <cellStyle name="60% - Акцент3" xfId="610"/>
    <cellStyle name="60% — акцент3 2" xfId="611"/>
    <cellStyle name="60% - Акцент3_22.12.2020 Додатки бюджет 2021 Коди нові" xfId="612"/>
    <cellStyle name="60% - Акцент4" xfId="613"/>
    <cellStyle name="60% — акцент4 2" xfId="614"/>
    <cellStyle name="60% - Акцент4_22.12.2020 Додатки бюджет 2021 Коди нові" xfId="615"/>
    <cellStyle name="60% - Акцент5" xfId="616"/>
    <cellStyle name="60% — акцент5 2" xfId="617"/>
    <cellStyle name="60% - Акцент5_22.12.2020 Додатки бюджет 2021 Коди нові" xfId="618"/>
    <cellStyle name="60% - Акцент6" xfId="619"/>
    <cellStyle name="60% — акцент6 2" xfId="620"/>
    <cellStyle name="60% - Акцент6_22.12.2020 Додатки бюджет 2021 Коди нові" xfId="621"/>
    <cellStyle name="60% – Акцентування1" xfId="622"/>
    <cellStyle name="60% – Акцентування1 10" xfId="623"/>
    <cellStyle name="60% – Акцентування1 11" xfId="624"/>
    <cellStyle name="60% – Акцентування1 12" xfId="625"/>
    <cellStyle name="60% – Акцентування1 13" xfId="626"/>
    <cellStyle name="60% – Акцентування1 14" xfId="627"/>
    <cellStyle name="60% – Акцентування1 14 2" xfId="628"/>
    <cellStyle name="60% – Акцентування1 14 3" xfId="629"/>
    <cellStyle name="60% – Акцентування1 15" xfId="630"/>
    <cellStyle name="60% – Акцентування1 15 2" xfId="631"/>
    <cellStyle name="60% – Акцентування1 16" xfId="632"/>
    <cellStyle name="60% – Акцентування1 16 2" xfId="633"/>
    <cellStyle name="60% – Акцентування1 17" xfId="634"/>
    <cellStyle name="60% – Акцентування1 18" xfId="635"/>
    <cellStyle name="60% – Акцентування1 19" xfId="636"/>
    <cellStyle name="60% – Акцентування1 2" xfId="637"/>
    <cellStyle name="60% – Акцентування1 2 10" xfId="638"/>
    <cellStyle name="60% – Акцентування1 2 11" xfId="639"/>
    <cellStyle name="60% – Акцентування1 2 2" xfId="640"/>
    <cellStyle name="60% – Акцентування1 2 3" xfId="641"/>
    <cellStyle name="60% – Акцентування1 2 4" xfId="642"/>
    <cellStyle name="60% – Акцентування1 2 5" xfId="643"/>
    <cellStyle name="60% – Акцентування1 2 6" xfId="644"/>
    <cellStyle name="60% – Акцентування1 2 7" xfId="645"/>
    <cellStyle name="60% – Акцентування1 2 8" xfId="646"/>
    <cellStyle name="60% – Акцентування1 2 9" xfId="647"/>
    <cellStyle name="60% – Акцентування1 20" xfId="648"/>
    <cellStyle name="60% – Акцентування1 20 2" xfId="649"/>
    <cellStyle name="60% – Акцентування1 21" xfId="650"/>
    <cellStyle name="60% – Акцентування1 22" xfId="651"/>
    <cellStyle name="60% – Акцентування1 23" xfId="652"/>
    <cellStyle name="60% – Акцентування1 24" xfId="653"/>
    <cellStyle name="60% – Акцентування1 3" xfId="654"/>
    <cellStyle name="60% – Акцентування1 4" xfId="655"/>
    <cellStyle name="60% – Акцентування1 5" xfId="656"/>
    <cellStyle name="60% – Акцентування1 6" xfId="657"/>
    <cellStyle name="60% – Акцентування1 7" xfId="658"/>
    <cellStyle name="60% – Акцентування1 7 2" xfId="659"/>
    <cellStyle name="60% – Акцентування1 7 3" xfId="660"/>
    <cellStyle name="60% – Акцентування1 7 4" xfId="661"/>
    <cellStyle name="60% – Акцентування1 8" xfId="662"/>
    <cellStyle name="60% – Акцентування1 8 2" xfId="663"/>
    <cellStyle name="60% – Акцентування1 8 3" xfId="664"/>
    <cellStyle name="60% – Акцентування1 9" xfId="665"/>
    <cellStyle name="60% – Акцентування1 9 2" xfId="666"/>
    <cellStyle name="60% – Акцентування2" xfId="667"/>
    <cellStyle name="60% – Акцентування2 10" xfId="668"/>
    <cellStyle name="60% – Акцентування2 11" xfId="669"/>
    <cellStyle name="60% – Акцентування2 12" xfId="670"/>
    <cellStyle name="60% – Акцентування2 13" xfId="671"/>
    <cellStyle name="60% – Акцентування2 14" xfId="672"/>
    <cellStyle name="60% – Акцентування2 14 2" xfId="673"/>
    <cellStyle name="60% – Акцентування2 14 3" xfId="674"/>
    <cellStyle name="60% – Акцентування2 15" xfId="675"/>
    <cellStyle name="60% – Акцентування2 15 2" xfId="676"/>
    <cellStyle name="60% – Акцентування2 16" xfId="677"/>
    <cellStyle name="60% – Акцентування2 16 2" xfId="678"/>
    <cellStyle name="60% – Акцентування2 17" xfId="679"/>
    <cellStyle name="60% – Акцентування2 18" xfId="680"/>
    <cellStyle name="60% – Акцентування2 19" xfId="681"/>
    <cellStyle name="60% – Акцентування2 2" xfId="682"/>
    <cellStyle name="60% – Акцентування2 2 10" xfId="683"/>
    <cellStyle name="60% – Акцентування2 2 11" xfId="684"/>
    <cellStyle name="60% – Акцентування2 2 2" xfId="685"/>
    <cellStyle name="60% – Акцентування2 2 3" xfId="686"/>
    <cellStyle name="60% – Акцентування2 2 4" xfId="687"/>
    <cellStyle name="60% – Акцентування2 2 5" xfId="688"/>
    <cellStyle name="60% – Акцентування2 2 6" xfId="689"/>
    <cellStyle name="60% – Акцентування2 2 7" xfId="690"/>
    <cellStyle name="60% – Акцентування2 2 8" xfId="691"/>
    <cellStyle name="60% – Акцентування2 2 9" xfId="692"/>
    <cellStyle name="60% – Акцентування2 20" xfId="693"/>
    <cellStyle name="60% – Акцентування2 20 2" xfId="694"/>
    <cellStyle name="60% – Акцентування2 21" xfId="695"/>
    <cellStyle name="60% – Акцентування2 22" xfId="696"/>
    <cellStyle name="60% – Акцентування2 23" xfId="697"/>
    <cellStyle name="60% – Акцентування2 24" xfId="698"/>
    <cellStyle name="60% – Акцентування2 3" xfId="699"/>
    <cellStyle name="60% – Акцентування2 4" xfId="700"/>
    <cellStyle name="60% – Акцентування2 5" xfId="701"/>
    <cellStyle name="60% – Акцентування2 6" xfId="702"/>
    <cellStyle name="60% – Акцентування2 7" xfId="703"/>
    <cellStyle name="60% – Акцентування2 7 2" xfId="704"/>
    <cellStyle name="60% – Акцентування2 7 3" xfId="705"/>
    <cellStyle name="60% – Акцентування2 7 4" xfId="706"/>
    <cellStyle name="60% – Акцентування2 8" xfId="707"/>
    <cellStyle name="60% – Акцентування2 8 2" xfId="708"/>
    <cellStyle name="60% – Акцентування2 8 3" xfId="709"/>
    <cellStyle name="60% – Акцентування2 9" xfId="710"/>
    <cellStyle name="60% – Акцентування2 9 2" xfId="711"/>
    <cellStyle name="60% – Акцентування3" xfId="712"/>
    <cellStyle name="60% – Акцентування3 10" xfId="713"/>
    <cellStyle name="60% – Акцентування3 11" xfId="714"/>
    <cellStyle name="60% – Акцентування3 12" xfId="715"/>
    <cellStyle name="60% – Акцентування3 13" xfId="716"/>
    <cellStyle name="60% – Акцентування3 14" xfId="717"/>
    <cellStyle name="60% – Акцентування3 14 2" xfId="718"/>
    <cellStyle name="60% – Акцентування3 14 3" xfId="719"/>
    <cellStyle name="60% – Акцентування3 15" xfId="720"/>
    <cellStyle name="60% – Акцентування3 15 2" xfId="721"/>
    <cellStyle name="60% – Акцентування3 16" xfId="722"/>
    <cellStyle name="60% – Акцентування3 16 2" xfId="723"/>
    <cellStyle name="60% – Акцентування3 17" xfId="724"/>
    <cellStyle name="60% – Акцентування3 18" xfId="725"/>
    <cellStyle name="60% – Акцентування3 19" xfId="726"/>
    <cellStyle name="60% – Акцентування3 2" xfId="727"/>
    <cellStyle name="60% – Акцентування3 2 10" xfId="728"/>
    <cellStyle name="60% – Акцентування3 2 11" xfId="729"/>
    <cellStyle name="60% – Акцентування3 2 2" xfId="730"/>
    <cellStyle name="60% – Акцентування3 2 3" xfId="731"/>
    <cellStyle name="60% – Акцентування3 2 4" xfId="732"/>
    <cellStyle name="60% – Акцентування3 2 5" xfId="733"/>
    <cellStyle name="60% – Акцентування3 2 6" xfId="734"/>
    <cellStyle name="60% – Акцентування3 2 7" xfId="735"/>
    <cellStyle name="60% – Акцентування3 2 8" xfId="736"/>
    <cellStyle name="60% – Акцентування3 2 9" xfId="737"/>
    <cellStyle name="60% – Акцентування3 20" xfId="738"/>
    <cellStyle name="60% – Акцентування3 20 2" xfId="739"/>
    <cellStyle name="60% – Акцентування3 21" xfId="740"/>
    <cellStyle name="60% – Акцентування3 22" xfId="741"/>
    <cellStyle name="60% – Акцентування3 23" xfId="742"/>
    <cellStyle name="60% – Акцентування3 24" xfId="743"/>
    <cellStyle name="60% – Акцентування3 3" xfId="744"/>
    <cellStyle name="60% – Акцентування3 4" xfId="745"/>
    <cellStyle name="60% – Акцентування3 5" xfId="746"/>
    <cellStyle name="60% – Акцентування3 6" xfId="747"/>
    <cellStyle name="60% – Акцентування3 7" xfId="748"/>
    <cellStyle name="60% – Акцентування3 7 2" xfId="749"/>
    <cellStyle name="60% – Акцентування3 7 3" xfId="750"/>
    <cellStyle name="60% – Акцентування3 7 4" xfId="751"/>
    <cellStyle name="60% – Акцентування3 8" xfId="752"/>
    <cellStyle name="60% – Акцентування3 8 2" xfId="753"/>
    <cellStyle name="60% – Акцентування3 8 3" xfId="754"/>
    <cellStyle name="60% – Акцентування3 9" xfId="755"/>
    <cellStyle name="60% – Акцентування3 9 2" xfId="756"/>
    <cellStyle name="60% – Акцентування4" xfId="757"/>
    <cellStyle name="60% – Акцентування4 10" xfId="758"/>
    <cellStyle name="60% – Акцентування4 11" xfId="759"/>
    <cellStyle name="60% – Акцентування4 12" xfId="760"/>
    <cellStyle name="60% – Акцентування4 13" xfId="761"/>
    <cellStyle name="60% – Акцентування4 14" xfId="762"/>
    <cellStyle name="60% – Акцентування4 14 2" xfId="763"/>
    <cellStyle name="60% – Акцентування4 14 3" xfId="764"/>
    <cellStyle name="60% – Акцентування4 15" xfId="765"/>
    <cellStyle name="60% – Акцентування4 15 2" xfId="766"/>
    <cellStyle name="60% – Акцентування4 16" xfId="767"/>
    <cellStyle name="60% – Акцентування4 16 2" xfId="768"/>
    <cellStyle name="60% – Акцентування4 17" xfId="769"/>
    <cellStyle name="60% – Акцентування4 18" xfId="770"/>
    <cellStyle name="60% – Акцентування4 19" xfId="771"/>
    <cellStyle name="60% – Акцентування4 2" xfId="772"/>
    <cellStyle name="60% – Акцентування4 2 10" xfId="773"/>
    <cellStyle name="60% – Акцентування4 2 11" xfId="774"/>
    <cellStyle name="60% – Акцентування4 2 2" xfId="775"/>
    <cellStyle name="60% – Акцентування4 2 3" xfId="776"/>
    <cellStyle name="60% – Акцентування4 2 4" xfId="777"/>
    <cellStyle name="60% – Акцентування4 2 5" xfId="778"/>
    <cellStyle name="60% – Акцентування4 2 6" xfId="779"/>
    <cellStyle name="60% – Акцентування4 2 7" xfId="780"/>
    <cellStyle name="60% – Акцентування4 2 8" xfId="781"/>
    <cellStyle name="60% – Акцентування4 2 9" xfId="782"/>
    <cellStyle name="60% – Акцентування4 20" xfId="783"/>
    <cellStyle name="60% – Акцентування4 20 2" xfId="784"/>
    <cellStyle name="60% – Акцентування4 21" xfId="785"/>
    <cellStyle name="60% – Акцентування4 22" xfId="786"/>
    <cellStyle name="60% – Акцентування4 23" xfId="787"/>
    <cellStyle name="60% – Акцентування4 24" xfId="788"/>
    <cellStyle name="60% – Акцентування4 3" xfId="789"/>
    <cellStyle name="60% – Акцентування4 4" xfId="790"/>
    <cellStyle name="60% – Акцентування4 5" xfId="791"/>
    <cellStyle name="60% – Акцентування4 6" xfId="792"/>
    <cellStyle name="60% – Акцентування4 7" xfId="793"/>
    <cellStyle name="60% – Акцентування4 7 2" xfId="794"/>
    <cellStyle name="60% – Акцентування4 7 3" xfId="795"/>
    <cellStyle name="60% – Акцентування4 7 4" xfId="796"/>
    <cellStyle name="60% – Акцентування4 8" xfId="797"/>
    <cellStyle name="60% – Акцентування4 8 2" xfId="798"/>
    <cellStyle name="60% – Акцентування4 8 3" xfId="799"/>
    <cellStyle name="60% – Акцентування4 9" xfId="800"/>
    <cellStyle name="60% – Акцентування4 9 2" xfId="801"/>
    <cellStyle name="60% – Акцентування5" xfId="802"/>
    <cellStyle name="60% – Акцентування5 10" xfId="803"/>
    <cellStyle name="60% – Акцентування5 11" xfId="804"/>
    <cellStyle name="60% – Акцентування5 12" xfId="805"/>
    <cellStyle name="60% – Акцентування5 13" xfId="806"/>
    <cellStyle name="60% – Акцентування5 14" xfId="807"/>
    <cellStyle name="60% – Акцентування5 14 2" xfId="808"/>
    <cellStyle name="60% – Акцентування5 14 3" xfId="809"/>
    <cellStyle name="60% – Акцентування5 15" xfId="810"/>
    <cellStyle name="60% – Акцентування5 15 2" xfId="811"/>
    <cellStyle name="60% – Акцентування5 16" xfId="812"/>
    <cellStyle name="60% – Акцентування5 16 2" xfId="813"/>
    <cellStyle name="60% – Акцентування5 17" xfId="814"/>
    <cellStyle name="60% – Акцентування5 18" xfId="815"/>
    <cellStyle name="60% – Акцентування5 19" xfId="816"/>
    <cellStyle name="60% – Акцентування5 2" xfId="817"/>
    <cellStyle name="60% – Акцентування5 2 10" xfId="818"/>
    <cellStyle name="60% – Акцентування5 2 11" xfId="819"/>
    <cellStyle name="60% – Акцентування5 2 2" xfId="820"/>
    <cellStyle name="60% – Акцентування5 2 3" xfId="821"/>
    <cellStyle name="60% – Акцентування5 2 4" xfId="822"/>
    <cellStyle name="60% – Акцентування5 2 5" xfId="823"/>
    <cellStyle name="60% – Акцентування5 2 6" xfId="824"/>
    <cellStyle name="60% – Акцентування5 2 7" xfId="825"/>
    <cellStyle name="60% – Акцентування5 2 8" xfId="826"/>
    <cellStyle name="60% – Акцентування5 2 9" xfId="827"/>
    <cellStyle name="60% – Акцентування5 20" xfId="828"/>
    <cellStyle name="60% – Акцентування5 20 2" xfId="829"/>
    <cellStyle name="60% – Акцентування5 21" xfId="830"/>
    <cellStyle name="60% – Акцентування5 22" xfId="831"/>
    <cellStyle name="60% – Акцентування5 23" xfId="832"/>
    <cellStyle name="60% – Акцентування5 24" xfId="833"/>
    <cellStyle name="60% – Акцентування5 3" xfId="834"/>
    <cellStyle name="60% – Акцентування5 4" xfId="835"/>
    <cellStyle name="60% – Акцентування5 5" xfId="836"/>
    <cellStyle name="60% – Акцентування5 6" xfId="837"/>
    <cellStyle name="60% – Акцентування5 7" xfId="838"/>
    <cellStyle name="60% – Акцентування5 7 2" xfId="839"/>
    <cellStyle name="60% – Акцентування5 7 3" xfId="840"/>
    <cellStyle name="60% – Акцентування5 7 4" xfId="841"/>
    <cellStyle name="60% – Акцентування5 8" xfId="842"/>
    <cellStyle name="60% – Акцентування5 8 2" xfId="843"/>
    <cellStyle name="60% – Акцентування5 8 3" xfId="844"/>
    <cellStyle name="60% – Акцентування5 9" xfId="845"/>
    <cellStyle name="60% – Акцентування5 9 2" xfId="846"/>
    <cellStyle name="60% – Акцентування6" xfId="847"/>
    <cellStyle name="60% – Акцентування6 10" xfId="848"/>
    <cellStyle name="60% – Акцентування6 11" xfId="849"/>
    <cellStyle name="60% – Акцентування6 12" xfId="850"/>
    <cellStyle name="60% – Акцентування6 13" xfId="851"/>
    <cellStyle name="60% – Акцентування6 14" xfId="852"/>
    <cellStyle name="60% – Акцентування6 14 2" xfId="853"/>
    <cellStyle name="60% – Акцентування6 14 3" xfId="854"/>
    <cellStyle name="60% – Акцентування6 15" xfId="855"/>
    <cellStyle name="60% – Акцентування6 15 2" xfId="856"/>
    <cellStyle name="60% – Акцентування6 16" xfId="857"/>
    <cellStyle name="60% – Акцентування6 16 2" xfId="858"/>
    <cellStyle name="60% – Акцентування6 17" xfId="859"/>
    <cellStyle name="60% – Акцентування6 18" xfId="860"/>
    <cellStyle name="60% – Акцентування6 19" xfId="861"/>
    <cellStyle name="60% – Акцентування6 2" xfId="862"/>
    <cellStyle name="60% – Акцентування6 2 10" xfId="863"/>
    <cellStyle name="60% – Акцентування6 2 11" xfId="864"/>
    <cellStyle name="60% – Акцентування6 2 2" xfId="865"/>
    <cellStyle name="60% – Акцентування6 2 3" xfId="866"/>
    <cellStyle name="60% – Акцентування6 2 4" xfId="867"/>
    <cellStyle name="60% – Акцентування6 2 5" xfId="868"/>
    <cellStyle name="60% – Акцентування6 2 6" xfId="869"/>
    <cellStyle name="60% – Акцентування6 2 7" xfId="870"/>
    <cellStyle name="60% – Акцентування6 2 8" xfId="871"/>
    <cellStyle name="60% – Акцентування6 2 9" xfId="872"/>
    <cellStyle name="60% – Акцентування6 20" xfId="873"/>
    <cellStyle name="60% – Акцентування6 20 2" xfId="874"/>
    <cellStyle name="60% – Акцентування6 21" xfId="875"/>
    <cellStyle name="60% – Акцентування6 22" xfId="876"/>
    <cellStyle name="60% – Акцентування6 23" xfId="877"/>
    <cellStyle name="60% – Акцентування6 24" xfId="878"/>
    <cellStyle name="60% – Акцентування6 3" xfId="879"/>
    <cellStyle name="60% – Акцентування6 4" xfId="880"/>
    <cellStyle name="60% – Акцентування6 5" xfId="881"/>
    <cellStyle name="60% – Акцентування6 6" xfId="882"/>
    <cellStyle name="60% – Акцентування6 7" xfId="883"/>
    <cellStyle name="60% – Акцентування6 7 2" xfId="884"/>
    <cellStyle name="60% – Акцентування6 7 3" xfId="885"/>
    <cellStyle name="60% – Акцентування6 7 4" xfId="886"/>
    <cellStyle name="60% – Акцентування6 8" xfId="887"/>
    <cellStyle name="60% – Акцентування6 8 2" xfId="888"/>
    <cellStyle name="60% – Акцентування6 8 3" xfId="889"/>
    <cellStyle name="60% – Акцентування6 9" xfId="890"/>
    <cellStyle name="60% – Акцентування6 9 2" xfId="891"/>
    <cellStyle name="60% — Акцент1" xfId="892"/>
    <cellStyle name="60% — Акцент2" xfId="893"/>
    <cellStyle name="60% — Акцент3" xfId="894"/>
    <cellStyle name="60% — Акцент4" xfId="895"/>
    <cellStyle name="60% — Акцент5" xfId="896"/>
    <cellStyle name="60% — Акцент6" xfId="897"/>
    <cellStyle name="Aaia?iue [0]_laroux" xfId="898"/>
    <cellStyle name="Aaia?iue_laroux" xfId="899"/>
    <cellStyle name="C?O" xfId="900"/>
    <cellStyle name="Cena$" xfId="901"/>
    <cellStyle name="CenaZ?" xfId="902"/>
    <cellStyle name="Ceny$" xfId="903"/>
    <cellStyle name="CenyZ?" xfId="904"/>
    <cellStyle name="Comma [0]_1996-1997-план 10 місяців" xfId="905"/>
    <cellStyle name="Comma_1996-1997-план 10 місяців" xfId="906"/>
    <cellStyle name="Currency [0]_1996-1997-план 10 місяців" xfId="907"/>
    <cellStyle name="Currency_1996-1997-план 10 місяців" xfId="908"/>
    <cellStyle name="Data" xfId="909"/>
    <cellStyle name="Dziesietny [0]_Arkusz1" xfId="910"/>
    <cellStyle name="Dziesietny_Arkusz1" xfId="911"/>
    <cellStyle name="Followed Hyperlink" xfId="912"/>
    <cellStyle name="Headline I" xfId="913"/>
    <cellStyle name="Headline II" xfId="914"/>
    <cellStyle name="Headline III" xfId="915"/>
    <cellStyle name="Hyperlink" xfId="916"/>
    <cellStyle name="Iau?iue_laroux" xfId="917"/>
    <cellStyle name="Marza" xfId="918"/>
    <cellStyle name="Marza%" xfId="919"/>
    <cellStyle name="Nazwa" xfId="920"/>
    <cellStyle name="Normal_1996-1997-план 10 місяців" xfId="921"/>
    <cellStyle name="normalni_laroux" xfId="922"/>
    <cellStyle name="Normalny_A-FOUR TECH" xfId="923"/>
    <cellStyle name="Oeiainiaue [0]_laroux" xfId="924"/>
    <cellStyle name="Oeiainiaue_laroux" xfId="925"/>
    <cellStyle name="TrOds" xfId="926"/>
    <cellStyle name="Tytul" xfId="927"/>
    <cellStyle name="Walutowy [0]_Arkusz1" xfId="928"/>
    <cellStyle name="Walutowy_Arkusz1" xfId="929"/>
    <cellStyle name="Акцент1 2" xfId="930"/>
    <cellStyle name="Акцент2 2" xfId="931"/>
    <cellStyle name="Акцент3 2" xfId="932"/>
    <cellStyle name="Акцент4 2" xfId="933"/>
    <cellStyle name="Акцент5 2" xfId="934"/>
    <cellStyle name="Акцент6 2" xfId="935"/>
    <cellStyle name="Акцентування1" xfId="936"/>
    <cellStyle name="Акцентування1 10" xfId="937"/>
    <cellStyle name="Акцентування1 11" xfId="938"/>
    <cellStyle name="Акцентування1 12" xfId="939"/>
    <cellStyle name="Акцентування1 13" xfId="940"/>
    <cellStyle name="Акцентування1 14" xfId="941"/>
    <cellStyle name="Акцентування1 14 2" xfId="942"/>
    <cellStyle name="Акцентування1 14 3" xfId="943"/>
    <cellStyle name="Акцентування1 15" xfId="944"/>
    <cellStyle name="Акцентування1 15 2" xfId="945"/>
    <cellStyle name="Акцентування1 16" xfId="946"/>
    <cellStyle name="Акцентування1 16 2" xfId="947"/>
    <cellStyle name="Акцентування1 17" xfId="948"/>
    <cellStyle name="Акцентування1 18" xfId="949"/>
    <cellStyle name="Акцентування1 19" xfId="950"/>
    <cellStyle name="Акцентування1 2" xfId="951"/>
    <cellStyle name="Акцентування1 2 10" xfId="952"/>
    <cellStyle name="Акцентування1 2 11" xfId="953"/>
    <cellStyle name="Акцентування1 2 2" xfId="954"/>
    <cellStyle name="Акцентування1 2 3" xfId="955"/>
    <cellStyle name="Акцентування1 2 4" xfId="956"/>
    <cellStyle name="Акцентування1 2 5" xfId="957"/>
    <cellStyle name="Акцентування1 2 6" xfId="958"/>
    <cellStyle name="Акцентування1 2 7" xfId="959"/>
    <cellStyle name="Акцентування1 2 8" xfId="960"/>
    <cellStyle name="Акцентування1 2 9" xfId="961"/>
    <cellStyle name="Акцентування1 20" xfId="962"/>
    <cellStyle name="Акцентування1 20 2" xfId="963"/>
    <cellStyle name="Акцентування1 21" xfId="964"/>
    <cellStyle name="Акцентування1 22" xfId="965"/>
    <cellStyle name="Акцентування1 23" xfId="966"/>
    <cellStyle name="Акцентування1 24" xfId="967"/>
    <cellStyle name="Акцентування1 3" xfId="968"/>
    <cellStyle name="Акцентування1 4" xfId="969"/>
    <cellStyle name="Акцентування1 5" xfId="970"/>
    <cellStyle name="Акцентування1 6" xfId="971"/>
    <cellStyle name="Акцентування1 7" xfId="972"/>
    <cellStyle name="Акцентування1 7 2" xfId="973"/>
    <cellStyle name="Акцентування1 7 3" xfId="974"/>
    <cellStyle name="Акцентування1 7 4" xfId="975"/>
    <cellStyle name="Акцентування1 8" xfId="976"/>
    <cellStyle name="Акцентування1 8 2" xfId="977"/>
    <cellStyle name="Акцентування1 8 3" xfId="978"/>
    <cellStyle name="Акцентування1 9" xfId="979"/>
    <cellStyle name="Акцентування1 9 2" xfId="980"/>
    <cellStyle name="Акцентування2" xfId="981"/>
    <cellStyle name="Акцентування2 10" xfId="982"/>
    <cellStyle name="Акцентування2 11" xfId="983"/>
    <cellStyle name="Акцентування2 12" xfId="984"/>
    <cellStyle name="Акцентування2 13" xfId="985"/>
    <cellStyle name="Акцентування2 14" xfId="986"/>
    <cellStyle name="Акцентування2 14 2" xfId="987"/>
    <cellStyle name="Акцентування2 14 3" xfId="988"/>
    <cellStyle name="Акцентування2 15" xfId="989"/>
    <cellStyle name="Акцентування2 15 2" xfId="990"/>
    <cellStyle name="Акцентування2 16" xfId="991"/>
    <cellStyle name="Акцентування2 16 2" xfId="992"/>
    <cellStyle name="Акцентування2 17" xfId="993"/>
    <cellStyle name="Акцентування2 18" xfId="994"/>
    <cellStyle name="Акцентування2 19" xfId="995"/>
    <cellStyle name="Акцентування2 2" xfId="996"/>
    <cellStyle name="Акцентування2 2 10" xfId="997"/>
    <cellStyle name="Акцентування2 2 11" xfId="998"/>
    <cellStyle name="Акцентування2 2 2" xfId="999"/>
    <cellStyle name="Акцентування2 2 3" xfId="1000"/>
    <cellStyle name="Акцентування2 2 4" xfId="1001"/>
    <cellStyle name="Акцентування2 2 5" xfId="1002"/>
    <cellStyle name="Акцентування2 2 6" xfId="1003"/>
    <cellStyle name="Акцентування2 2 7" xfId="1004"/>
    <cellStyle name="Акцентування2 2 8" xfId="1005"/>
    <cellStyle name="Акцентування2 2 9" xfId="1006"/>
    <cellStyle name="Акцентування2 20" xfId="1007"/>
    <cellStyle name="Акцентування2 20 2" xfId="1008"/>
    <cellStyle name="Акцентування2 21" xfId="1009"/>
    <cellStyle name="Акцентування2 22" xfId="1010"/>
    <cellStyle name="Акцентування2 23" xfId="1011"/>
    <cellStyle name="Акцентування2 24" xfId="1012"/>
    <cellStyle name="Акцентування2 3" xfId="1013"/>
    <cellStyle name="Акцентування2 4" xfId="1014"/>
    <cellStyle name="Акцентування2 5" xfId="1015"/>
    <cellStyle name="Акцентування2 6" xfId="1016"/>
    <cellStyle name="Акцентування2 7" xfId="1017"/>
    <cellStyle name="Акцентування2 7 2" xfId="1018"/>
    <cellStyle name="Акцентування2 7 3" xfId="1019"/>
    <cellStyle name="Акцентування2 7 4" xfId="1020"/>
    <cellStyle name="Акцентування2 8" xfId="1021"/>
    <cellStyle name="Акцентування2 8 2" xfId="1022"/>
    <cellStyle name="Акцентування2 8 3" xfId="1023"/>
    <cellStyle name="Акцентування2 9" xfId="1024"/>
    <cellStyle name="Акцентування2 9 2" xfId="1025"/>
    <cellStyle name="Акцентування3" xfId="1026"/>
    <cellStyle name="Акцентування3 10" xfId="1027"/>
    <cellStyle name="Акцентування3 11" xfId="1028"/>
    <cellStyle name="Акцентування3 12" xfId="1029"/>
    <cellStyle name="Акцентування3 13" xfId="1030"/>
    <cellStyle name="Акцентування3 14" xfId="1031"/>
    <cellStyle name="Акцентування3 14 2" xfId="1032"/>
    <cellStyle name="Акцентування3 14 3" xfId="1033"/>
    <cellStyle name="Акцентування3 15" xfId="1034"/>
    <cellStyle name="Акцентування3 15 2" xfId="1035"/>
    <cellStyle name="Акцентування3 16" xfId="1036"/>
    <cellStyle name="Акцентування3 16 2" xfId="1037"/>
    <cellStyle name="Акцентування3 17" xfId="1038"/>
    <cellStyle name="Акцентування3 18" xfId="1039"/>
    <cellStyle name="Акцентування3 19" xfId="1040"/>
    <cellStyle name="Акцентування3 2" xfId="1041"/>
    <cellStyle name="Акцентування3 2 10" xfId="1042"/>
    <cellStyle name="Акцентування3 2 11" xfId="1043"/>
    <cellStyle name="Акцентування3 2 2" xfId="1044"/>
    <cellStyle name="Акцентування3 2 3" xfId="1045"/>
    <cellStyle name="Акцентування3 2 4" xfId="1046"/>
    <cellStyle name="Акцентування3 2 5" xfId="1047"/>
    <cellStyle name="Акцентування3 2 6" xfId="1048"/>
    <cellStyle name="Акцентування3 2 7" xfId="1049"/>
    <cellStyle name="Акцентування3 2 8" xfId="1050"/>
    <cellStyle name="Акцентування3 2 9" xfId="1051"/>
    <cellStyle name="Акцентування3 20" xfId="1052"/>
    <cellStyle name="Акцентування3 20 2" xfId="1053"/>
    <cellStyle name="Акцентування3 21" xfId="1054"/>
    <cellStyle name="Акцентування3 22" xfId="1055"/>
    <cellStyle name="Акцентування3 23" xfId="1056"/>
    <cellStyle name="Акцентування3 24" xfId="1057"/>
    <cellStyle name="Акцентування3 3" xfId="1058"/>
    <cellStyle name="Акцентування3 4" xfId="1059"/>
    <cellStyle name="Акцентування3 5" xfId="1060"/>
    <cellStyle name="Акцентування3 6" xfId="1061"/>
    <cellStyle name="Акцентування3 7" xfId="1062"/>
    <cellStyle name="Акцентування3 7 2" xfId="1063"/>
    <cellStyle name="Акцентування3 7 3" xfId="1064"/>
    <cellStyle name="Акцентування3 7 4" xfId="1065"/>
    <cellStyle name="Акцентування3 8" xfId="1066"/>
    <cellStyle name="Акцентування3 8 2" xfId="1067"/>
    <cellStyle name="Акцентування3 8 3" xfId="1068"/>
    <cellStyle name="Акцентування3 9" xfId="1069"/>
    <cellStyle name="Акцентування3 9 2" xfId="1070"/>
    <cellStyle name="Акцентування4" xfId="1071"/>
    <cellStyle name="Акцентування4 10" xfId="1072"/>
    <cellStyle name="Акцентування4 11" xfId="1073"/>
    <cellStyle name="Акцентування4 12" xfId="1074"/>
    <cellStyle name="Акцентування4 13" xfId="1075"/>
    <cellStyle name="Акцентування4 14" xfId="1076"/>
    <cellStyle name="Акцентування4 14 2" xfId="1077"/>
    <cellStyle name="Акцентування4 14 3" xfId="1078"/>
    <cellStyle name="Акцентування4 15" xfId="1079"/>
    <cellStyle name="Акцентування4 15 2" xfId="1080"/>
    <cellStyle name="Акцентування4 16" xfId="1081"/>
    <cellStyle name="Акцентування4 16 2" xfId="1082"/>
    <cellStyle name="Акцентування4 17" xfId="1083"/>
    <cellStyle name="Акцентування4 18" xfId="1084"/>
    <cellStyle name="Акцентування4 19" xfId="1085"/>
    <cellStyle name="Акцентування4 2" xfId="1086"/>
    <cellStyle name="Акцентування4 2 10" xfId="1087"/>
    <cellStyle name="Акцентування4 2 11" xfId="1088"/>
    <cellStyle name="Акцентування4 2 2" xfId="1089"/>
    <cellStyle name="Акцентування4 2 3" xfId="1090"/>
    <cellStyle name="Акцентування4 2 4" xfId="1091"/>
    <cellStyle name="Акцентування4 2 5" xfId="1092"/>
    <cellStyle name="Акцентування4 2 6" xfId="1093"/>
    <cellStyle name="Акцентування4 2 7" xfId="1094"/>
    <cellStyle name="Акцентування4 2 8" xfId="1095"/>
    <cellStyle name="Акцентування4 2 9" xfId="1096"/>
    <cellStyle name="Акцентування4 20" xfId="1097"/>
    <cellStyle name="Акцентування4 20 2" xfId="1098"/>
    <cellStyle name="Акцентування4 21" xfId="1099"/>
    <cellStyle name="Акцентування4 22" xfId="1100"/>
    <cellStyle name="Акцентування4 23" xfId="1101"/>
    <cellStyle name="Акцентування4 24" xfId="1102"/>
    <cellStyle name="Акцентування4 3" xfId="1103"/>
    <cellStyle name="Акцентування4 4" xfId="1104"/>
    <cellStyle name="Акцентування4 5" xfId="1105"/>
    <cellStyle name="Акцентування4 6" xfId="1106"/>
    <cellStyle name="Акцентування4 7" xfId="1107"/>
    <cellStyle name="Акцентування4 7 2" xfId="1108"/>
    <cellStyle name="Акцентування4 7 3" xfId="1109"/>
    <cellStyle name="Акцентування4 7 4" xfId="1110"/>
    <cellStyle name="Акцентування4 8" xfId="1111"/>
    <cellStyle name="Акцентування4 8 2" xfId="1112"/>
    <cellStyle name="Акцентування4 8 3" xfId="1113"/>
    <cellStyle name="Акцентування4 9" xfId="1114"/>
    <cellStyle name="Акцентування4 9 2" xfId="1115"/>
    <cellStyle name="Акцентування5" xfId="1116"/>
    <cellStyle name="Акцентування5 10" xfId="1117"/>
    <cellStyle name="Акцентування5 11" xfId="1118"/>
    <cellStyle name="Акцентування5 12" xfId="1119"/>
    <cellStyle name="Акцентування5 13" xfId="1120"/>
    <cellStyle name="Акцентування5 14" xfId="1121"/>
    <cellStyle name="Акцентування5 14 2" xfId="1122"/>
    <cellStyle name="Акцентування5 14 3" xfId="1123"/>
    <cellStyle name="Акцентування5 15" xfId="1124"/>
    <cellStyle name="Акцентування5 15 2" xfId="1125"/>
    <cellStyle name="Акцентування5 16" xfId="1126"/>
    <cellStyle name="Акцентування5 16 2" xfId="1127"/>
    <cellStyle name="Акцентування5 17" xfId="1128"/>
    <cellStyle name="Акцентування5 18" xfId="1129"/>
    <cellStyle name="Акцентування5 19" xfId="1130"/>
    <cellStyle name="Акцентування5 2" xfId="1131"/>
    <cellStyle name="Акцентування5 2 10" xfId="1132"/>
    <cellStyle name="Акцентування5 2 11" xfId="1133"/>
    <cellStyle name="Акцентування5 2 2" xfId="1134"/>
    <cellStyle name="Акцентування5 2 3" xfId="1135"/>
    <cellStyle name="Акцентування5 2 4" xfId="1136"/>
    <cellStyle name="Акцентування5 2 5" xfId="1137"/>
    <cellStyle name="Акцентування5 2 6" xfId="1138"/>
    <cellStyle name="Акцентування5 2 7" xfId="1139"/>
    <cellStyle name="Акцентування5 2 8" xfId="1140"/>
    <cellStyle name="Акцентування5 2 9" xfId="1141"/>
    <cellStyle name="Акцентування5 20" xfId="1142"/>
    <cellStyle name="Акцентування5 20 2" xfId="1143"/>
    <cellStyle name="Акцентування5 21" xfId="1144"/>
    <cellStyle name="Акцентування5 22" xfId="1145"/>
    <cellStyle name="Акцентування5 23" xfId="1146"/>
    <cellStyle name="Акцентування5 24" xfId="1147"/>
    <cellStyle name="Акцентування5 3" xfId="1148"/>
    <cellStyle name="Акцентування5 4" xfId="1149"/>
    <cellStyle name="Акцентування5 5" xfId="1150"/>
    <cellStyle name="Акцентування5 6" xfId="1151"/>
    <cellStyle name="Акцентування5 7" xfId="1152"/>
    <cellStyle name="Акцентування5 7 2" xfId="1153"/>
    <cellStyle name="Акцентування5 7 3" xfId="1154"/>
    <cellStyle name="Акцентування5 7 4" xfId="1155"/>
    <cellStyle name="Акцентування5 8" xfId="1156"/>
    <cellStyle name="Акцентування5 8 2" xfId="1157"/>
    <cellStyle name="Акцентування5 8 3" xfId="1158"/>
    <cellStyle name="Акцентування5 9" xfId="1159"/>
    <cellStyle name="Акцентування5 9 2" xfId="1160"/>
    <cellStyle name="Акцентування6" xfId="1161"/>
    <cellStyle name="Акцентування6 10" xfId="1162"/>
    <cellStyle name="Акцентування6 11" xfId="1163"/>
    <cellStyle name="Акцентування6 12" xfId="1164"/>
    <cellStyle name="Акцентування6 13" xfId="1165"/>
    <cellStyle name="Акцентування6 14" xfId="1166"/>
    <cellStyle name="Акцентування6 14 2" xfId="1167"/>
    <cellStyle name="Акцентування6 14 3" xfId="1168"/>
    <cellStyle name="Акцентування6 15" xfId="1169"/>
    <cellStyle name="Акцентування6 15 2" xfId="1170"/>
    <cellStyle name="Акцентування6 16" xfId="1171"/>
    <cellStyle name="Акцентування6 16 2" xfId="1172"/>
    <cellStyle name="Акцентування6 17" xfId="1173"/>
    <cellStyle name="Акцентування6 18" xfId="1174"/>
    <cellStyle name="Акцентування6 19" xfId="1175"/>
    <cellStyle name="Акцентування6 2" xfId="1176"/>
    <cellStyle name="Акцентування6 2 10" xfId="1177"/>
    <cellStyle name="Акцентування6 2 11" xfId="1178"/>
    <cellStyle name="Акцентування6 2 2" xfId="1179"/>
    <cellStyle name="Акцентування6 2 3" xfId="1180"/>
    <cellStyle name="Акцентування6 2 4" xfId="1181"/>
    <cellStyle name="Акцентування6 2 5" xfId="1182"/>
    <cellStyle name="Акцентування6 2 6" xfId="1183"/>
    <cellStyle name="Акцентування6 2 7" xfId="1184"/>
    <cellStyle name="Акцентування6 2 8" xfId="1185"/>
    <cellStyle name="Акцентування6 2 9" xfId="1186"/>
    <cellStyle name="Акцентування6 20" xfId="1187"/>
    <cellStyle name="Акцентування6 20 2" xfId="1188"/>
    <cellStyle name="Акцентування6 21" xfId="1189"/>
    <cellStyle name="Акцентування6 22" xfId="1190"/>
    <cellStyle name="Акцентування6 23" xfId="1191"/>
    <cellStyle name="Акцентування6 24" xfId="1192"/>
    <cellStyle name="Акцентування6 3" xfId="1193"/>
    <cellStyle name="Акцентування6 4" xfId="1194"/>
    <cellStyle name="Акцентування6 5" xfId="1195"/>
    <cellStyle name="Акцентування6 6" xfId="1196"/>
    <cellStyle name="Акцентування6 7" xfId="1197"/>
    <cellStyle name="Акцентування6 7 2" xfId="1198"/>
    <cellStyle name="Акцентування6 7 3" xfId="1199"/>
    <cellStyle name="Акцентування6 7 4" xfId="1200"/>
    <cellStyle name="Акцентування6 8" xfId="1201"/>
    <cellStyle name="Акцентування6 8 2" xfId="1202"/>
    <cellStyle name="Акцентування6 8 3" xfId="1203"/>
    <cellStyle name="Акцентування6 9" xfId="1204"/>
    <cellStyle name="Акцентування6 9 2" xfId="1205"/>
    <cellStyle name="Ввід 10" xfId="1206"/>
    <cellStyle name="Ввід 11" xfId="1207"/>
    <cellStyle name="Ввід 12" xfId="1208"/>
    <cellStyle name="Ввід 13" xfId="1209"/>
    <cellStyle name="Ввід 14" xfId="1210"/>
    <cellStyle name="Ввід 14 2" xfId="1211"/>
    <cellStyle name="Ввід 14 3" xfId="1212"/>
    <cellStyle name="Ввід 15" xfId="1213"/>
    <cellStyle name="Ввід 15 2" xfId="1214"/>
    <cellStyle name="Ввід 16" xfId="1215"/>
    <cellStyle name="Ввід 16 2" xfId="1216"/>
    <cellStyle name="Ввід 17" xfId="1217"/>
    <cellStyle name="Ввід 18" xfId="1218"/>
    <cellStyle name="Ввід 19" xfId="1219"/>
    <cellStyle name="Ввід 2" xfId="1220"/>
    <cellStyle name="Ввід 2 10" xfId="1221"/>
    <cellStyle name="Ввід 2 11" xfId="1222"/>
    <cellStyle name="Ввід 2 2" xfId="1223"/>
    <cellStyle name="Ввід 2 3" xfId="1224"/>
    <cellStyle name="Ввід 2 4" xfId="1225"/>
    <cellStyle name="Ввід 2 5" xfId="1226"/>
    <cellStyle name="Ввід 2 6" xfId="1227"/>
    <cellStyle name="Ввід 2 7" xfId="1228"/>
    <cellStyle name="Ввід 2 8" xfId="1229"/>
    <cellStyle name="Ввід 2 9" xfId="1230"/>
    <cellStyle name="Ввід 20" xfId="1231"/>
    <cellStyle name="Ввід 20 2" xfId="1232"/>
    <cellStyle name="Ввід 21" xfId="1233"/>
    <cellStyle name="Ввід 22" xfId="1234"/>
    <cellStyle name="Ввід 23" xfId="1235"/>
    <cellStyle name="Ввід 24" xfId="1236"/>
    <cellStyle name="Ввід 3" xfId="1237"/>
    <cellStyle name="Ввід 4" xfId="1238"/>
    <cellStyle name="Ввід 5" xfId="1239"/>
    <cellStyle name="Ввід 6" xfId="1240"/>
    <cellStyle name="Ввід 7" xfId="1241"/>
    <cellStyle name="Ввід 7 2" xfId="1242"/>
    <cellStyle name="Ввід 7 3" xfId="1243"/>
    <cellStyle name="Ввід 7 4" xfId="1244"/>
    <cellStyle name="Ввід 8" xfId="1245"/>
    <cellStyle name="Ввід 8 2" xfId="1246"/>
    <cellStyle name="Ввід 8 3" xfId="1247"/>
    <cellStyle name="Ввід 9" xfId="1248"/>
    <cellStyle name="Ввід 9 2" xfId="1249"/>
    <cellStyle name="Ввод" xfId="1250"/>
    <cellStyle name="Вывод 2" xfId="1251"/>
    <cellStyle name="Вычисление 2" xfId="1252"/>
    <cellStyle name="Гарний" xfId="1253"/>
    <cellStyle name="Денежный 2" xfId="1254"/>
    <cellStyle name="Добре" xfId="1255"/>
    <cellStyle name="Добре 10" xfId="1256"/>
    <cellStyle name="Добре 11" xfId="1257"/>
    <cellStyle name="Добре 12" xfId="1258"/>
    <cellStyle name="Добре 13" xfId="1259"/>
    <cellStyle name="Добре 14" xfId="1260"/>
    <cellStyle name="Добре 14 2" xfId="1261"/>
    <cellStyle name="Добре 14 3" xfId="1262"/>
    <cellStyle name="Добре 15" xfId="1263"/>
    <cellStyle name="Добре 15 2" xfId="1264"/>
    <cellStyle name="Добре 16" xfId="1265"/>
    <cellStyle name="Добре 16 2" xfId="1266"/>
    <cellStyle name="Добре 17" xfId="1267"/>
    <cellStyle name="Добре 18" xfId="1268"/>
    <cellStyle name="Добре 19" xfId="1269"/>
    <cellStyle name="Добре 2" xfId="1270"/>
    <cellStyle name="Добре 2 10" xfId="1271"/>
    <cellStyle name="Добре 2 11" xfId="1272"/>
    <cellStyle name="Добре 2 2" xfId="1273"/>
    <cellStyle name="Добре 2 3" xfId="1274"/>
    <cellStyle name="Добре 2 4" xfId="1275"/>
    <cellStyle name="Добре 2 5" xfId="1276"/>
    <cellStyle name="Добре 2 6" xfId="1277"/>
    <cellStyle name="Добре 2 7" xfId="1278"/>
    <cellStyle name="Добре 2 8" xfId="1279"/>
    <cellStyle name="Добре 2 9" xfId="1280"/>
    <cellStyle name="Добре 20" xfId="1281"/>
    <cellStyle name="Добре 20 2" xfId="1282"/>
    <cellStyle name="Добре 21" xfId="1283"/>
    <cellStyle name="Добре 22" xfId="1284"/>
    <cellStyle name="Добре 23" xfId="1285"/>
    <cellStyle name="Добре 24" xfId="1286"/>
    <cellStyle name="Добре 3" xfId="1287"/>
    <cellStyle name="Добре 4" xfId="1288"/>
    <cellStyle name="Добре 5" xfId="1289"/>
    <cellStyle name="Добре 6" xfId="1290"/>
    <cellStyle name="Добре 7" xfId="1291"/>
    <cellStyle name="Добре 7 2" xfId="1292"/>
    <cellStyle name="Добре 7 3" xfId="1293"/>
    <cellStyle name="Добре 7 4" xfId="1294"/>
    <cellStyle name="Добре 8" xfId="1295"/>
    <cellStyle name="Добре 8 2" xfId="1296"/>
    <cellStyle name="Добре 8 3" xfId="1297"/>
    <cellStyle name="Добре 9" xfId="1298"/>
    <cellStyle name="Добре 9 2" xfId="1299"/>
    <cellStyle name="Заголовок" xfId="1300"/>
    <cellStyle name="Заголовок 1 10" xfId="1302"/>
    <cellStyle name="Заголовок 1 11" xfId="1303"/>
    <cellStyle name="Заголовок 1 12" xfId="1304"/>
    <cellStyle name="Заголовок 1 13" xfId="1305"/>
    <cellStyle name="Заголовок 1 14" xfId="1306"/>
    <cellStyle name="Заголовок 1 14 2" xfId="1307"/>
    <cellStyle name="Заголовок 1 14 3" xfId="1308"/>
    <cellStyle name="Заголовок 1 15" xfId="1309"/>
    <cellStyle name="Заголовок 1 15 2" xfId="1310"/>
    <cellStyle name="Заголовок 1 16" xfId="1311"/>
    <cellStyle name="Заголовок 1 16 2" xfId="1312"/>
    <cellStyle name="Заголовок 1 17" xfId="1313"/>
    <cellStyle name="Заголовок 1 18" xfId="1314"/>
    <cellStyle name="Заголовок 1 19" xfId="1315"/>
    <cellStyle name="Заголовок 1 2" xfId="1316"/>
    <cellStyle name="Заголовок 1 2 10" xfId="1317"/>
    <cellStyle name="Заголовок 1 2 11" xfId="1318"/>
    <cellStyle name="Заголовок 1 2 2" xfId="1319"/>
    <cellStyle name="Заголовок 1 2 3" xfId="1320"/>
    <cellStyle name="Заголовок 1 2 4" xfId="1321"/>
    <cellStyle name="Заголовок 1 2 5" xfId="1322"/>
    <cellStyle name="Заголовок 1 2 6" xfId="1323"/>
    <cellStyle name="Заголовок 1 2 7" xfId="1324"/>
    <cellStyle name="Заголовок 1 2 8" xfId="1325"/>
    <cellStyle name="Заголовок 1 2 9" xfId="1326"/>
    <cellStyle name="Заголовок 1 20" xfId="1327"/>
    <cellStyle name="Заголовок 1 20 2" xfId="1328"/>
    <cellStyle name="Заголовок 1 21" xfId="1329"/>
    <cellStyle name="Заголовок 1 22" xfId="1330"/>
    <cellStyle name="Заголовок 1 23" xfId="1331"/>
    <cellStyle name="Заголовок 1 24" xfId="1332"/>
    <cellStyle name="Заголовок 1 25" xfId="1301"/>
    <cellStyle name="Заголовок 1 3" xfId="1333"/>
    <cellStyle name="Заголовок 1 4" xfId="1334"/>
    <cellStyle name="Заголовок 1 5" xfId="1335"/>
    <cellStyle name="Заголовок 1 6" xfId="1336"/>
    <cellStyle name="Заголовок 1 7" xfId="1337"/>
    <cellStyle name="Заголовок 1 7 2" xfId="1338"/>
    <cellStyle name="Заголовок 1 7 3" xfId="1339"/>
    <cellStyle name="Заголовок 1 7 4" xfId="1340"/>
    <cellStyle name="Заголовок 1 8" xfId="1341"/>
    <cellStyle name="Заголовок 1 8 2" xfId="1342"/>
    <cellStyle name="Заголовок 1 8 3" xfId="1343"/>
    <cellStyle name="Заголовок 1 9" xfId="1344"/>
    <cellStyle name="Заголовок 1 9 2" xfId="1345"/>
    <cellStyle name="Заголовок 2 10" xfId="1347"/>
    <cellStyle name="Заголовок 2 11" xfId="1348"/>
    <cellStyle name="Заголовок 2 12" xfId="1349"/>
    <cellStyle name="Заголовок 2 13" xfId="1350"/>
    <cellStyle name="Заголовок 2 14" xfId="1351"/>
    <cellStyle name="Заголовок 2 14 2" xfId="1352"/>
    <cellStyle name="Заголовок 2 14 3" xfId="1353"/>
    <cellStyle name="Заголовок 2 15" xfId="1354"/>
    <cellStyle name="Заголовок 2 15 2" xfId="1355"/>
    <cellStyle name="Заголовок 2 16" xfId="1356"/>
    <cellStyle name="Заголовок 2 16 2" xfId="1357"/>
    <cellStyle name="Заголовок 2 17" xfId="1358"/>
    <cellStyle name="Заголовок 2 18" xfId="1359"/>
    <cellStyle name="Заголовок 2 19" xfId="1360"/>
    <cellStyle name="Заголовок 2 2" xfId="1361"/>
    <cellStyle name="Заголовок 2 2 10" xfId="1362"/>
    <cellStyle name="Заголовок 2 2 11" xfId="1363"/>
    <cellStyle name="Заголовок 2 2 2" xfId="1364"/>
    <cellStyle name="Заголовок 2 2 3" xfId="1365"/>
    <cellStyle name="Заголовок 2 2 4" xfId="1366"/>
    <cellStyle name="Заголовок 2 2 5" xfId="1367"/>
    <cellStyle name="Заголовок 2 2 6" xfId="1368"/>
    <cellStyle name="Заголовок 2 2 7" xfId="1369"/>
    <cellStyle name="Заголовок 2 2 8" xfId="1370"/>
    <cellStyle name="Заголовок 2 2 9" xfId="1371"/>
    <cellStyle name="Заголовок 2 20" xfId="1372"/>
    <cellStyle name="Заголовок 2 20 2" xfId="1373"/>
    <cellStyle name="Заголовок 2 21" xfId="1374"/>
    <cellStyle name="Заголовок 2 22" xfId="1375"/>
    <cellStyle name="Заголовок 2 23" xfId="1376"/>
    <cellStyle name="Заголовок 2 24" xfId="1377"/>
    <cellStyle name="Заголовок 2 25" xfId="1346"/>
    <cellStyle name="Заголовок 2 3" xfId="1378"/>
    <cellStyle name="Заголовок 2 4" xfId="1379"/>
    <cellStyle name="Заголовок 2 5" xfId="1380"/>
    <cellStyle name="Заголовок 2 6" xfId="1381"/>
    <cellStyle name="Заголовок 2 7" xfId="1382"/>
    <cellStyle name="Заголовок 2 7 2" xfId="1383"/>
    <cellStyle name="Заголовок 2 7 3" xfId="1384"/>
    <cellStyle name="Заголовок 2 7 4" xfId="1385"/>
    <cellStyle name="Заголовок 2 8" xfId="1386"/>
    <cellStyle name="Заголовок 2 8 2" xfId="1387"/>
    <cellStyle name="Заголовок 2 8 3" xfId="1388"/>
    <cellStyle name="Заголовок 2 9" xfId="1389"/>
    <cellStyle name="Заголовок 2 9 2" xfId="1390"/>
    <cellStyle name="Заголовок 3 10" xfId="1392"/>
    <cellStyle name="Заголовок 3 11" xfId="1393"/>
    <cellStyle name="Заголовок 3 12" xfId="1394"/>
    <cellStyle name="Заголовок 3 13" xfId="1395"/>
    <cellStyle name="Заголовок 3 14" xfId="1396"/>
    <cellStyle name="Заголовок 3 14 2" xfId="1397"/>
    <cellStyle name="Заголовок 3 14 3" xfId="1398"/>
    <cellStyle name="Заголовок 3 15" xfId="1399"/>
    <cellStyle name="Заголовок 3 15 2" xfId="1400"/>
    <cellStyle name="Заголовок 3 16" xfId="1401"/>
    <cellStyle name="Заголовок 3 16 2" xfId="1402"/>
    <cellStyle name="Заголовок 3 17" xfId="1403"/>
    <cellStyle name="Заголовок 3 18" xfId="1404"/>
    <cellStyle name="Заголовок 3 19" xfId="1405"/>
    <cellStyle name="Заголовок 3 2" xfId="1406"/>
    <cellStyle name="Заголовок 3 2 10" xfId="1407"/>
    <cellStyle name="Заголовок 3 2 11" xfId="1408"/>
    <cellStyle name="Заголовок 3 2 2" xfId="1409"/>
    <cellStyle name="Заголовок 3 2 3" xfId="1410"/>
    <cellStyle name="Заголовок 3 2 4" xfId="1411"/>
    <cellStyle name="Заголовок 3 2 5" xfId="1412"/>
    <cellStyle name="Заголовок 3 2 6" xfId="1413"/>
    <cellStyle name="Заголовок 3 2 7" xfId="1414"/>
    <cellStyle name="Заголовок 3 2 8" xfId="1415"/>
    <cellStyle name="Заголовок 3 2 9" xfId="1416"/>
    <cellStyle name="Заголовок 3 20" xfId="1417"/>
    <cellStyle name="Заголовок 3 20 2" xfId="1418"/>
    <cellStyle name="Заголовок 3 21" xfId="1419"/>
    <cellStyle name="Заголовок 3 22" xfId="1420"/>
    <cellStyle name="Заголовок 3 23" xfId="1421"/>
    <cellStyle name="Заголовок 3 24" xfId="1422"/>
    <cellStyle name="Заголовок 3 25" xfId="1391"/>
    <cellStyle name="Заголовок 3 3" xfId="1423"/>
    <cellStyle name="Заголовок 3 4" xfId="1424"/>
    <cellStyle name="Заголовок 3 5" xfId="1425"/>
    <cellStyle name="Заголовок 3 6" xfId="1426"/>
    <cellStyle name="Заголовок 3 7" xfId="1427"/>
    <cellStyle name="Заголовок 3 7 2" xfId="1428"/>
    <cellStyle name="Заголовок 3 7 3" xfId="1429"/>
    <cellStyle name="Заголовок 3 7 4" xfId="1430"/>
    <cellStyle name="Заголовок 3 8" xfId="1431"/>
    <cellStyle name="Заголовок 3 8 2" xfId="1432"/>
    <cellStyle name="Заголовок 3 8 3" xfId="1433"/>
    <cellStyle name="Заголовок 3 9" xfId="1434"/>
    <cellStyle name="Заголовок 3 9 2" xfId="1435"/>
    <cellStyle name="Заголовок 4 10" xfId="1437"/>
    <cellStyle name="Заголовок 4 11" xfId="1438"/>
    <cellStyle name="Заголовок 4 12" xfId="1439"/>
    <cellStyle name="Заголовок 4 13" xfId="1440"/>
    <cellStyle name="Заголовок 4 14" xfId="1441"/>
    <cellStyle name="Заголовок 4 14 2" xfId="1442"/>
    <cellStyle name="Заголовок 4 14 3" xfId="1443"/>
    <cellStyle name="Заголовок 4 15" xfId="1444"/>
    <cellStyle name="Заголовок 4 15 2" xfId="1445"/>
    <cellStyle name="Заголовок 4 16" xfId="1446"/>
    <cellStyle name="Заголовок 4 16 2" xfId="1447"/>
    <cellStyle name="Заголовок 4 17" xfId="1448"/>
    <cellStyle name="Заголовок 4 18" xfId="1449"/>
    <cellStyle name="Заголовок 4 19" xfId="1450"/>
    <cellStyle name="Заголовок 4 2" xfId="1451"/>
    <cellStyle name="Заголовок 4 2 10" xfId="1452"/>
    <cellStyle name="Заголовок 4 2 11" xfId="1453"/>
    <cellStyle name="Заголовок 4 2 2" xfId="1454"/>
    <cellStyle name="Заголовок 4 2 3" xfId="1455"/>
    <cellStyle name="Заголовок 4 2 4" xfId="1456"/>
    <cellStyle name="Заголовок 4 2 5" xfId="1457"/>
    <cellStyle name="Заголовок 4 2 6" xfId="1458"/>
    <cellStyle name="Заголовок 4 2 7" xfId="1459"/>
    <cellStyle name="Заголовок 4 2 8" xfId="1460"/>
    <cellStyle name="Заголовок 4 2 9" xfId="1461"/>
    <cellStyle name="Заголовок 4 20" xfId="1462"/>
    <cellStyle name="Заголовок 4 20 2" xfId="1463"/>
    <cellStyle name="Заголовок 4 21" xfId="1464"/>
    <cellStyle name="Заголовок 4 22" xfId="1465"/>
    <cellStyle name="Заголовок 4 23" xfId="1466"/>
    <cellStyle name="Заголовок 4 24" xfId="1467"/>
    <cellStyle name="Заголовок 4 25" xfId="1436"/>
    <cellStyle name="Заголовок 4 3" xfId="1468"/>
    <cellStyle name="Заголовок 4 4" xfId="1469"/>
    <cellStyle name="Заголовок 4 5" xfId="1470"/>
    <cellStyle name="Заголовок 4 6" xfId="1471"/>
    <cellStyle name="Заголовок 4 7" xfId="1472"/>
    <cellStyle name="Заголовок 4 7 2" xfId="1473"/>
    <cellStyle name="Заголовок 4 7 3" xfId="1474"/>
    <cellStyle name="Заголовок 4 7 4" xfId="1475"/>
    <cellStyle name="Заголовок 4 8" xfId="1476"/>
    <cellStyle name="Заголовок 4 8 2" xfId="1477"/>
    <cellStyle name="Заголовок 4 8 3" xfId="1478"/>
    <cellStyle name="Заголовок 4 9" xfId="1479"/>
    <cellStyle name="Заголовок 4 9 2" xfId="1480"/>
    <cellStyle name="Звичайний 10" xfId="1481"/>
    <cellStyle name="Звичайний 10 2" xfId="1482"/>
    <cellStyle name="Звичайний 10 2 2" xfId="1483"/>
    <cellStyle name="Звичайний 10 3" xfId="1484"/>
    <cellStyle name="Звичайний 10 3 2" xfId="1485"/>
    <cellStyle name="Звичайний 10 4" xfId="1486"/>
    <cellStyle name="Звичайний 10 4 2" xfId="1487"/>
    <cellStyle name="Звичайний 10 5" xfId="1488"/>
    <cellStyle name="Звичайний 10_Прогноз" xfId="1489"/>
    <cellStyle name="Звичайний 11" xfId="1490"/>
    <cellStyle name="Звичайний 11 2" xfId="1491"/>
    <cellStyle name="Звичайний 11 2 2" xfId="1492"/>
    <cellStyle name="Звичайний 11 3" xfId="1493"/>
    <cellStyle name="Звичайний 11 3 2" xfId="1494"/>
    <cellStyle name="Звичайний 11 4" xfId="1495"/>
    <cellStyle name="Звичайний 11_Прогноз" xfId="1496"/>
    <cellStyle name="Звичайний 12" xfId="1497"/>
    <cellStyle name="Звичайний 12 2" xfId="1498"/>
    <cellStyle name="Звичайний 12 2 2" xfId="1499"/>
    <cellStyle name="Звичайний 12_Прогноз" xfId="1500"/>
    <cellStyle name="Звичайний 13" xfId="1501"/>
    <cellStyle name="Звичайний 13 2" xfId="1502"/>
    <cellStyle name="Звичайний 13 2 2" xfId="1503"/>
    <cellStyle name="Звичайний 13 3" xfId="1504"/>
    <cellStyle name="Звичайний 13_Прогноз" xfId="1505"/>
    <cellStyle name="Звичайний 14" xfId="1506"/>
    <cellStyle name="Звичайний 15" xfId="1507"/>
    <cellStyle name="Звичайний 16" xfId="1508"/>
    <cellStyle name="Звичайний 16 10" xfId="1509"/>
    <cellStyle name="Звичайний 16 11" xfId="1510"/>
    <cellStyle name="Звичайний 16 2" xfId="1511"/>
    <cellStyle name="Звичайний 16 3" xfId="1512"/>
    <cellStyle name="Звичайний 16 4" xfId="1513"/>
    <cellStyle name="Звичайний 16 5" xfId="1514"/>
    <cellStyle name="Звичайний 16 6" xfId="1515"/>
    <cellStyle name="Звичайний 16 7" xfId="1516"/>
    <cellStyle name="Звичайний 16 8" xfId="1517"/>
    <cellStyle name="Звичайний 16 9" xfId="1518"/>
    <cellStyle name="Звичайний 16_Прогноз" xfId="1519"/>
    <cellStyle name="Звичайний 17" xfId="1520"/>
    <cellStyle name="Звичайний 18" xfId="1521"/>
    <cellStyle name="Звичайний 19" xfId="1522"/>
    <cellStyle name="Звичайний 2" xfId="1523"/>
    <cellStyle name="Звичайний 2 10" xfId="1524"/>
    <cellStyle name="Звичайний 2 10 2" xfId="1525"/>
    <cellStyle name="Звичайний 2 11" xfId="1526"/>
    <cellStyle name="Звичайний 2 11 2" xfId="1527"/>
    <cellStyle name="Звичайний 2 12" xfId="1528"/>
    <cellStyle name="Звичайний 2 12 2" xfId="1529"/>
    <cellStyle name="Звичайний 2 12 3" xfId="1530"/>
    <cellStyle name="Звичайний 2 13" xfId="1531"/>
    <cellStyle name="Звичайний 2 13 2" xfId="1532"/>
    <cellStyle name="Звичайний 2 13 3" xfId="1533"/>
    <cellStyle name="Звичайний 2 14" xfId="1534"/>
    <cellStyle name="Звичайний 2 14 2" xfId="1535"/>
    <cellStyle name="Звичайний 2 14 2 2" xfId="1536"/>
    <cellStyle name="Звичайний 2 14 2 2 2" xfId="1537"/>
    <cellStyle name="Звичайний 2 14 2 2 2 2" xfId="1538"/>
    <cellStyle name="Звичайний 2 14 2 2 2 2 2" xfId="1539"/>
    <cellStyle name="Звичайний 2 14 2 2 2 2 2 2" xfId="1540"/>
    <cellStyle name="Звичайний 2 14 2 2 2 2 2 2 2" xfId="1541"/>
    <cellStyle name="Звичайний 2 14 2 2 2 2 2 2 2 2" xfId="1542"/>
    <cellStyle name="Звичайний 2 14 2 2 2 2 2 2 2 2 2" xfId="1543"/>
    <cellStyle name="Звичайний 2 14 2 2 2 2 2 2 2 2 3" xfId="1544"/>
    <cellStyle name="Звичайний 2 14 2 2 2 2 2 2 2 2 4" xfId="1545"/>
    <cellStyle name="Звичайний 2 14 2 2 2 2 2 2 2 3" xfId="1546"/>
    <cellStyle name="Звичайний 2 14 2 2 2 2 2 2 2 3 2" xfId="1547"/>
    <cellStyle name="Звичайний 2 14 2 2 2 2 2 2 3" xfId="1548"/>
    <cellStyle name="Звичайний 2 14 2 2 2 2 2 2 4" xfId="1549"/>
    <cellStyle name="Звичайний 2 14 2 2 2 2 2 2 5" xfId="1550"/>
    <cellStyle name="Звичайний 2 14 2 2 2 2 2 3" xfId="1551"/>
    <cellStyle name="Звичайний 2 14 2 2 2 2 2 3 2" xfId="1552"/>
    <cellStyle name="Звичайний 2 14 2 2 2 2 2 3 3" xfId="1553"/>
    <cellStyle name="Звичайний 2 14 2 2 2 2 2 3 4" xfId="1554"/>
    <cellStyle name="Звичайний 2 14 2 2 2 2 2 4" xfId="1555"/>
    <cellStyle name="Звичайний 2 14 2 2 2 2 2 4 2" xfId="1556"/>
    <cellStyle name="Звичайний 2 14 2 2 2 2 3" xfId="1557"/>
    <cellStyle name="Звичайний 2 14 2 2 2 2 3 2" xfId="1558"/>
    <cellStyle name="Звичайний 2 14 2 2 2 2 3 2 2" xfId="1559"/>
    <cellStyle name="Звичайний 2 14 2 2 2 2 3 2 3" xfId="1560"/>
    <cellStyle name="Звичайний 2 14 2 2 2 2 3 2 4" xfId="1561"/>
    <cellStyle name="Звичайний 2 14 2 2 2 2 3 3" xfId="1562"/>
    <cellStyle name="Звичайний 2 14 2 2 2 2 3 3 2" xfId="1563"/>
    <cellStyle name="Звичайний 2 14 2 2 2 2 4" xfId="1564"/>
    <cellStyle name="Звичайний 2 14 2 2 2 2 5" xfId="1565"/>
    <cellStyle name="Звичайний 2 14 2 2 2 2 6" xfId="1566"/>
    <cellStyle name="Звичайний 2 14 2 2 2 3" xfId="1567"/>
    <cellStyle name="Звичайний 2 14 2 2 2 3 2" xfId="1568"/>
    <cellStyle name="Звичайний 2 14 2 2 2 3 2 2" xfId="1569"/>
    <cellStyle name="Звичайний 2 14 2 2 2 3 2 2 2" xfId="1570"/>
    <cellStyle name="Звичайний 2 14 2 2 2 3 2 3" xfId="1571"/>
    <cellStyle name="Звичайний 2 14 2 2 2 3 2 3 2" xfId="1572"/>
    <cellStyle name="Звичайний 2 14 2 2 2 3 3" xfId="1573"/>
    <cellStyle name="Звичайний 2 14 2 2 2 3 4" xfId="1574"/>
    <cellStyle name="Звичайний 2 14 2 2 2 4" xfId="1575"/>
    <cellStyle name="Звичайний 2 14 2 2 2 4 2" xfId="1576"/>
    <cellStyle name="Звичайний 2 14 2 2 2 5" xfId="1577"/>
    <cellStyle name="Звичайний 2 14 2 2 2 5 2" xfId="1578"/>
    <cellStyle name="Звичайний 2 14 2 2 3" xfId="1579"/>
    <cellStyle name="Звичайний 2 14 2 2 4" xfId="1580"/>
    <cellStyle name="Звичайний 2 14 2 2 5" xfId="1581"/>
    <cellStyle name="Звичайний 2 14 2 2 5 2" xfId="1582"/>
    <cellStyle name="Звичайний 2 14 2 2 5 2 2" xfId="1583"/>
    <cellStyle name="Звичайний 2 14 2 2 5 2 3" xfId="1584"/>
    <cellStyle name="Звичайний 2 14 2 2 5 2 4" xfId="1585"/>
    <cellStyle name="Звичайний 2 14 2 2 5 3" xfId="1586"/>
    <cellStyle name="Звичайний 2 14 2 2 5 3 2" xfId="1587"/>
    <cellStyle name="Звичайний 2 14 2 2 6" xfId="1588"/>
    <cellStyle name="Звичайний 2 14 2 2 7" xfId="1589"/>
    <cellStyle name="Звичайний 2 14 2 2 8" xfId="1590"/>
    <cellStyle name="Звичайний 2 14 2 3" xfId="1591"/>
    <cellStyle name="Звичайний 2 14 2 3 2" xfId="1592"/>
    <cellStyle name="Звичайний 2 14 2 3 2 2" xfId="1593"/>
    <cellStyle name="Звичайний 2 14 2 3 2 2 2" xfId="1594"/>
    <cellStyle name="Звичайний 2 14 2 3 3" xfId="1595"/>
    <cellStyle name="Звичайний 2 14 2 4" xfId="1596"/>
    <cellStyle name="Звичайний 2 14 2 4 2" xfId="1597"/>
    <cellStyle name="Звичайний 2 14 2 5" xfId="1598"/>
    <cellStyle name="Звичайний 2 14 2 5 2" xfId="1599"/>
    <cellStyle name="Звичайний 2 14 2 5 2 2" xfId="1600"/>
    <cellStyle name="Звичайний 2 14 2 5 2 2 2" xfId="1601"/>
    <cellStyle name="Звичайний 2 14 2 5 2 3" xfId="1602"/>
    <cellStyle name="Звичайний 2 14 2 5 2 3 2" xfId="1603"/>
    <cellStyle name="Звичайний 2 14 2 5 3" xfId="1604"/>
    <cellStyle name="Звичайний 2 14 2 5 4" xfId="1605"/>
    <cellStyle name="Звичайний 2 14 2 6" xfId="1606"/>
    <cellStyle name="Звичайний 2 14 2 6 2" xfId="1607"/>
    <cellStyle name="Звичайний 2 14 2 7" xfId="1608"/>
    <cellStyle name="Звичайний 2 14 2 7 2" xfId="1609"/>
    <cellStyle name="Звичайний 2 14 3" xfId="1610"/>
    <cellStyle name="Звичайний 2 14 3 2" xfId="1611"/>
    <cellStyle name="Звичайний 2 14 3 2 2" xfId="1612"/>
    <cellStyle name="Звичайний 2 14 3 2 3" xfId="1613"/>
    <cellStyle name="Звичайний 2 14 4" xfId="1614"/>
    <cellStyle name="Звичайний 2 14 5" xfId="1615"/>
    <cellStyle name="Звичайний 2 14 6" xfId="1616"/>
    <cellStyle name="Звичайний 2 14 6 2" xfId="1617"/>
    <cellStyle name="Звичайний 2 14 6 2 2" xfId="1618"/>
    <cellStyle name="Звичайний 2 14 6 2 3" xfId="1619"/>
    <cellStyle name="Звичайний 2 14 6 2 4" xfId="1620"/>
    <cellStyle name="Звичайний 2 14 6 3" xfId="1621"/>
    <cellStyle name="Звичайний 2 14 6 3 2" xfId="1622"/>
    <cellStyle name="Звичайний 2 14 7" xfId="1623"/>
    <cellStyle name="Звичайний 2 14 8" xfId="1624"/>
    <cellStyle name="Звичайний 2 14 9" xfId="1625"/>
    <cellStyle name="Звичайний 2 15" xfId="1626"/>
    <cellStyle name="Звичайний 2 16" xfId="1627"/>
    <cellStyle name="Звичайний 2 17" xfId="1628"/>
    <cellStyle name="Звичайний 2 18" xfId="1629"/>
    <cellStyle name="Звичайний 2 19" xfId="1630"/>
    <cellStyle name="Звичайний 2 2" xfId="1631"/>
    <cellStyle name="Звичайний 2 20" xfId="1632"/>
    <cellStyle name="Звичайний 2 20 2" xfId="1633"/>
    <cellStyle name="Звичайний 2 20 2 2" xfId="1634"/>
    <cellStyle name="Звичайний 2 20 2 2 2" xfId="1635"/>
    <cellStyle name="Звичайний 2 20 2 3" xfId="1636"/>
    <cellStyle name="Звичайний 2 20 2 3 2" xfId="1637"/>
    <cellStyle name="Звичайний 2 20 3" xfId="1638"/>
    <cellStyle name="Звичайний 2 20 4" xfId="1639"/>
    <cellStyle name="Звичайний 2 21" xfId="1640"/>
    <cellStyle name="Звичайний 2 21 2" xfId="1641"/>
    <cellStyle name="Звичайний 2 22" xfId="1642"/>
    <cellStyle name="Звичайний 2 22 2" xfId="1643"/>
    <cellStyle name="Звичайний 2 23" xfId="1644"/>
    <cellStyle name="Звичайний 2 23 2" xfId="1645"/>
    <cellStyle name="Звичайний 2 23 2 2" xfId="1646"/>
    <cellStyle name="Звичайний 2 23 2 2 2" xfId="1647"/>
    <cellStyle name="Звичайний 2 23 2 2 2 2" xfId="1648"/>
    <cellStyle name="Звичайний 2 23 2 2 2 2 2" xfId="1649"/>
    <cellStyle name="Звичайний 2 23 2 2 2 2 3" xfId="1650"/>
    <cellStyle name="Звичайний 2 23 2 2 3" xfId="1651"/>
    <cellStyle name="Звичайний 2 23 2 2 4" xfId="1652"/>
    <cellStyle name="Звичайний 2 23 2 3" xfId="1653"/>
    <cellStyle name="Звичайний 2 23 2 3 2" xfId="1654"/>
    <cellStyle name="Звичайний 2 23 2 3 3" xfId="1655"/>
    <cellStyle name="Звичайний 2 23 3" xfId="1656"/>
    <cellStyle name="Звичайний 2 23 3 2" xfId="1657"/>
    <cellStyle name="Звичайний 2 23 3 2 2" xfId="1658"/>
    <cellStyle name="Звичайний 2 23 3 2 3" xfId="1659"/>
    <cellStyle name="Звичайний 2 23 4" xfId="1660"/>
    <cellStyle name="Звичайний 2 23 5" xfId="1661"/>
    <cellStyle name="Звичайний 2 24" xfId="1662"/>
    <cellStyle name="Звичайний 2 24 2" xfId="1663"/>
    <cellStyle name="Звичайний 2 24 2 2" xfId="1664"/>
    <cellStyle name="Звичайний 2 24 2 2 2" xfId="1665"/>
    <cellStyle name="Звичайний 2 24 2 2 3" xfId="1666"/>
    <cellStyle name="Звичайний 2 24 3" xfId="1667"/>
    <cellStyle name="Звичайний 2 24 4" xfId="1668"/>
    <cellStyle name="Звичайний 2 25" xfId="1669"/>
    <cellStyle name="Звичайний 2 26" xfId="1670"/>
    <cellStyle name="Звичайний 2 26 2" xfId="1671"/>
    <cellStyle name="Звичайний 2 26 3" xfId="1672"/>
    <cellStyle name="Звичайний 2 27" xfId="1673"/>
    <cellStyle name="Звичайний 2 28" xfId="1674"/>
    <cellStyle name="Звичайний 2 28 2" xfId="1675"/>
    <cellStyle name="Звичайний 2 28 3" xfId="1676"/>
    <cellStyle name="Звичайний 2 29" xfId="1677"/>
    <cellStyle name="Звичайний 2 29 2" xfId="1678"/>
    <cellStyle name="Звичайний 2 29 2 2" xfId="1679"/>
    <cellStyle name="Звичайний 2 29 2 2 2" xfId="1680"/>
    <cellStyle name="Звичайний 2 29 2 2 2 2" xfId="1681"/>
    <cellStyle name="Звичайний 2 29 2 2 2 2 2" xfId="1682"/>
    <cellStyle name="Звичайний 2 29 2 2 3" xfId="1683"/>
    <cellStyle name="Звичайний 2 29 2 3" xfId="1684"/>
    <cellStyle name="Звичайний 2 29 2 3 2" xfId="1685"/>
    <cellStyle name="Звичайний 2 29 3" xfId="1686"/>
    <cellStyle name="Звичайний 2 29 3 2" xfId="1687"/>
    <cellStyle name="Звичайний 2 29 3 2 2" xfId="1688"/>
    <cellStyle name="Звичайний 2 29 4" xfId="1689"/>
    <cellStyle name="Звичайний 2 3" xfId="1690"/>
    <cellStyle name="Звичайний 2 3 10" xfId="1691"/>
    <cellStyle name="Звичайний 2 3 11" xfId="1692"/>
    <cellStyle name="Звичайний 2 3 12" xfId="1693"/>
    <cellStyle name="Звичайний 2 3 13" xfId="1694"/>
    <cellStyle name="Звичайний 2 3 14" xfId="1695"/>
    <cellStyle name="Звичайний 2 3 15" xfId="1696"/>
    <cellStyle name="Звичайний 2 3 16" xfId="1697"/>
    <cellStyle name="Звичайний 2 3 17" xfId="1698"/>
    <cellStyle name="Звичайний 2 3 18" xfId="1699"/>
    <cellStyle name="Звичайний 2 3 19" xfId="1700"/>
    <cellStyle name="Звичайний 2 3 2" xfId="1701"/>
    <cellStyle name="Звичайний 2 3 20" xfId="1702"/>
    <cellStyle name="Звичайний 2 3 3" xfId="1703"/>
    <cellStyle name="Звичайний 2 3 4" xfId="1704"/>
    <cellStyle name="Звичайний 2 3 5" xfId="1705"/>
    <cellStyle name="Звичайний 2 3 6" xfId="1706"/>
    <cellStyle name="Звичайний 2 3 7" xfId="1707"/>
    <cellStyle name="Звичайний 2 3 8" xfId="1708"/>
    <cellStyle name="Звичайний 2 3 9" xfId="1709"/>
    <cellStyle name="Звичайний 2 30" xfId="1710"/>
    <cellStyle name="Звичайний 2 31" xfId="1711"/>
    <cellStyle name="Звичайний 2 32" xfId="1712"/>
    <cellStyle name="Звичайний 2 33" xfId="1713"/>
    <cellStyle name="Звичайний 2 4" xfId="1714"/>
    <cellStyle name="Звичайний 2 4 10" xfId="1715"/>
    <cellStyle name="Звичайний 2 4 11" xfId="1716"/>
    <cellStyle name="Звичайний 2 4 2" xfId="1717"/>
    <cellStyle name="Звичайний 2 4 3" xfId="1718"/>
    <cellStyle name="Звичайний 2 4 4" xfId="1719"/>
    <cellStyle name="Звичайний 2 4 5" xfId="1720"/>
    <cellStyle name="Звичайний 2 4 6" xfId="1721"/>
    <cellStyle name="Звичайний 2 4 7" xfId="1722"/>
    <cellStyle name="Звичайний 2 4 8" xfId="1723"/>
    <cellStyle name="Звичайний 2 4 9" xfId="1724"/>
    <cellStyle name="Звичайний 2 5" xfId="1725"/>
    <cellStyle name="Звичайний 2 5 2" xfId="1726"/>
    <cellStyle name="Звичайний 2 6" xfId="1727"/>
    <cellStyle name="Звичайний 2 6 2" xfId="1728"/>
    <cellStyle name="Звичайний 2 7" xfId="1729"/>
    <cellStyle name="Звичайний 2 7 2" xfId="1730"/>
    <cellStyle name="Звичайний 2 8" xfId="1731"/>
    <cellStyle name="Звичайний 2 8 2" xfId="1732"/>
    <cellStyle name="Звичайний 2 9" xfId="1733"/>
    <cellStyle name="Звичайний 2 9 2" xfId="1734"/>
    <cellStyle name="Звичайний 2_22.12.2020 Додатки бюджет 2021 Коди нові" xfId="1735"/>
    <cellStyle name="Звичайний 20" xfId="1736"/>
    <cellStyle name="Звичайний 3" xfId="1737"/>
    <cellStyle name="Звичайний 3 10" xfId="1738"/>
    <cellStyle name="Звичайний 3 11" xfId="1739"/>
    <cellStyle name="Звичайний 3 12" xfId="1740"/>
    <cellStyle name="Звичайний 3 13" xfId="1741"/>
    <cellStyle name="Звичайний 3 14" xfId="1742"/>
    <cellStyle name="Звичайний 3 15" xfId="1743"/>
    <cellStyle name="Звичайний 3 16" xfId="1744"/>
    <cellStyle name="Звичайний 3 17" xfId="1745"/>
    <cellStyle name="Звичайний 3 18" xfId="1746"/>
    <cellStyle name="Звичайний 3 19" xfId="1747"/>
    <cellStyle name="Звичайний 3 2" xfId="1748"/>
    <cellStyle name="Звичайний 3 20" xfId="1749"/>
    <cellStyle name="Звичайний 3 21" xfId="1750"/>
    <cellStyle name="Звичайний 3 22" xfId="1751"/>
    <cellStyle name="Звичайний 3 23" xfId="1752"/>
    <cellStyle name="Звичайний 3 24" xfId="1753"/>
    <cellStyle name="Звичайний 3 25" xfId="1754"/>
    <cellStyle name="Звичайний 3 3" xfId="1755"/>
    <cellStyle name="Звичайний 3 4" xfId="1756"/>
    <cellStyle name="Звичайний 3 5" xfId="1757"/>
    <cellStyle name="Звичайний 3 6" xfId="1758"/>
    <cellStyle name="Звичайний 3 7" xfId="1759"/>
    <cellStyle name="Звичайний 3 8" xfId="1760"/>
    <cellStyle name="Звичайний 3 9" xfId="1761"/>
    <cellStyle name="Звичайний 3_22.12.2020 Додатки бюджет 2021 Коди нові" xfId="1762"/>
    <cellStyle name="Звичайний 4" xfId="1763"/>
    <cellStyle name="Звичайний 5" xfId="1764"/>
    <cellStyle name="Звичайний 5 10" xfId="1765"/>
    <cellStyle name="Звичайний 5 11" xfId="1766"/>
    <cellStyle name="Звичайний 5 12" xfId="1767"/>
    <cellStyle name="Звичайний 5 13" xfId="1768"/>
    <cellStyle name="Звичайний 5 14" xfId="1769"/>
    <cellStyle name="Звичайний 5 15" xfId="1770"/>
    <cellStyle name="Звичайний 5 16" xfId="1771"/>
    <cellStyle name="Звичайний 5 17" xfId="1772"/>
    <cellStyle name="Звичайний 5 18" xfId="1773"/>
    <cellStyle name="Звичайний 5 19" xfId="1774"/>
    <cellStyle name="Звичайний 5 2" xfId="1775"/>
    <cellStyle name="Звичайний 5 20" xfId="1776"/>
    <cellStyle name="Звичайний 5 21" xfId="1777"/>
    <cellStyle name="Звичайний 5 22" xfId="1778"/>
    <cellStyle name="Звичайний 5 23" xfId="1779"/>
    <cellStyle name="Звичайний 5 24" xfId="1780"/>
    <cellStyle name="Звичайний 5 25" xfId="1781"/>
    <cellStyle name="Звичайний 5 3" xfId="1782"/>
    <cellStyle name="Звичайний 5 4" xfId="1783"/>
    <cellStyle name="Звичайний 5 5" xfId="1784"/>
    <cellStyle name="Звичайний 5 6" xfId="1785"/>
    <cellStyle name="Звичайний 5 7" xfId="1786"/>
    <cellStyle name="Звичайний 5 8" xfId="1787"/>
    <cellStyle name="Звичайний 5 9" xfId="1788"/>
    <cellStyle name="Звичайний 5_Прогноз" xfId="1789"/>
    <cellStyle name="Звичайний 6" xfId="1790"/>
    <cellStyle name="Звичайний 6 10" xfId="1791"/>
    <cellStyle name="Звичайний 6 10 2" xfId="1792"/>
    <cellStyle name="Звичайний 6 11" xfId="1793"/>
    <cellStyle name="Звичайний 6 11 2" xfId="1794"/>
    <cellStyle name="Звичайний 6 12" xfId="1795"/>
    <cellStyle name="Звичайний 6 12 2" xfId="1796"/>
    <cellStyle name="Звичайний 6 13" xfId="1797"/>
    <cellStyle name="Звичайний 6 13 2" xfId="1798"/>
    <cellStyle name="Звичайний 6 14" xfId="1799"/>
    <cellStyle name="Звичайний 6 14 2" xfId="1800"/>
    <cellStyle name="Звичайний 6 15" xfId="1801"/>
    <cellStyle name="Звичайний 6 15 2" xfId="1802"/>
    <cellStyle name="Звичайний 6 16" xfId="1803"/>
    <cellStyle name="Звичайний 6 16 2" xfId="1804"/>
    <cellStyle name="Звичайний 6 17" xfId="1805"/>
    <cellStyle name="Звичайний 6 17 2" xfId="1806"/>
    <cellStyle name="Звичайний 6 18" xfId="1807"/>
    <cellStyle name="Звичайний 6 18 2" xfId="1808"/>
    <cellStyle name="Звичайний 6 19" xfId="1809"/>
    <cellStyle name="Звичайний 6 2" xfId="1810"/>
    <cellStyle name="Звичайний 6 2 2" xfId="1811"/>
    <cellStyle name="Звичайний 6 3" xfId="1812"/>
    <cellStyle name="Звичайний 6 3 2" xfId="1813"/>
    <cellStyle name="Звичайний 6 4" xfId="1814"/>
    <cellStyle name="Звичайний 6 4 2" xfId="1815"/>
    <cellStyle name="Звичайний 6 5" xfId="1816"/>
    <cellStyle name="Звичайний 6 5 2" xfId="1817"/>
    <cellStyle name="Звичайний 6 6" xfId="1818"/>
    <cellStyle name="Звичайний 6 6 2" xfId="1819"/>
    <cellStyle name="Звичайний 6 7" xfId="1820"/>
    <cellStyle name="Звичайний 6 7 2" xfId="1821"/>
    <cellStyle name="Звичайний 6 8" xfId="1822"/>
    <cellStyle name="Звичайний 6 8 2" xfId="1823"/>
    <cellStyle name="Звичайний 6 9" xfId="1824"/>
    <cellStyle name="Звичайний 6 9 2" xfId="1825"/>
    <cellStyle name="Звичайний 6_Прогноз" xfId="1826"/>
    <cellStyle name="Звичайний 7" xfId="1827"/>
    <cellStyle name="Звичайний 7 2" xfId="1828"/>
    <cellStyle name="Звичайний 7_Прогноз" xfId="1829"/>
    <cellStyle name="Звичайний 8" xfId="1830"/>
    <cellStyle name="Звичайний 8 10" xfId="1831"/>
    <cellStyle name="Звичайний 8 11" xfId="1832"/>
    <cellStyle name="Звичайний 8 12" xfId="1833"/>
    <cellStyle name="Звичайний 8 13" xfId="1834"/>
    <cellStyle name="Звичайний 8 13 2" xfId="1835"/>
    <cellStyle name="Звичайний 8 14" xfId="1836"/>
    <cellStyle name="Звичайний 8 15" xfId="1837"/>
    <cellStyle name="Звичайний 8 2" xfId="1838"/>
    <cellStyle name="Звичайний 8 3" xfId="1839"/>
    <cellStyle name="Звичайний 8 4" xfId="1840"/>
    <cellStyle name="Звичайний 8 5" xfId="1841"/>
    <cellStyle name="Звичайний 8 6" xfId="1842"/>
    <cellStyle name="Звичайний 8 7" xfId="1843"/>
    <cellStyle name="Звичайний 8 8" xfId="1844"/>
    <cellStyle name="Звичайний 8 9" xfId="1845"/>
    <cellStyle name="Звичайний 8_Прогноз" xfId="1846"/>
    <cellStyle name="Звичайний 9" xfId="1847"/>
    <cellStyle name="Звичайний 9 2" xfId="1848"/>
    <cellStyle name="Звичайний 9 2 2" xfId="1849"/>
    <cellStyle name="Звичайний 9 3" xfId="1850"/>
    <cellStyle name="Звичайний 9 3 2" xfId="1851"/>
    <cellStyle name="Звичайний 9 4" xfId="1852"/>
    <cellStyle name="Звичайний 9 4 2" xfId="1853"/>
    <cellStyle name="Звичайний 9 5" xfId="1854"/>
    <cellStyle name="Звичайний 9 5 2" xfId="1855"/>
    <cellStyle name="Звичайний 9 6" xfId="1856"/>
    <cellStyle name="Звичайний 9 6 2" xfId="1857"/>
    <cellStyle name="Звичайний 9 7" xfId="1858"/>
    <cellStyle name="Звичайний 9 7 2" xfId="1859"/>
    <cellStyle name="Звичайний 9 8" xfId="1860"/>
    <cellStyle name="Звичайний 9 9" xfId="1861"/>
    <cellStyle name="Звичайний 9_Прогноз" xfId="1862"/>
    <cellStyle name="Звичайний_Додаток _ 3 зм_ни 4575" xfId="1863"/>
    <cellStyle name="Зв'язана клітинка 10" xfId="1864"/>
    <cellStyle name="Зв'язана клітинка 11" xfId="1865"/>
    <cellStyle name="Зв'язана клітинка 12" xfId="1866"/>
    <cellStyle name="Зв'язана клітинка 13" xfId="1867"/>
    <cellStyle name="Зв'язана клітинка 14" xfId="1868"/>
    <cellStyle name="Зв'язана клітинка 14 2" xfId="1869"/>
    <cellStyle name="Зв'язана клітинка 14 3" xfId="1870"/>
    <cellStyle name="Зв'язана клітинка 15" xfId="1871"/>
    <cellStyle name="Зв'язана клітинка 15 2" xfId="1872"/>
    <cellStyle name="Зв'язана клітинка 16" xfId="1873"/>
    <cellStyle name="Зв'язана клітинка 16 2" xfId="1874"/>
    <cellStyle name="Зв'язана клітинка 17" xfId="1875"/>
    <cellStyle name="Зв'язана клітинка 18" xfId="1876"/>
    <cellStyle name="Зв'язана клітинка 19" xfId="1877"/>
    <cellStyle name="Зв'язана клітинка 2" xfId="1878"/>
    <cellStyle name="Зв'язана клітинка 2 10" xfId="1879"/>
    <cellStyle name="Зв'язана клітинка 2 11" xfId="1880"/>
    <cellStyle name="Зв'язана клітинка 2 2" xfId="1881"/>
    <cellStyle name="Зв'язана клітинка 2 3" xfId="1882"/>
    <cellStyle name="Зв'язана клітинка 2 4" xfId="1883"/>
    <cellStyle name="Зв'язана клітинка 2 5" xfId="1884"/>
    <cellStyle name="Зв'язана клітинка 2 6" xfId="1885"/>
    <cellStyle name="Зв'язана клітинка 2 7" xfId="1886"/>
    <cellStyle name="Зв'язана клітинка 2 8" xfId="1887"/>
    <cellStyle name="Зв'язана клітинка 2 9" xfId="1888"/>
    <cellStyle name="Зв'язана клітинка 20" xfId="1889"/>
    <cellStyle name="Зв'язана клітинка 20 2" xfId="1890"/>
    <cellStyle name="Зв'язана клітинка 21" xfId="1891"/>
    <cellStyle name="Зв'язана клітинка 22" xfId="1892"/>
    <cellStyle name="Зв'язана клітинка 23" xfId="1893"/>
    <cellStyle name="Зв'язана клітинка 24" xfId="1894"/>
    <cellStyle name="Зв'язана клітинка 3" xfId="1895"/>
    <cellStyle name="Зв'язана клітинка 4" xfId="1896"/>
    <cellStyle name="Зв'язана клітинка 5" xfId="1897"/>
    <cellStyle name="Зв'язана клітинка 6" xfId="1898"/>
    <cellStyle name="Зв'язана клітинка 7" xfId="1899"/>
    <cellStyle name="Зв'язана клітинка 7 2" xfId="1900"/>
    <cellStyle name="Зв'язана клітинка 7 3" xfId="1901"/>
    <cellStyle name="Зв'язана клітинка 7 4" xfId="1902"/>
    <cellStyle name="Зв'язана клітинка 8" xfId="1903"/>
    <cellStyle name="Зв'язана клітинка 8 2" xfId="1904"/>
    <cellStyle name="Зв'язана клітинка 8 3" xfId="1905"/>
    <cellStyle name="Зв'язана клітинка 9" xfId="1906"/>
    <cellStyle name="Зв'язана клітинка 9 2" xfId="1907"/>
    <cellStyle name="Итог 2" xfId="1908"/>
    <cellStyle name="Итого" xfId="1909"/>
    <cellStyle name="Контрольна клітинка 10" xfId="1910"/>
    <cellStyle name="Контрольна клітинка 11" xfId="1911"/>
    <cellStyle name="Контрольна клітинка 12" xfId="1912"/>
    <cellStyle name="Контрольна клітинка 13" xfId="1913"/>
    <cellStyle name="Контрольна клітинка 14" xfId="1914"/>
    <cellStyle name="Контрольна клітинка 14 2" xfId="1915"/>
    <cellStyle name="Контрольна клітинка 14 3" xfId="1916"/>
    <cellStyle name="Контрольна клітинка 15" xfId="1917"/>
    <cellStyle name="Контрольна клітинка 15 2" xfId="1918"/>
    <cellStyle name="Контрольна клітинка 16" xfId="1919"/>
    <cellStyle name="Контрольна клітинка 16 2" xfId="1920"/>
    <cellStyle name="Контрольна клітинка 17" xfId="1921"/>
    <cellStyle name="Контрольна клітинка 18" xfId="1922"/>
    <cellStyle name="Контрольна клітинка 19" xfId="1923"/>
    <cellStyle name="Контрольна клітинка 2" xfId="1924"/>
    <cellStyle name="Контрольна клітинка 2 10" xfId="1925"/>
    <cellStyle name="Контрольна клітинка 2 11" xfId="1926"/>
    <cellStyle name="Контрольна клітинка 2 2" xfId="1927"/>
    <cellStyle name="Контрольна клітинка 2 3" xfId="1928"/>
    <cellStyle name="Контрольна клітинка 2 4" xfId="1929"/>
    <cellStyle name="Контрольна клітинка 2 5" xfId="1930"/>
    <cellStyle name="Контрольна клітинка 2 6" xfId="1931"/>
    <cellStyle name="Контрольна клітинка 2 7" xfId="1932"/>
    <cellStyle name="Контрольна клітинка 2 8" xfId="1933"/>
    <cellStyle name="Контрольна клітинка 2 9" xfId="1934"/>
    <cellStyle name="Контрольна клітинка 20" xfId="1935"/>
    <cellStyle name="Контрольна клітинка 20 2" xfId="1936"/>
    <cellStyle name="Контрольна клітинка 21" xfId="1937"/>
    <cellStyle name="Контрольна клітинка 22" xfId="1938"/>
    <cellStyle name="Контрольна клітинка 23" xfId="1939"/>
    <cellStyle name="Контрольна клітинка 24" xfId="1940"/>
    <cellStyle name="Контрольна клітинка 3" xfId="1941"/>
    <cellStyle name="Контрольна клітинка 4" xfId="1942"/>
    <cellStyle name="Контрольна клітинка 5" xfId="1943"/>
    <cellStyle name="Контрольна клітинка 6" xfId="1944"/>
    <cellStyle name="Контрольна клітинка 7" xfId="1945"/>
    <cellStyle name="Контрольна клітинка 7 2" xfId="1946"/>
    <cellStyle name="Контрольна клітинка 7 3" xfId="1947"/>
    <cellStyle name="Контрольна клітинка 7 4" xfId="1948"/>
    <cellStyle name="Контрольна клітинка 8" xfId="1949"/>
    <cellStyle name="Контрольна клітинка 8 2" xfId="1950"/>
    <cellStyle name="Контрольна клітинка 8 3" xfId="1951"/>
    <cellStyle name="Контрольна клітинка 9" xfId="1952"/>
    <cellStyle name="Контрольна клітинка 9 2" xfId="1953"/>
    <cellStyle name="Назва 10" xfId="1954"/>
    <cellStyle name="Назва 11" xfId="1955"/>
    <cellStyle name="Назва 12" xfId="1956"/>
    <cellStyle name="Назва 13" xfId="1957"/>
    <cellStyle name="Назва 14" xfId="1958"/>
    <cellStyle name="Назва 14 2" xfId="1959"/>
    <cellStyle name="Назва 14 3" xfId="1960"/>
    <cellStyle name="Назва 15" xfId="1961"/>
    <cellStyle name="Назва 15 2" xfId="1962"/>
    <cellStyle name="Назва 16" xfId="1963"/>
    <cellStyle name="Назва 16 2" xfId="1964"/>
    <cellStyle name="Назва 17" xfId="1965"/>
    <cellStyle name="Назва 18" xfId="1966"/>
    <cellStyle name="Назва 19" xfId="1967"/>
    <cellStyle name="Назва 2" xfId="1968"/>
    <cellStyle name="Назва 2 10" xfId="1969"/>
    <cellStyle name="Назва 2 11" xfId="1970"/>
    <cellStyle name="Назва 2 2" xfId="1971"/>
    <cellStyle name="Назва 2 3" xfId="1972"/>
    <cellStyle name="Назва 2 4" xfId="1973"/>
    <cellStyle name="Назва 2 5" xfId="1974"/>
    <cellStyle name="Назва 2 6" xfId="1975"/>
    <cellStyle name="Назва 2 7" xfId="1976"/>
    <cellStyle name="Назва 2 8" xfId="1977"/>
    <cellStyle name="Назва 2 9" xfId="1978"/>
    <cellStyle name="Назва 20" xfId="1979"/>
    <cellStyle name="Назва 20 2" xfId="1980"/>
    <cellStyle name="Назва 21" xfId="1981"/>
    <cellStyle name="Назва 22" xfId="1982"/>
    <cellStyle name="Назва 23" xfId="1983"/>
    <cellStyle name="Назва 24" xfId="1984"/>
    <cellStyle name="Назва 3" xfId="1985"/>
    <cellStyle name="Назва 4" xfId="1986"/>
    <cellStyle name="Назва 5" xfId="1987"/>
    <cellStyle name="Назва 6" xfId="1988"/>
    <cellStyle name="Назва 7" xfId="1989"/>
    <cellStyle name="Назва 7 2" xfId="1990"/>
    <cellStyle name="Назва 7 3" xfId="1991"/>
    <cellStyle name="Назва 7 4" xfId="1992"/>
    <cellStyle name="Назва 8" xfId="1993"/>
    <cellStyle name="Назва 8 2" xfId="1994"/>
    <cellStyle name="Назва 8 3" xfId="1995"/>
    <cellStyle name="Назва 9" xfId="1996"/>
    <cellStyle name="Назва 9 2" xfId="1997"/>
    <cellStyle name="Нейтральний" xfId="1998"/>
    <cellStyle name="Нейтральный 2" xfId="1999"/>
    <cellStyle name="Обчислення" xfId="2000"/>
    <cellStyle name="Обчислення 10" xfId="2001"/>
    <cellStyle name="Обчислення 11" xfId="2002"/>
    <cellStyle name="Обчислення 12" xfId="2003"/>
    <cellStyle name="Обчислення 13" xfId="2004"/>
    <cellStyle name="Обчислення 14" xfId="2005"/>
    <cellStyle name="Обчислення 14 2" xfId="2006"/>
    <cellStyle name="Обчислення 14 3" xfId="2007"/>
    <cellStyle name="Обчислення 15" xfId="2008"/>
    <cellStyle name="Обчислення 15 2" xfId="2009"/>
    <cellStyle name="Обчислення 16" xfId="2010"/>
    <cellStyle name="Обчислення 16 2" xfId="2011"/>
    <cellStyle name="Обчислення 17" xfId="2012"/>
    <cellStyle name="Обчислення 18" xfId="2013"/>
    <cellStyle name="Обчислення 19" xfId="2014"/>
    <cellStyle name="Обчислення 2" xfId="2015"/>
    <cellStyle name="Обчислення 2 10" xfId="2016"/>
    <cellStyle name="Обчислення 2 11" xfId="2017"/>
    <cellStyle name="Обчислення 2 2" xfId="2018"/>
    <cellStyle name="Обчислення 2 3" xfId="2019"/>
    <cellStyle name="Обчислення 2 4" xfId="2020"/>
    <cellStyle name="Обчислення 2 5" xfId="2021"/>
    <cellStyle name="Обчислення 2 6" xfId="2022"/>
    <cellStyle name="Обчислення 2 7" xfId="2023"/>
    <cellStyle name="Обчислення 2 8" xfId="2024"/>
    <cellStyle name="Обчислення 2 9" xfId="2025"/>
    <cellStyle name="Обчислення 20" xfId="2026"/>
    <cellStyle name="Обчислення 20 2" xfId="2027"/>
    <cellStyle name="Обчислення 21" xfId="2028"/>
    <cellStyle name="Обчислення 22" xfId="2029"/>
    <cellStyle name="Обчислення 23" xfId="2030"/>
    <cellStyle name="Обчислення 24" xfId="2031"/>
    <cellStyle name="Обчислення 3" xfId="2032"/>
    <cellStyle name="Обчислення 4" xfId="2033"/>
    <cellStyle name="Обчислення 5" xfId="2034"/>
    <cellStyle name="Обчислення 6" xfId="2035"/>
    <cellStyle name="Обчислення 7" xfId="2036"/>
    <cellStyle name="Обчислення 7 2" xfId="2037"/>
    <cellStyle name="Обчислення 7 3" xfId="2038"/>
    <cellStyle name="Обчислення 7 4" xfId="2039"/>
    <cellStyle name="Обчислення 8" xfId="2040"/>
    <cellStyle name="Обчислення 8 2" xfId="2041"/>
    <cellStyle name="Обчислення 8 3" xfId="2042"/>
    <cellStyle name="Обчислення 9" xfId="2043"/>
    <cellStyle name="Обчислення 9 2" xfId="2044"/>
    <cellStyle name="Обычный" xfId="0" builtinId="0"/>
    <cellStyle name="Обычный 2" xfId="3"/>
    <cellStyle name="Обычный 2 2" xfId="2045"/>
    <cellStyle name="Обычный 2_22.12.2020 Додатки бюджет 2021 Коди нові" xfId="2046"/>
    <cellStyle name="Обычный 3" xfId="2047"/>
    <cellStyle name="Обычный 3_Книга1" xfId="8"/>
    <cellStyle name="Обычный 4" xfId="2048"/>
    <cellStyle name="Обычный 5" xfId="2049"/>
    <cellStyle name="Обычный 6" xfId="2050"/>
    <cellStyle name="Обычный 7" xfId="2051"/>
    <cellStyle name="Обычный 8" xfId="9"/>
    <cellStyle name="Обычный_22.12.2020 Додатки бюджет 2021 Коди нові" xfId="2052"/>
    <cellStyle name="Обычный_Dod_3.1" xfId="6"/>
    <cellStyle name="Обычный_дод.2 до рішення" xfId="4"/>
    <cellStyle name="Обычный_дод.3 до рішення" xfId="1"/>
    <cellStyle name="Обычный_Додатки 02" xfId="7"/>
    <cellStyle name="Обычный_Додатки 3,5,6 на 2021 рік для ОТГ" xfId="5"/>
    <cellStyle name="Обычный_Додатки до бюджету 1" xfId="2053"/>
    <cellStyle name="Обычный_додатки до рішення нова редакція" xfId="2054"/>
    <cellStyle name="Обычный_Книга1" xfId="2"/>
    <cellStyle name="Підсумок" xfId="2055"/>
    <cellStyle name="Підсумок 10" xfId="2056"/>
    <cellStyle name="Підсумок 11" xfId="2057"/>
    <cellStyle name="Підсумок 12" xfId="2058"/>
    <cellStyle name="Підсумок 13" xfId="2059"/>
    <cellStyle name="Підсумок 14" xfId="2060"/>
    <cellStyle name="Підсумок 14 2" xfId="2061"/>
    <cellStyle name="Підсумок 14 3" xfId="2062"/>
    <cellStyle name="Підсумок 15" xfId="2063"/>
    <cellStyle name="Підсумок 15 2" xfId="2064"/>
    <cellStyle name="Підсумок 16" xfId="2065"/>
    <cellStyle name="Підсумок 16 2" xfId="2066"/>
    <cellStyle name="Підсумок 17" xfId="2067"/>
    <cellStyle name="Підсумок 18" xfId="2068"/>
    <cellStyle name="Підсумок 19" xfId="2069"/>
    <cellStyle name="Підсумок 2" xfId="2070"/>
    <cellStyle name="Підсумок 2 10" xfId="2071"/>
    <cellStyle name="Підсумок 2 11" xfId="2072"/>
    <cellStyle name="Підсумок 2 2" xfId="2073"/>
    <cellStyle name="Підсумок 2 3" xfId="2074"/>
    <cellStyle name="Підсумок 2 4" xfId="2075"/>
    <cellStyle name="Підсумок 2 5" xfId="2076"/>
    <cellStyle name="Підсумок 2 6" xfId="2077"/>
    <cellStyle name="Підсумок 2 7" xfId="2078"/>
    <cellStyle name="Підсумок 2 8" xfId="2079"/>
    <cellStyle name="Підсумок 2 9" xfId="2080"/>
    <cellStyle name="Підсумок 20" xfId="2081"/>
    <cellStyle name="Підсумок 20 2" xfId="2082"/>
    <cellStyle name="Підсумок 21" xfId="2083"/>
    <cellStyle name="Підсумок 22" xfId="2084"/>
    <cellStyle name="Підсумок 23" xfId="2085"/>
    <cellStyle name="Підсумок 24" xfId="2086"/>
    <cellStyle name="Підсумок 3" xfId="2087"/>
    <cellStyle name="Підсумок 4" xfId="2088"/>
    <cellStyle name="Підсумок 5" xfId="2089"/>
    <cellStyle name="Підсумок 6" xfId="2090"/>
    <cellStyle name="Підсумок 7" xfId="2091"/>
    <cellStyle name="Підсумок 7 2" xfId="2092"/>
    <cellStyle name="Підсумок 7 3" xfId="2093"/>
    <cellStyle name="Підсумок 7 4" xfId="2094"/>
    <cellStyle name="Підсумок 8" xfId="2095"/>
    <cellStyle name="Підсумок 8 2" xfId="2096"/>
    <cellStyle name="Підсумок 8 3" xfId="2097"/>
    <cellStyle name="Підсумок 9" xfId="2098"/>
    <cellStyle name="Підсумок 9 2" xfId="2099"/>
    <cellStyle name="Плохой 2" xfId="2100"/>
    <cellStyle name="Поганий" xfId="2101"/>
    <cellStyle name="Поганий 10" xfId="2102"/>
    <cellStyle name="Поганий 11" xfId="2103"/>
    <cellStyle name="Поганий 12" xfId="2104"/>
    <cellStyle name="Поганий 13" xfId="2105"/>
    <cellStyle name="Поганий 14" xfId="2106"/>
    <cellStyle name="Поганий 14 2" xfId="2107"/>
    <cellStyle name="Поганий 14 3" xfId="2108"/>
    <cellStyle name="Поганий 15" xfId="2109"/>
    <cellStyle name="Поганий 15 2" xfId="2110"/>
    <cellStyle name="Поганий 16" xfId="2111"/>
    <cellStyle name="Поганий 16 2" xfId="2112"/>
    <cellStyle name="Поганий 17" xfId="2113"/>
    <cellStyle name="Поганий 18" xfId="2114"/>
    <cellStyle name="Поганий 19" xfId="2115"/>
    <cellStyle name="Поганий 2" xfId="2116"/>
    <cellStyle name="Поганий 2 10" xfId="2117"/>
    <cellStyle name="Поганий 2 11" xfId="2118"/>
    <cellStyle name="Поганий 2 2" xfId="2119"/>
    <cellStyle name="Поганий 2 3" xfId="2120"/>
    <cellStyle name="Поганий 2 4" xfId="2121"/>
    <cellStyle name="Поганий 2 5" xfId="2122"/>
    <cellStyle name="Поганий 2 6" xfId="2123"/>
    <cellStyle name="Поганий 2 7" xfId="2124"/>
    <cellStyle name="Поганий 2 8" xfId="2125"/>
    <cellStyle name="Поганий 2 9" xfId="2126"/>
    <cellStyle name="Поганий 20" xfId="2127"/>
    <cellStyle name="Поганий 20 2" xfId="2128"/>
    <cellStyle name="Поганий 21" xfId="2129"/>
    <cellStyle name="Поганий 22" xfId="2130"/>
    <cellStyle name="Поганий 23" xfId="2131"/>
    <cellStyle name="Поганий 24" xfId="2132"/>
    <cellStyle name="Поганий 3" xfId="2133"/>
    <cellStyle name="Поганий 4" xfId="2134"/>
    <cellStyle name="Поганий 5" xfId="2135"/>
    <cellStyle name="Поганий 6" xfId="2136"/>
    <cellStyle name="Поганий 7" xfId="2137"/>
    <cellStyle name="Поганий 7 2" xfId="2138"/>
    <cellStyle name="Поганий 7 3" xfId="2139"/>
    <cellStyle name="Поганий 7 4" xfId="2140"/>
    <cellStyle name="Поганий 8" xfId="2141"/>
    <cellStyle name="Поганий 8 2" xfId="2142"/>
    <cellStyle name="Поганий 8 3" xfId="2143"/>
    <cellStyle name="Поганий 9" xfId="2144"/>
    <cellStyle name="Поганий 9 2" xfId="2145"/>
    <cellStyle name="Пояснение 2" xfId="2146"/>
    <cellStyle name="Пояснительный текст" xfId="2147"/>
    <cellStyle name="Предупреждающий текст" xfId="2148"/>
    <cellStyle name="Примечание 2" xfId="2149"/>
    <cellStyle name="Примітка" xfId="2150"/>
    <cellStyle name="Примітка 10" xfId="2151"/>
    <cellStyle name="Примітка 11" xfId="2152"/>
    <cellStyle name="Примітка 12" xfId="2153"/>
    <cellStyle name="Примітка 13" xfId="2154"/>
    <cellStyle name="Примітка 14" xfId="2155"/>
    <cellStyle name="Примітка 14 2" xfId="2156"/>
    <cellStyle name="Примітка 14 3" xfId="2157"/>
    <cellStyle name="Примітка 15" xfId="2158"/>
    <cellStyle name="Примітка 15 2" xfId="2159"/>
    <cellStyle name="Примітка 16" xfId="2160"/>
    <cellStyle name="Примітка 16 2" xfId="2161"/>
    <cellStyle name="Примітка 17" xfId="2162"/>
    <cellStyle name="Примітка 18" xfId="2163"/>
    <cellStyle name="Примітка 19" xfId="2164"/>
    <cellStyle name="Примітка 2" xfId="2165"/>
    <cellStyle name="Примітка 2 10" xfId="2166"/>
    <cellStyle name="Примітка 2 11" xfId="2167"/>
    <cellStyle name="Примітка 2 2" xfId="2168"/>
    <cellStyle name="Примітка 2 3" xfId="2169"/>
    <cellStyle name="Примітка 2 4" xfId="2170"/>
    <cellStyle name="Примітка 2 5" xfId="2171"/>
    <cellStyle name="Примітка 2 6" xfId="2172"/>
    <cellStyle name="Примітка 2 7" xfId="2173"/>
    <cellStyle name="Примітка 2 8" xfId="2174"/>
    <cellStyle name="Примітка 2 9" xfId="2175"/>
    <cellStyle name="Примітка 20" xfId="2176"/>
    <cellStyle name="Примітка 20 2" xfId="2177"/>
    <cellStyle name="Примітка 21" xfId="2178"/>
    <cellStyle name="Примітка 22" xfId="2179"/>
    <cellStyle name="Примітка 23" xfId="2180"/>
    <cellStyle name="Примітка 24" xfId="2181"/>
    <cellStyle name="Примітка 3" xfId="2182"/>
    <cellStyle name="Примітка 4" xfId="2183"/>
    <cellStyle name="Примітка 5" xfId="2184"/>
    <cellStyle name="Примітка 6" xfId="2185"/>
    <cellStyle name="Примітка 7" xfId="2186"/>
    <cellStyle name="Примітка 7 2" xfId="2187"/>
    <cellStyle name="Примітка 7 3" xfId="2188"/>
    <cellStyle name="Примітка 7 4" xfId="2189"/>
    <cellStyle name="Примітка 7 4 2" xfId="2190"/>
    <cellStyle name="Примітка 7 4 2 2" xfId="2191"/>
    <cellStyle name="Примітка 7 4 2 3" xfId="2192"/>
    <cellStyle name="Примітка 7 4 3" xfId="2193"/>
    <cellStyle name="Примітка 7 5" xfId="2194"/>
    <cellStyle name="Примітка 7 6" xfId="2195"/>
    <cellStyle name="Примітка 8" xfId="2196"/>
    <cellStyle name="Примітка 8 2" xfId="2197"/>
    <cellStyle name="Примітка 8 3" xfId="2198"/>
    <cellStyle name="Примітка 9" xfId="2199"/>
    <cellStyle name="Примітка 9 2" xfId="2200"/>
    <cellStyle name="Проверить ячейку" xfId="2201"/>
    <cellStyle name="Результат" xfId="2202"/>
    <cellStyle name="Результат 10" xfId="2203"/>
    <cellStyle name="Результат 11" xfId="2204"/>
    <cellStyle name="Результат 12" xfId="2205"/>
    <cellStyle name="Результат 13" xfId="2206"/>
    <cellStyle name="Результат 14" xfId="2207"/>
    <cellStyle name="Результат 14 2" xfId="2208"/>
    <cellStyle name="Результат 14 3" xfId="2209"/>
    <cellStyle name="Результат 15" xfId="2210"/>
    <cellStyle name="Результат 15 2" xfId="2211"/>
    <cellStyle name="Результат 16" xfId="2212"/>
    <cellStyle name="Результат 16 2" xfId="2213"/>
    <cellStyle name="Результат 17" xfId="2214"/>
    <cellStyle name="Результат 18" xfId="2215"/>
    <cellStyle name="Результат 19" xfId="2216"/>
    <cellStyle name="Результат 2" xfId="2217"/>
    <cellStyle name="Результат 2 10" xfId="2218"/>
    <cellStyle name="Результат 2 11" xfId="2219"/>
    <cellStyle name="Результат 2 2" xfId="2220"/>
    <cellStyle name="Результат 2 3" xfId="2221"/>
    <cellStyle name="Результат 2 4" xfId="2222"/>
    <cellStyle name="Результат 2 5" xfId="2223"/>
    <cellStyle name="Результат 2 6" xfId="2224"/>
    <cellStyle name="Результат 2 7" xfId="2225"/>
    <cellStyle name="Результат 2 8" xfId="2226"/>
    <cellStyle name="Результат 2 9" xfId="2227"/>
    <cellStyle name="Результат 20" xfId="2228"/>
    <cellStyle name="Результат 20 2" xfId="2229"/>
    <cellStyle name="Результат 21" xfId="2230"/>
    <cellStyle name="Результат 22" xfId="2231"/>
    <cellStyle name="Результат 23" xfId="2232"/>
    <cellStyle name="Результат 24" xfId="2233"/>
    <cellStyle name="Результат 3" xfId="2234"/>
    <cellStyle name="Результат 4" xfId="2235"/>
    <cellStyle name="Результат 5" xfId="2236"/>
    <cellStyle name="Результат 6" xfId="2237"/>
    <cellStyle name="Результат 7" xfId="2238"/>
    <cellStyle name="Результат 7 2" xfId="2239"/>
    <cellStyle name="Результат 7 3" xfId="2240"/>
    <cellStyle name="Результат 7 4" xfId="2241"/>
    <cellStyle name="Результат 8" xfId="2242"/>
    <cellStyle name="Результат 8 2" xfId="2243"/>
    <cellStyle name="Результат 8 3" xfId="2244"/>
    <cellStyle name="Результат 9" xfId="2245"/>
    <cellStyle name="Результат 9 2" xfId="2246"/>
    <cellStyle name="Середній" xfId="2247"/>
    <cellStyle name="Середній 10" xfId="2248"/>
    <cellStyle name="Середній 11" xfId="2249"/>
    <cellStyle name="Середній 12" xfId="2250"/>
    <cellStyle name="Середній 13" xfId="2251"/>
    <cellStyle name="Середній 14" xfId="2252"/>
    <cellStyle name="Середній 14 2" xfId="2253"/>
    <cellStyle name="Середній 14 3" xfId="2254"/>
    <cellStyle name="Середній 15" xfId="2255"/>
    <cellStyle name="Середній 15 2" xfId="2256"/>
    <cellStyle name="Середній 16" xfId="2257"/>
    <cellStyle name="Середній 16 2" xfId="2258"/>
    <cellStyle name="Середній 17" xfId="2259"/>
    <cellStyle name="Середній 18" xfId="2260"/>
    <cellStyle name="Середній 19" xfId="2261"/>
    <cellStyle name="Середній 2" xfId="2262"/>
    <cellStyle name="Середній 2 10" xfId="2263"/>
    <cellStyle name="Середній 2 11" xfId="2264"/>
    <cellStyle name="Середній 2 2" xfId="2265"/>
    <cellStyle name="Середній 2 3" xfId="2266"/>
    <cellStyle name="Середній 2 4" xfId="2267"/>
    <cellStyle name="Середній 2 5" xfId="2268"/>
    <cellStyle name="Середній 2 6" xfId="2269"/>
    <cellStyle name="Середній 2 7" xfId="2270"/>
    <cellStyle name="Середній 2 8" xfId="2271"/>
    <cellStyle name="Середній 2 9" xfId="2272"/>
    <cellStyle name="Середній 20" xfId="2273"/>
    <cellStyle name="Середній 20 2" xfId="2274"/>
    <cellStyle name="Середній 21" xfId="2275"/>
    <cellStyle name="Середній 22" xfId="2276"/>
    <cellStyle name="Середній 23" xfId="2277"/>
    <cellStyle name="Середній 24" xfId="2278"/>
    <cellStyle name="Середній 3" xfId="2279"/>
    <cellStyle name="Середній 4" xfId="2280"/>
    <cellStyle name="Середній 5" xfId="2281"/>
    <cellStyle name="Середній 6" xfId="2282"/>
    <cellStyle name="Середній 7" xfId="2283"/>
    <cellStyle name="Середній 7 2" xfId="2284"/>
    <cellStyle name="Середній 7 3" xfId="2285"/>
    <cellStyle name="Середній 7 4" xfId="2286"/>
    <cellStyle name="Середній 8" xfId="2287"/>
    <cellStyle name="Середній 8 2" xfId="2288"/>
    <cellStyle name="Середній 8 3" xfId="2289"/>
    <cellStyle name="Середній 9" xfId="2290"/>
    <cellStyle name="Середній 9 2" xfId="2291"/>
    <cellStyle name="Стиль 1" xfId="2292"/>
    <cellStyle name="Текст попередження 10" xfId="2293"/>
    <cellStyle name="Текст попередження 11" xfId="2294"/>
    <cellStyle name="Текст попередження 12" xfId="2295"/>
    <cellStyle name="Текст попередження 13" xfId="2296"/>
    <cellStyle name="Текст попередження 14" xfId="2297"/>
    <cellStyle name="Текст попередження 14 2" xfId="2298"/>
    <cellStyle name="Текст попередження 14 3" xfId="2299"/>
    <cellStyle name="Текст попередження 15" xfId="2300"/>
    <cellStyle name="Текст попередження 15 2" xfId="2301"/>
    <cellStyle name="Текст попередження 16" xfId="2302"/>
    <cellStyle name="Текст попередження 16 2" xfId="2303"/>
    <cellStyle name="Текст попередження 17" xfId="2304"/>
    <cellStyle name="Текст попередження 18" xfId="2305"/>
    <cellStyle name="Текст попередження 19" xfId="2306"/>
    <cellStyle name="Текст попередження 2" xfId="2307"/>
    <cellStyle name="Текст попередження 2 10" xfId="2308"/>
    <cellStyle name="Текст попередження 2 11" xfId="2309"/>
    <cellStyle name="Текст попередження 2 2" xfId="2310"/>
    <cellStyle name="Текст попередження 2 3" xfId="2311"/>
    <cellStyle name="Текст попередження 2 4" xfId="2312"/>
    <cellStyle name="Текст попередження 2 5" xfId="2313"/>
    <cellStyle name="Текст попередження 2 6" xfId="2314"/>
    <cellStyle name="Текст попередження 2 7" xfId="2315"/>
    <cellStyle name="Текст попередження 2 8" xfId="2316"/>
    <cellStyle name="Текст попередження 2 9" xfId="2317"/>
    <cellStyle name="Текст попередження 20" xfId="2318"/>
    <cellStyle name="Текст попередження 20 2" xfId="2319"/>
    <cellStyle name="Текст попередження 21" xfId="2320"/>
    <cellStyle name="Текст попередження 22" xfId="2321"/>
    <cellStyle name="Текст попередження 23" xfId="2322"/>
    <cellStyle name="Текст попередження 24" xfId="2323"/>
    <cellStyle name="Текст попередження 3" xfId="2324"/>
    <cellStyle name="Текст попередження 4" xfId="2325"/>
    <cellStyle name="Текст попередження 5" xfId="2326"/>
    <cellStyle name="Текст попередження 6" xfId="2327"/>
    <cellStyle name="Текст попередження 7" xfId="2328"/>
    <cellStyle name="Текст попередження 7 2" xfId="2329"/>
    <cellStyle name="Текст попередження 7 3" xfId="2330"/>
    <cellStyle name="Текст попередження 7 4" xfId="2331"/>
    <cellStyle name="Текст попередження 8" xfId="2332"/>
    <cellStyle name="Текст попередження 8 2" xfId="2333"/>
    <cellStyle name="Текст попередження 8 3" xfId="2334"/>
    <cellStyle name="Текст попередження 9" xfId="2335"/>
    <cellStyle name="Текст попередження 9 2" xfId="2336"/>
    <cellStyle name="Текст пояснення" xfId="2337"/>
    <cellStyle name="Текст пояснення 10" xfId="2338"/>
    <cellStyle name="Текст пояснення 11" xfId="2339"/>
    <cellStyle name="Текст пояснення 12" xfId="2340"/>
    <cellStyle name="Текст пояснення 13" xfId="2341"/>
    <cellStyle name="Текст пояснення 14" xfId="2342"/>
    <cellStyle name="Текст пояснення 14 2" xfId="2343"/>
    <cellStyle name="Текст пояснення 14 3" xfId="2344"/>
    <cellStyle name="Текст пояснення 15" xfId="2345"/>
    <cellStyle name="Текст пояснення 15 2" xfId="2346"/>
    <cellStyle name="Текст пояснення 16" xfId="2347"/>
    <cellStyle name="Текст пояснення 16 2" xfId="2348"/>
    <cellStyle name="Текст пояснення 17" xfId="2349"/>
    <cellStyle name="Текст пояснення 18" xfId="2350"/>
    <cellStyle name="Текст пояснення 19" xfId="2351"/>
    <cellStyle name="Текст пояснення 2" xfId="2352"/>
    <cellStyle name="Текст пояснення 2 10" xfId="2353"/>
    <cellStyle name="Текст пояснення 2 11" xfId="2354"/>
    <cellStyle name="Текст пояснення 2 2" xfId="2355"/>
    <cellStyle name="Текст пояснення 2 3" xfId="2356"/>
    <cellStyle name="Текст пояснення 2 4" xfId="2357"/>
    <cellStyle name="Текст пояснення 2 5" xfId="2358"/>
    <cellStyle name="Текст пояснення 2 6" xfId="2359"/>
    <cellStyle name="Текст пояснення 2 7" xfId="2360"/>
    <cellStyle name="Текст пояснення 2 8" xfId="2361"/>
    <cellStyle name="Текст пояснення 2 9" xfId="2362"/>
    <cellStyle name="Текст пояснення 20" xfId="2363"/>
    <cellStyle name="Текст пояснення 20 2" xfId="2364"/>
    <cellStyle name="Текст пояснення 21" xfId="2365"/>
    <cellStyle name="Текст пояснення 22" xfId="2366"/>
    <cellStyle name="Текст пояснення 23" xfId="2367"/>
    <cellStyle name="Текст пояснення 24" xfId="2368"/>
    <cellStyle name="Текст пояснення 3" xfId="2369"/>
    <cellStyle name="Текст пояснення 4" xfId="2370"/>
    <cellStyle name="Текст пояснення 5" xfId="2371"/>
    <cellStyle name="Текст пояснення 6" xfId="2372"/>
    <cellStyle name="Текст пояснення 7" xfId="2373"/>
    <cellStyle name="Текст пояснення 7 2" xfId="2374"/>
    <cellStyle name="Текст пояснення 7 3" xfId="2375"/>
    <cellStyle name="Текст пояснення 7 4" xfId="2376"/>
    <cellStyle name="Текст пояснення 8" xfId="2377"/>
    <cellStyle name="Текст пояснення 8 2" xfId="2378"/>
    <cellStyle name="Текст пояснення 8 3" xfId="2379"/>
    <cellStyle name="Текст пояснення 9" xfId="2380"/>
    <cellStyle name="Текст пояснення 9 2" xfId="2381"/>
    <cellStyle name="Тысячи [0]_Розподіл (2)" xfId="2382"/>
    <cellStyle name="Тысячи_бюджет 1998 по клас." xfId="2383"/>
    <cellStyle name="Хороший 2" xfId="2384"/>
    <cellStyle name="Џђћ–…ќ’ќ›‰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showZeros="0" tabSelected="1" view="pageBreakPreview" zoomScale="71" zoomScaleNormal="75" zoomScaleSheetLayoutView="71" workbookViewId="0">
      <pane xSplit="4" ySplit="16" topLeftCell="E119" activePane="bottomRight" state="frozen"/>
      <selection pane="topRight" activeCell="F1" sqref="F1"/>
      <selection pane="bottomLeft" activeCell="A12" sqref="A12"/>
      <selection pane="bottomRight" activeCell="B121" sqref="B121"/>
    </sheetView>
  </sheetViews>
  <sheetFormatPr defaultColWidth="7.7109375" defaultRowHeight="15"/>
  <cols>
    <col min="1" max="1" width="12.5703125" style="1" customWidth="1"/>
    <col min="2" max="2" width="9.85546875" style="1" customWidth="1"/>
    <col min="3" max="3" width="8.42578125" style="1" customWidth="1"/>
    <col min="4" max="4" width="31.5703125" style="1" customWidth="1"/>
    <col min="5" max="5" width="15.42578125" style="1" customWidth="1"/>
    <col min="6" max="6" width="16.7109375" style="1" customWidth="1"/>
    <col min="7" max="7" width="15" style="1" customWidth="1"/>
    <col min="8" max="8" width="13.7109375" style="1" customWidth="1"/>
    <col min="9" max="9" width="12.28515625" style="1" customWidth="1"/>
    <col min="10" max="11" width="13.85546875" style="1" customWidth="1"/>
    <col min="12" max="12" width="13.7109375" style="1" customWidth="1"/>
    <col min="13" max="13" width="12.140625" style="1" customWidth="1"/>
    <col min="14" max="14" width="17.5703125" style="1" customWidth="1"/>
    <col min="15" max="15" width="22" style="1" customWidth="1"/>
    <col min="16" max="16" width="23.42578125" style="71" customWidth="1"/>
    <col min="17" max="16384" width="7.7109375" style="1"/>
  </cols>
  <sheetData>
    <row r="1" spans="1:16" customFormat="1" ht="12.75">
      <c r="L1" t="s">
        <v>43</v>
      </c>
      <c r="P1" s="111"/>
    </row>
    <row r="2" spans="1:16" customFormat="1" ht="12.75">
      <c r="L2" t="s">
        <v>268</v>
      </c>
      <c r="P2" s="111"/>
    </row>
    <row r="3" spans="1:16" customFormat="1" ht="13.5" customHeight="1">
      <c r="L3" t="s">
        <v>44</v>
      </c>
      <c r="P3" s="111"/>
    </row>
    <row r="4" spans="1:16" customFormat="1" ht="13.5" customHeight="1">
      <c r="L4" t="s">
        <v>271</v>
      </c>
      <c r="P4" s="111"/>
    </row>
    <row r="5" spans="1:16" ht="15" customHeight="1">
      <c r="A5" s="105"/>
      <c r="B5" s="105"/>
      <c r="C5" s="105"/>
      <c r="D5" s="135" t="s">
        <v>221</v>
      </c>
      <c r="E5" s="135"/>
      <c r="F5" s="135"/>
      <c r="G5" s="135"/>
      <c r="H5" s="135"/>
      <c r="I5" s="135"/>
      <c r="J5" s="107"/>
      <c r="K5" s="107"/>
      <c r="L5" s="107"/>
      <c r="M5" s="107"/>
      <c r="N5" s="107"/>
      <c r="O5" s="131"/>
      <c r="P5" s="133"/>
    </row>
    <row r="6" spans="1:16" ht="15.75">
      <c r="A6" s="106"/>
      <c r="B6" s="106"/>
      <c r="C6" s="106"/>
      <c r="D6" s="108" t="s">
        <v>222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31"/>
      <c r="P6" s="134"/>
    </row>
    <row r="7" spans="1:16" ht="15.75">
      <c r="A7" s="106"/>
      <c r="B7" s="104"/>
      <c r="C7" s="104"/>
      <c r="D7" s="109"/>
      <c r="E7" s="109" t="s">
        <v>223</v>
      </c>
      <c r="F7" s="109"/>
      <c r="G7" s="109"/>
      <c r="H7" s="109"/>
      <c r="I7" s="109"/>
      <c r="J7" s="109"/>
      <c r="K7" s="109"/>
      <c r="L7" s="109"/>
      <c r="M7" s="109"/>
      <c r="N7" s="106"/>
      <c r="O7" s="132"/>
      <c r="P7" s="134"/>
    </row>
    <row r="8" spans="1:16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9" spans="1:16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104"/>
    </row>
    <row r="10" spans="1:16" ht="15.75">
      <c r="A10" s="96"/>
      <c r="B10" s="160" t="s">
        <v>213</v>
      </c>
      <c r="C10" s="160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spans="1:16" ht="15.75" thickBot="1">
      <c r="B11" s="161" t="s">
        <v>42</v>
      </c>
      <c r="C11" s="161"/>
      <c r="P11" s="112" t="s">
        <v>0</v>
      </c>
    </row>
    <row r="12" spans="1:16" ht="14.25" customHeight="1">
      <c r="A12" s="147" t="s">
        <v>212</v>
      </c>
      <c r="B12" s="148" t="s">
        <v>211</v>
      </c>
      <c r="C12" s="141" t="s">
        <v>1</v>
      </c>
      <c r="D12" s="147" t="s">
        <v>210</v>
      </c>
      <c r="E12" s="139" t="s">
        <v>2</v>
      </c>
      <c r="F12" s="139"/>
      <c r="G12" s="139"/>
      <c r="H12" s="139"/>
      <c r="I12" s="139"/>
      <c r="J12" s="139" t="s">
        <v>9</v>
      </c>
      <c r="K12" s="139"/>
      <c r="L12" s="139"/>
      <c r="M12" s="139"/>
      <c r="N12" s="139"/>
      <c r="O12" s="139"/>
      <c r="P12" s="151" t="s">
        <v>209</v>
      </c>
    </row>
    <row r="13" spans="1:16" ht="28.5" customHeight="1">
      <c r="A13" s="147"/>
      <c r="B13" s="148"/>
      <c r="C13" s="141"/>
      <c r="D13" s="147"/>
      <c r="E13" s="140" t="s">
        <v>3</v>
      </c>
      <c r="F13" s="142" t="s">
        <v>4</v>
      </c>
      <c r="G13" s="140" t="s">
        <v>5</v>
      </c>
      <c r="H13" s="140"/>
      <c r="I13" s="153" t="s">
        <v>8</v>
      </c>
      <c r="J13" s="140" t="s">
        <v>3</v>
      </c>
      <c r="K13" s="146" t="s">
        <v>208</v>
      </c>
      <c r="L13" s="155" t="s">
        <v>4</v>
      </c>
      <c r="M13" s="140" t="s">
        <v>5</v>
      </c>
      <c r="N13" s="140"/>
      <c r="O13" s="155" t="s">
        <v>207</v>
      </c>
      <c r="P13" s="152"/>
    </row>
    <row r="14" spans="1:16" ht="14.25" customHeight="1">
      <c r="A14" s="147"/>
      <c r="B14" s="148"/>
      <c r="C14" s="141"/>
      <c r="D14" s="147"/>
      <c r="E14" s="140"/>
      <c r="F14" s="142"/>
      <c r="G14" s="140" t="s">
        <v>6</v>
      </c>
      <c r="H14" s="140" t="s">
        <v>7</v>
      </c>
      <c r="I14" s="153"/>
      <c r="J14" s="140"/>
      <c r="K14" s="146"/>
      <c r="L14" s="155"/>
      <c r="M14" s="140" t="s">
        <v>6</v>
      </c>
      <c r="N14" s="140" t="s">
        <v>7</v>
      </c>
      <c r="O14" s="155"/>
      <c r="P14" s="152"/>
    </row>
    <row r="15" spans="1:16" ht="77.25" customHeight="1">
      <c r="A15" s="147"/>
      <c r="B15" s="148"/>
      <c r="C15" s="141"/>
      <c r="D15" s="147"/>
      <c r="E15" s="143"/>
      <c r="F15" s="142"/>
      <c r="G15" s="143"/>
      <c r="H15" s="143"/>
      <c r="I15" s="154"/>
      <c r="J15" s="140"/>
      <c r="K15" s="95" t="s">
        <v>206</v>
      </c>
      <c r="L15" s="155"/>
      <c r="M15" s="140"/>
      <c r="N15" s="140"/>
      <c r="O15" s="156"/>
      <c r="P15" s="152"/>
    </row>
    <row r="16" spans="1:16">
      <c r="A16" s="95">
        <v>1</v>
      </c>
      <c r="B16" s="95">
        <v>2</v>
      </c>
      <c r="C16" s="95">
        <v>3</v>
      </c>
      <c r="D16" s="95">
        <v>4</v>
      </c>
      <c r="E16" s="95">
        <v>5</v>
      </c>
      <c r="F16" s="95">
        <v>6</v>
      </c>
      <c r="G16" s="95">
        <v>7</v>
      </c>
      <c r="H16" s="95">
        <v>8</v>
      </c>
      <c r="I16" s="95">
        <v>9</v>
      </c>
      <c r="J16" s="95">
        <v>10</v>
      </c>
      <c r="K16" s="95">
        <v>11</v>
      </c>
      <c r="L16" s="95">
        <v>12</v>
      </c>
      <c r="M16" s="95">
        <v>13</v>
      </c>
      <c r="N16" s="95">
        <v>14</v>
      </c>
      <c r="O16" s="95">
        <v>15</v>
      </c>
      <c r="P16" s="113">
        <v>16</v>
      </c>
    </row>
    <row r="17" spans="1:16" ht="54.75" customHeight="1">
      <c r="A17" s="162" t="s">
        <v>214</v>
      </c>
      <c r="B17" s="162"/>
      <c r="C17" s="162"/>
      <c r="D17" s="162"/>
      <c r="E17" s="94">
        <f>E18</f>
        <v>0</v>
      </c>
      <c r="F17" s="94">
        <f t="shared" ref="F17:O18" si="0">F18</f>
        <v>0</v>
      </c>
      <c r="G17" s="94">
        <f t="shared" si="0"/>
        <v>0</v>
      </c>
      <c r="H17" s="94">
        <f t="shared" si="0"/>
        <v>0</v>
      </c>
      <c r="I17" s="94">
        <f t="shared" si="0"/>
        <v>0</v>
      </c>
      <c r="J17" s="94">
        <f t="shared" si="0"/>
        <v>50000</v>
      </c>
      <c r="K17" s="94">
        <f t="shared" si="0"/>
        <v>0</v>
      </c>
      <c r="L17" s="94">
        <f t="shared" si="0"/>
        <v>50000</v>
      </c>
      <c r="M17" s="94">
        <f t="shared" si="0"/>
        <v>0</v>
      </c>
      <c r="N17" s="94">
        <f t="shared" si="0"/>
        <v>0</v>
      </c>
      <c r="O17" s="94">
        <f t="shared" si="0"/>
        <v>0</v>
      </c>
      <c r="P17" s="8">
        <f>J17+E17</f>
        <v>50000</v>
      </c>
    </row>
    <row r="18" spans="1:16" s="86" customFormat="1" ht="76.5" customHeight="1">
      <c r="A18" s="101" t="s">
        <v>10</v>
      </c>
      <c r="B18" s="102" t="s">
        <v>48</v>
      </c>
      <c r="C18" s="102"/>
      <c r="D18" s="103" t="s">
        <v>218</v>
      </c>
      <c r="E18" s="93">
        <f>E19</f>
        <v>0</v>
      </c>
      <c r="F18" s="93">
        <f t="shared" si="0"/>
        <v>0</v>
      </c>
      <c r="G18" s="93">
        <f t="shared" si="0"/>
        <v>0</v>
      </c>
      <c r="H18" s="93">
        <f t="shared" si="0"/>
        <v>0</v>
      </c>
      <c r="I18" s="93">
        <f t="shared" si="0"/>
        <v>0</v>
      </c>
      <c r="J18" s="93">
        <f t="shared" si="0"/>
        <v>50000</v>
      </c>
      <c r="K18" s="93">
        <f t="shared" si="0"/>
        <v>0</v>
      </c>
      <c r="L18" s="93">
        <f t="shared" si="0"/>
        <v>50000</v>
      </c>
      <c r="M18" s="93">
        <f t="shared" si="0"/>
        <v>0</v>
      </c>
      <c r="N18" s="93">
        <f t="shared" si="0"/>
        <v>0</v>
      </c>
      <c r="O18" s="93">
        <f t="shared" si="0"/>
        <v>0</v>
      </c>
      <c r="P18" s="8">
        <f t="shared" ref="P18:P81" si="1">J18+E18</f>
        <v>50000</v>
      </c>
    </row>
    <row r="19" spans="1:16" s="86" customFormat="1" ht="93.75" customHeight="1">
      <c r="A19" s="101" t="s">
        <v>11</v>
      </c>
      <c r="B19" s="102" t="s">
        <v>48</v>
      </c>
      <c r="C19" s="102"/>
      <c r="D19" s="103" t="s">
        <v>219</v>
      </c>
      <c r="E19" s="93">
        <f>E21</f>
        <v>0</v>
      </c>
      <c r="F19" s="93">
        <f t="shared" ref="F19:O19" si="2">F21</f>
        <v>0</v>
      </c>
      <c r="G19" s="93">
        <f t="shared" si="2"/>
        <v>0</v>
      </c>
      <c r="H19" s="93">
        <f t="shared" si="2"/>
        <v>0</v>
      </c>
      <c r="I19" s="93">
        <f t="shared" si="2"/>
        <v>0</v>
      </c>
      <c r="J19" s="93">
        <f t="shared" si="2"/>
        <v>50000</v>
      </c>
      <c r="K19" s="93">
        <f t="shared" si="2"/>
        <v>0</v>
      </c>
      <c r="L19" s="93">
        <f t="shared" si="2"/>
        <v>50000</v>
      </c>
      <c r="M19" s="93">
        <f t="shared" si="2"/>
        <v>0</v>
      </c>
      <c r="N19" s="93">
        <f t="shared" si="2"/>
        <v>0</v>
      </c>
      <c r="O19" s="93">
        <f t="shared" si="2"/>
        <v>0</v>
      </c>
      <c r="P19" s="8">
        <f t="shared" si="1"/>
        <v>50000</v>
      </c>
    </row>
    <row r="20" spans="1:16" s="86" customFormat="1" ht="61.9" hidden="1" customHeight="1">
      <c r="A20" s="15" t="s">
        <v>215</v>
      </c>
      <c r="B20" s="15"/>
      <c r="C20" s="15"/>
      <c r="D20" s="14"/>
      <c r="E20" s="93">
        <f t="shared" ref="E20:E23" si="3">E21</f>
        <v>0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8">
        <f t="shared" si="1"/>
        <v>0</v>
      </c>
    </row>
    <row r="21" spans="1:16" s="86" customFormat="1" ht="81.75" customHeight="1">
      <c r="A21" s="116" t="s">
        <v>224</v>
      </c>
      <c r="B21" s="116">
        <v>8330</v>
      </c>
      <c r="C21" s="116" t="s">
        <v>235</v>
      </c>
      <c r="D21" s="118" t="s">
        <v>244</v>
      </c>
      <c r="E21" s="93">
        <f t="shared" si="3"/>
        <v>0</v>
      </c>
      <c r="F21" s="87"/>
      <c r="G21" s="93"/>
      <c r="H21" s="93"/>
      <c r="I21" s="93"/>
      <c r="J21" s="87">
        <f>L21+O21</f>
        <v>50000</v>
      </c>
      <c r="K21" s="87">
        <f>O21</f>
        <v>0</v>
      </c>
      <c r="L21" s="87">
        <v>50000</v>
      </c>
      <c r="M21" s="87"/>
      <c r="N21" s="87">
        <v>0</v>
      </c>
      <c r="O21" s="87"/>
      <c r="P21" s="8">
        <f t="shared" si="1"/>
        <v>50000</v>
      </c>
    </row>
    <row r="22" spans="1:16" s="86" customFormat="1" ht="71.45" hidden="1" customHeight="1">
      <c r="A22" s="92" t="s">
        <v>205</v>
      </c>
      <c r="B22" s="92" t="s">
        <v>204</v>
      </c>
      <c r="C22" s="92" t="s">
        <v>203</v>
      </c>
      <c r="D22" s="16" t="s">
        <v>202</v>
      </c>
      <c r="E22" s="93">
        <f t="shared" si="3"/>
        <v>0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">
        <f t="shared" si="1"/>
        <v>0</v>
      </c>
    </row>
    <row r="23" spans="1:16" s="86" customFormat="1" ht="126" hidden="1" customHeight="1">
      <c r="A23" s="90"/>
      <c r="B23" s="90"/>
      <c r="C23" s="90"/>
      <c r="D23" s="91" t="s">
        <v>201</v>
      </c>
      <c r="E23" s="93">
        <f t="shared" si="3"/>
        <v>0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">
        <f t="shared" si="1"/>
        <v>0</v>
      </c>
    </row>
    <row r="24" spans="1:16" s="86" customFormat="1" ht="121.5" hidden="1" customHeight="1">
      <c r="A24" s="89" t="s">
        <v>58</v>
      </c>
      <c r="B24" s="11">
        <v>6020</v>
      </c>
      <c r="C24" s="12" t="s">
        <v>56</v>
      </c>
      <c r="D24" s="88" t="s">
        <v>57</v>
      </c>
      <c r="E24" s="87">
        <f>F24</f>
        <v>0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">
        <f t="shared" si="1"/>
        <v>0</v>
      </c>
    </row>
    <row r="25" spans="1:16" ht="91.9" hidden="1" customHeight="1">
      <c r="A25" s="26"/>
      <c r="B25" s="26"/>
      <c r="C25" s="26"/>
      <c r="D25" s="41" t="s">
        <v>195</v>
      </c>
      <c r="E25" s="81"/>
      <c r="F25" s="81"/>
      <c r="G25" s="80"/>
      <c r="H25" s="80"/>
      <c r="I25" s="80"/>
      <c r="J25" s="81"/>
      <c r="K25" s="81"/>
      <c r="L25" s="81"/>
      <c r="M25" s="81"/>
      <c r="N25" s="81"/>
      <c r="O25" s="81"/>
      <c r="P25" s="8">
        <f t="shared" si="1"/>
        <v>0</v>
      </c>
    </row>
    <row r="26" spans="1:16" ht="91.9" hidden="1" customHeight="1">
      <c r="A26" s="26"/>
      <c r="B26" s="26"/>
      <c r="C26" s="26"/>
      <c r="D26" s="41"/>
      <c r="E26" s="81"/>
      <c r="F26" s="81"/>
      <c r="G26" s="80"/>
      <c r="H26" s="80"/>
      <c r="I26" s="80"/>
      <c r="J26" s="81"/>
      <c r="K26" s="81"/>
      <c r="L26" s="81"/>
      <c r="M26" s="81"/>
      <c r="N26" s="81"/>
      <c r="O26" s="81"/>
      <c r="P26" s="8">
        <f t="shared" si="1"/>
        <v>0</v>
      </c>
    </row>
    <row r="27" spans="1:16" ht="133.9" hidden="1" customHeight="1">
      <c r="A27" s="26"/>
      <c r="B27" s="26"/>
      <c r="C27" s="26"/>
      <c r="D27" s="85" t="s">
        <v>200</v>
      </c>
      <c r="E27" s="81"/>
      <c r="F27" s="81"/>
      <c r="G27" s="80"/>
      <c r="H27" s="80"/>
      <c r="I27" s="80"/>
      <c r="J27" s="81"/>
      <c r="K27" s="81"/>
      <c r="L27" s="81"/>
      <c r="M27" s="81"/>
      <c r="N27" s="81"/>
      <c r="O27" s="81"/>
      <c r="P27" s="8">
        <f t="shared" si="1"/>
        <v>0</v>
      </c>
    </row>
    <row r="28" spans="1:16" ht="76.150000000000006" hidden="1" customHeight="1">
      <c r="A28" s="26"/>
      <c r="B28" s="26"/>
      <c r="C28" s="26"/>
      <c r="D28" s="85" t="s">
        <v>199</v>
      </c>
      <c r="E28" s="81"/>
      <c r="F28" s="81"/>
      <c r="G28" s="80"/>
      <c r="H28" s="80"/>
      <c r="I28" s="80"/>
      <c r="J28" s="81"/>
      <c r="K28" s="81"/>
      <c r="L28" s="81"/>
      <c r="M28" s="81"/>
      <c r="N28" s="81"/>
      <c r="O28" s="81"/>
      <c r="P28" s="8">
        <f t="shared" si="1"/>
        <v>0</v>
      </c>
    </row>
    <row r="29" spans="1:16" ht="31.5" hidden="1">
      <c r="A29" s="26" t="s">
        <v>198</v>
      </c>
      <c r="B29" s="26" t="s">
        <v>197</v>
      </c>
      <c r="C29" s="43" t="s">
        <v>72</v>
      </c>
      <c r="D29" s="62" t="s">
        <v>196</v>
      </c>
      <c r="E29" s="81"/>
      <c r="F29" s="81"/>
      <c r="G29" s="80"/>
      <c r="H29" s="80"/>
      <c r="I29" s="80"/>
      <c r="J29" s="81"/>
      <c r="K29" s="81"/>
      <c r="L29" s="81"/>
      <c r="M29" s="81"/>
      <c r="N29" s="81"/>
      <c r="O29" s="81"/>
      <c r="P29" s="8">
        <f t="shared" si="1"/>
        <v>0</v>
      </c>
    </row>
    <row r="30" spans="1:16" ht="31.5" hidden="1">
      <c r="A30" s="26" t="s">
        <v>161</v>
      </c>
      <c r="B30" s="26" t="s">
        <v>160</v>
      </c>
      <c r="C30" s="43" t="s">
        <v>72</v>
      </c>
      <c r="D30" s="62" t="s">
        <v>159</v>
      </c>
      <c r="E30" s="81"/>
      <c r="F30" s="81"/>
      <c r="G30" s="80"/>
      <c r="H30" s="80"/>
      <c r="I30" s="80"/>
      <c r="J30" s="81"/>
      <c r="K30" s="81"/>
      <c r="L30" s="81"/>
      <c r="M30" s="81"/>
      <c r="N30" s="81"/>
      <c r="O30" s="81"/>
      <c r="P30" s="8">
        <f t="shared" si="1"/>
        <v>0</v>
      </c>
    </row>
    <row r="31" spans="1:16" ht="105" hidden="1">
      <c r="A31" s="26"/>
      <c r="B31" s="26"/>
      <c r="C31" s="43"/>
      <c r="D31" s="41" t="s">
        <v>195</v>
      </c>
      <c r="E31" s="81"/>
      <c r="F31" s="81"/>
      <c r="G31" s="80"/>
      <c r="H31" s="80"/>
      <c r="I31" s="80"/>
      <c r="J31" s="81"/>
      <c r="K31" s="81"/>
      <c r="L31" s="81"/>
      <c r="M31" s="81"/>
      <c r="N31" s="81"/>
      <c r="O31" s="81"/>
      <c r="P31" s="8">
        <f t="shared" si="1"/>
        <v>0</v>
      </c>
    </row>
    <row r="32" spans="1:16" ht="62.45" hidden="1" customHeight="1">
      <c r="A32" s="26" t="s">
        <v>194</v>
      </c>
      <c r="B32" s="26" t="s">
        <v>193</v>
      </c>
      <c r="C32" s="43" t="s">
        <v>192</v>
      </c>
      <c r="D32" s="41" t="s">
        <v>191</v>
      </c>
      <c r="E32" s="81"/>
      <c r="F32" s="81"/>
      <c r="G32" s="80"/>
      <c r="H32" s="80"/>
      <c r="I32" s="80"/>
      <c r="J32" s="81"/>
      <c r="K32" s="81"/>
      <c r="L32" s="81"/>
      <c r="M32" s="81"/>
      <c r="N32" s="81"/>
      <c r="O32" s="81"/>
      <c r="P32" s="8">
        <f t="shared" si="1"/>
        <v>0</v>
      </c>
    </row>
    <row r="33" spans="1:16" s="54" customFormat="1" ht="75" hidden="1">
      <c r="A33" s="26" t="s">
        <v>67</v>
      </c>
      <c r="B33" s="26" t="s">
        <v>66</v>
      </c>
      <c r="C33" s="43" t="s">
        <v>25</v>
      </c>
      <c r="D33" s="41" t="s">
        <v>190</v>
      </c>
      <c r="E33" s="83"/>
      <c r="F33" s="83"/>
      <c r="G33" s="84"/>
      <c r="H33" s="84"/>
      <c r="I33" s="84"/>
      <c r="J33" s="83"/>
      <c r="K33" s="83"/>
      <c r="L33" s="83"/>
      <c r="M33" s="83"/>
      <c r="N33" s="83"/>
      <c r="O33" s="83"/>
      <c r="P33" s="8">
        <f t="shared" si="1"/>
        <v>0</v>
      </c>
    </row>
    <row r="34" spans="1:16" ht="75" hidden="1">
      <c r="A34" s="26"/>
      <c r="B34" s="26"/>
      <c r="C34" s="43"/>
      <c r="D34" s="69" t="s">
        <v>189</v>
      </c>
      <c r="E34" s="81"/>
      <c r="F34" s="81"/>
      <c r="G34" s="80"/>
      <c r="H34" s="80"/>
      <c r="I34" s="80"/>
      <c r="J34" s="81"/>
      <c r="K34" s="81"/>
      <c r="L34" s="81"/>
      <c r="M34" s="81"/>
      <c r="N34" s="81"/>
      <c r="O34" s="81"/>
      <c r="P34" s="8">
        <f t="shared" si="1"/>
        <v>0</v>
      </c>
    </row>
    <row r="35" spans="1:16" ht="15.75" hidden="1">
      <c r="A35" s="26"/>
      <c r="B35" s="26"/>
      <c r="C35" s="26"/>
      <c r="D35" s="82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">
        <f t="shared" si="1"/>
        <v>0</v>
      </c>
    </row>
    <row r="36" spans="1:16" s="72" customFormat="1" ht="15.75" hidden="1">
      <c r="A36" s="77"/>
      <c r="B36" s="77"/>
      <c r="C36" s="77"/>
      <c r="D36" s="79"/>
      <c r="E36" s="75"/>
      <c r="F36" s="75"/>
      <c r="G36" s="74"/>
      <c r="H36" s="74"/>
      <c r="I36" s="74"/>
      <c r="J36" s="74"/>
      <c r="K36" s="74"/>
      <c r="L36" s="74"/>
      <c r="M36" s="74"/>
      <c r="N36" s="74"/>
      <c r="O36" s="74"/>
      <c r="P36" s="8">
        <f t="shared" si="1"/>
        <v>0</v>
      </c>
    </row>
    <row r="37" spans="1:16" s="72" customFormat="1" ht="15.75" hidden="1">
      <c r="A37" s="77"/>
      <c r="B37" s="77"/>
      <c r="C37" s="77"/>
      <c r="D37" s="62"/>
      <c r="E37" s="75"/>
      <c r="F37" s="75"/>
      <c r="G37" s="74"/>
      <c r="H37" s="74"/>
      <c r="I37" s="74"/>
      <c r="J37" s="74"/>
      <c r="K37" s="74"/>
      <c r="L37" s="74"/>
      <c r="M37" s="74"/>
      <c r="N37" s="74"/>
      <c r="O37" s="74"/>
      <c r="P37" s="8">
        <f t="shared" si="1"/>
        <v>0</v>
      </c>
    </row>
    <row r="38" spans="1:16" s="72" customFormat="1" ht="157.15" hidden="1" customHeight="1">
      <c r="A38" s="77"/>
      <c r="B38" s="77"/>
      <c r="C38" s="77"/>
      <c r="D38" s="46"/>
      <c r="E38" s="75"/>
      <c r="F38" s="75"/>
      <c r="G38" s="74"/>
      <c r="H38" s="74"/>
      <c r="I38" s="74"/>
      <c r="J38" s="74"/>
      <c r="K38" s="74"/>
      <c r="L38" s="74"/>
      <c r="M38" s="74"/>
      <c r="N38" s="74"/>
      <c r="O38" s="74"/>
      <c r="P38" s="8">
        <f t="shared" si="1"/>
        <v>0</v>
      </c>
    </row>
    <row r="39" spans="1:16" s="78" customFormat="1" ht="15.75" hidden="1">
      <c r="A39" s="77"/>
      <c r="B39" s="77"/>
      <c r="C39" s="77"/>
      <c r="D39" s="79"/>
      <c r="E39" s="75"/>
      <c r="F39" s="75"/>
      <c r="G39" s="74"/>
      <c r="H39" s="74"/>
      <c r="I39" s="74"/>
      <c r="J39" s="75"/>
      <c r="K39" s="75"/>
      <c r="L39" s="75"/>
      <c r="M39" s="75"/>
      <c r="N39" s="75"/>
      <c r="O39" s="75"/>
      <c r="P39" s="8">
        <f t="shared" si="1"/>
        <v>0</v>
      </c>
    </row>
    <row r="40" spans="1:16" s="72" customFormat="1" ht="15.75" hidden="1">
      <c r="A40" s="77"/>
      <c r="B40" s="77"/>
      <c r="C40" s="77"/>
      <c r="D40" s="76"/>
      <c r="E40" s="75"/>
      <c r="F40" s="75"/>
      <c r="G40" s="74"/>
      <c r="H40" s="74"/>
      <c r="I40" s="74"/>
      <c r="J40" s="75"/>
      <c r="K40" s="75"/>
      <c r="L40" s="75"/>
      <c r="M40" s="75"/>
      <c r="N40" s="75"/>
      <c r="O40" s="75"/>
      <c r="P40" s="8">
        <f t="shared" si="1"/>
        <v>0</v>
      </c>
    </row>
    <row r="41" spans="1:16" s="72" customFormat="1" ht="35.450000000000003" hidden="1" customHeight="1">
      <c r="A41" s="158"/>
      <c r="B41" s="158"/>
      <c r="C41" s="158"/>
      <c r="D41" s="159"/>
      <c r="E41" s="73" t="e">
        <f t="shared" ref="E41:O41" si="4">E42+E50+E58+E74+E83+E64</f>
        <v>#REF!</v>
      </c>
      <c r="F41" s="73" t="e">
        <f t="shared" si="4"/>
        <v>#REF!</v>
      </c>
      <c r="G41" s="73" t="e">
        <f t="shared" si="4"/>
        <v>#REF!</v>
      </c>
      <c r="H41" s="73" t="e">
        <f t="shared" si="4"/>
        <v>#REF!</v>
      </c>
      <c r="I41" s="73">
        <f t="shared" si="4"/>
        <v>0</v>
      </c>
      <c r="J41" s="73" t="e">
        <f t="shared" si="4"/>
        <v>#REF!</v>
      </c>
      <c r="K41" s="73" t="e">
        <f t="shared" si="4"/>
        <v>#REF!</v>
      </c>
      <c r="L41" s="73">
        <f t="shared" si="4"/>
        <v>0</v>
      </c>
      <c r="M41" s="73" t="e">
        <f t="shared" si="4"/>
        <v>#REF!</v>
      </c>
      <c r="N41" s="73" t="e">
        <f t="shared" si="4"/>
        <v>#REF!</v>
      </c>
      <c r="O41" s="73" t="e">
        <f t="shared" si="4"/>
        <v>#REF!</v>
      </c>
      <c r="P41" s="8" t="e">
        <f t="shared" si="1"/>
        <v>#REF!</v>
      </c>
    </row>
    <row r="42" spans="1:16" s="71" customFormat="1" ht="30" hidden="1">
      <c r="A42" s="29" t="s">
        <v>10</v>
      </c>
      <c r="B42" s="29" t="s">
        <v>48</v>
      </c>
      <c r="C42" s="29"/>
      <c r="D42" s="28" t="s">
        <v>188</v>
      </c>
      <c r="E42" s="27">
        <f t="shared" ref="E42:K42" si="5">E43</f>
        <v>0</v>
      </c>
      <c r="F42" s="27">
        <f t="shared" si="5"/>
        <v>0</v>
      </c>
      <c r="G42" s="27">
        <f t="shared" si="5"/>
        <v>0</v>
      </c>
      <c r="H42" s="27">
        <f t="shared" si="5"/>
        <v>0</v>
      </c>
      <c r="I42" s="27">
        <f t="shared" si="5"/>
        <v>0</v>
      </c>
      <c r="J42" s="27">
        <f t="shared" si="5"/>
        <v>0</v>
      </c>
      <c r="K42" s="27">
        <f t="shared" si="5"/>
        <v>0</v>
      </c>
      <c r="L42" s="27"/>
      <c r="M42" s="27">
        <f>M43</f>
        <v>0</v>
      </c>
      <c r="N42" s="27">
        <f>N43</f>
        <v>0</v>
      </c>
      <c r="O42" s="27">
        <f>O43</f>
        <v>0</v>
      </c>
      <c r="P42" s="8">
        <f t="shared" si="1"/>
        <v>0</v>
      </c>
    </row>
    <row r="43" spans="1:16" ht="30" hidden="1">
      <c r="A43" s="29" t="s">
        <v>11</v>
      </c>
      <c r="B43" s="29" t="s">
        <v>48</v>
      </c>
      <c r="C43" s="29"/>
      <c r="D43" s="28" t="s">
        <v>187</v>
      </c>
      <c r="E43" s="27">
        <f t="shared" ref="E43:K43" si="6">E44+E46</f>
        <v>0</v>
      </c>
      <c r="F43" s="27">
        <f t="shared" si="6"/>
        <v>0</v>
      </c>
      <c r="G43" s="27">
        <f t="shared" si="6"/>
        <v>0</v>
      </c>
      <c r="H43" s="27">
        <f t="shared" si="6"/>
        <v>0</v>
      </c>
      <c r="I43" s="27">
        <f t="shared" si="6"/>
        <v>0</v>
      </c>
      <c r="J43" s="27">
        <f t="shared" si="6"/>
        <v>0</v>
      </c>
      <c r="K43" s="27">
        <f t="shared" si="6"/>
        <v>0</v>
      </c>
      <c r="L43" s="27"/>
      <c r="M43" s="27">
        <f>M44+M46</f>
        <v>0</v>
      </c>
      <c r="N43" s="27">
        <f>N44+N46</f>
        <v>0</v>
      </c>
      <c r="O43" s="27">
        <f>O44+O46</f>
        <v>0</v>
      </c>
      <c r="P43" s="8">
        <f t="shared" si="1"/>
        <v>0</v>
      </c>
    </row>
    <row r="44" spans="1:16" ht="120" hidden="1">
      <c r="A44" s="26" t="s">
        <v>186</v>
      </c>
      <c r="B44" s="51" t="s">
        <v>185</v>
      </c>
      <c r="C44" s="26" t="s">
        <v>12</v>
      </c>
      <c r="D44" s="52" t="s">
        <v>184</v>
      </c>
      <c r="E44" s="24"/>
      <c r="F44" s="24"/>
      <c r="G44" s="24"/>
      <c r="H44" s="24"/>
      <c r="I44" s="24"/>
      <c r="J44" s="24">
        <v>0</v>
      </c>
      <c r="K44" s="24">
        <v>0</v>
      </c>
      <c r="L44" s="24"/>
      <c r="M44" s="24">
        <v>0</v>
      </c>
      <c r="N44" s="24">
        <v>0</v>
      </c>
      <c r="O44" s="24">
        <v>0</v>
      </c>
      <c r="P44" s="8">
        <f t="shared" si="1"/>
        <v>0</v>
      </c>
    </row>
    <row r="45" spans="1:16" s="22" customFormat="1" ht="30" hidden="1">
      <c r="A45" s="29"/>
      <c r="B45" s="29"/>
      <c r="C45" s="29"/>
      <c r="D45" s="28" t="s">
        <v>183</v>
      </c>
      <c r="E45" s="27"/>
      <c r="F45" s="27"/>
      <c r="G45" s="27"/>
      <c r="H45" s="27"/>
      <c r="I45" s="27"/>
      <c r="J45" s="27" t="e">
        <f>SUMIF(#REF!,"&gt; ",J46:J46)</f>
        <v>#REF!</v>
      </c>
      <c r="K45" s="27" t="e">
        <f>SUMIF(#REF!,"&gt; ",K46:K46)</f>
        <v>#REF!</v>
      </c>
      <c r="L45" s="27"/>
      <c r="M45" s="27" t="e">
        <f>SUMIF(#REF!,"&gt; ",M46:M46)</f>
        <v>#REF!</v>
      </c>
      <c r="N45" s="27" t="e">
        <f>SUMIF(#REF!,"&gt; ",N46:N46)</f>
        <v>#REF!</v>
      </c>
      <c r="O45" s="27" t="e">
        <f>SUMIF(#REF!,"&gt; ",O46:O46)</f>
        <v>#REF!</v>
      </c>
      <c r="P45" s="8" t="e">
        <f t="shared" si="1"/>
        <v>#REF!</v>
      </c>
    </row>
    <row r="46" spans="1:16" s="22" customFormat="1" ht="30" hidden="1">
      <c r="A46" s="68" t="s">
        <v>182</v>
      </c>
      <c r="B46" s="26" t="s">
        <v>36</v>
      </c>
      <c r="C46" s="26" t="s">
        <v>181</v>
      </c>
      <c r="D46" s="30" t="s">
        <v>177</v>
      </c>
      <c r="E46" s="24"/>
      <c r="F46" s="24"/>
      <c r="G46" s="24"/>
      <c r="H46" s="24"/>
      <c r="I46" s="24">
        <f>I47+I48+I49</f>
        <v>0</v>
      </c>
      <c r="J46" s="24"/>
      <c r="K46" s="24">
        <f>K47+K48+K49</f>
        <v>0</v>
      </c>
      <c r="L46" s="24"/>
      <c r="M46" s="24">
        <f>M47+M48+M49</f>
        <v>0</v>
      </c>
      <c r="N46" s="24">
        <f>N47+N48+N49</f>
        <v>0</v>
      </c>
      <c r="O46" s="24"/>
      <c r="P46" s="8">
        <f t="shared" si="1"/>
        <v>0</v>
      </c>
    </row>
    <row r="47" spans="1:16" s="22" customFormat="1" ht="15.75" hidden="1">
      <c r="A47" s="70"/>
      <c r="B47" s="26"/>
      <c r="C47" s="26"/>
      <c r="D47" s="69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8">
        <f t="shared" si="1"/>
        <v>0</v>
      </c>
    </row>
    <row r="48" spans="1:16" s="22" customFormat="1" ht="45" hidden="1" customHeight="1">
      <c r="A48" s="70"/>
      <c r="B48" s="26"/>
      <c r="C48" s="26"/>
      <c r="D48" s="69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8">
        <f t="shared" si="1"/>
        <v>0</v>
      </c>
    </row>
    <row r="49" spans="1:16" s="22" customFormat="1" ht="15.75" hidden="1">
      <c r="A49" s="68"/>
      <c r="B49" s="26"/>
      <c r="C49" s="26"/>
      <c r="D49" s="67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8">
        <f t="shared" si="1"/>
        <v>0</v>
      </c>
    </row>
    <row r="50" spans="1:16" s="22" customFormat="1" ht="60" hidden="1">
      <c r="A50" s="29" t="s">
        <v>86</v>
      </c>
      <c r="B50" s="29" t="s">
        <v>83</v>
      </c>
      <c r="C50" s="29"/>
      <c r="D50" s="28" t="s">
        <v>180</v>
      </c>
      <c r="E50" s="27">
        <f t="shared" ref="E50:K50" si="7">E51</f>
        <v>0</v>
      </c>
      <c r="F50" s="27">
        <f t="shared" si="7"/>
        <v>0</v>
      </c>
      <c r="G50" s="27">
        <f t="shared" si="7"/>
        <v>0</v>
      </c>
      <c r="H50" s="27">
        <f t="shared" si="7"/>
        <v>0</v>
      </c>
      <c r="I50" s="27">
        <f t="shared" si="7"/>
        <v>0</v>
      </c>
      <c r="J50" s="27">
        <f t="shared" si="7"/>
        <v>0</v>
      </c>
      <c r="K50" s="27">
        <f t="shared" si="7"/>
        <v>0</v>
      </c>
      <c r="L50" s="27"/>
      <c r="M50" s="27">
        <f>M51</f>
        <v>0</v>
      </c>
      <c r="N50" s="27">
        <f>N51</f>
        <v>0</v>
      </c>
      <c r="O50" s="27">
        <f>O51</f>
        <v>0</v>
      </c>
      <c r="P50" s="8">
        <f t="shared" si="1"/>
        <v>0</v>
      </c>
    </row>
    <row r="51" spans="1:16" s="22" customFormat="1" ht="60" hidden="1">
      <c r="A51" s="29" t="s">
        <v>84</v>
      </c>
      <c r="B51" s="29" t="s">
        <v>83</v>
      </c>
      <c r="C51" s="29"/>
      <c r="D51" s="28" t="s">
        <v>179</v>
      </c>
      <c r="E51" s="27">
        <f t="shared" ref="E51:O51" si="8">E52+E53+E54+E55+E57</f>
        <v>0</v>
      </c>
      <c r="F51" s="27">
        <f t="shared" si="8"/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  <c r="O51" s="27">
        <f t="shared" si="8"/>
        <v>0</v>
      </c>
      <c r="P51" s="8">
        <f t="shared" si="1"/>
        <v>0</v>
      </c>
    </row>
    <row r="52" spans="1:16" s="22" customFormat="1" ht="31.5" hidden="1">
      <c r="A52" s="26" t="s">
        <v>178</v>
      </c>
      <c r="B52" s="26" t="s">
        <v>36</v>
      </c>
      <c r="C52" s="43" t="s">
        <v>32</v>
      </c>
      <c r="D52" s="44" t="s">
        <v>177</v>
      </c>
      <c r="E52" s="66"/>
      <c r="F52" s="66"/>
      <c r="G52" s="27"/>
      <c r="H52" s="27"/>
      <c r="I52" s="27"/>
      <c r="J52" s="24"/>
      <c r="K52" s="24"/>
      <c r="L52" s="24"/>
      <c r="M52" s="24"/>
      <c r="N52" s="24"/>
      <c r="O52" s="24"/>
      <c r="P52" s="8">
        <f t="shared" si="1"/>
        <v>0</v>
      </c>
    </row>
    <row r="53" spans="1:16" s="22" customFormat="1" ht="97.9" hidden="1" customHeight="1">
      <c r="A53" s="44" t="s">
        <v>176</v>
      </c>
      <c r="B53" s="43">
        <v>3104</v>
      </c>
      <c r="C53" s="43" t="s">
        <v>91</v>
      </c>
      <c r="D53" s="42" t="s">
        <v>175</v>
      </c>
      <c r="E53" s="24"/>
      <c r="F53" s="24"/>
      <c r="G53" s="27"/>
      <c r="H53" s="27"/>
      <c r="I53" s="27"/>
      <c r="J53" s="27"/>
      <c r="K53" s="27"/>
      <c r="L53" s="27"/>
      <c r="M53" s="27"/>
      <c r="N53" s="27"/>
      <c r="O53" s="27"/>
      <c r="P53" s="8">
        <f t="shared" si="1"/>
        <v>0</v>
      </c>
    </row>
    <row r="54" spans="1:16" s="22" customFormat="1" ht="36.6" hidden="1" customHeight="1">
      <c r="A54" s="44" t="s">
        <v>174</v>
      </c>
      <c r="B54" s="43">
        <v>3123</v>
      </c>
      <c r="C54" s="43" t="s">
        <v>104</v>
      </c>
      <c r="D54" s="42" t="s">
        <v>173</v>
      </c>
      <c r="E54" s="24"/>
      <c r="F54" s="24"/>
      <c r="G54" s="27"/>
      <c r="H54" s="27"/>
      <c r="I54" s="27"/>
      <c r="J54" s="27"/>
      <c r="K54" s="27"/>
      <c r="L54" s="27"/>
      <c r="M54" s="27"/>
      <c r="N54" s="27"/>
      <c r="O54" s="27"/>
      <c r="P54" s="8">
        <f t="shared" si="1"/>
        <v>0</v>
      </c>
    </row>
    <row r="55" spans="1:16" s="22" customFormat="1" ht="30" hidden="1">
      <c r="A55" s="26" t="s">
        <v>172</v>
      </c>
      <c r="B55" s="26" t="s">
        <v>171</v>
      </c>
      <c r="C55" s="51" t="s">
        <v>56</v>
      </c>
      <c r="D55" s="41" t="s">
        <v>170</v>
      </c>
      <c r="E55" s="24"/>
      <c r="F55" s="24"/>
      <c r="G55" s="27"/>
      <c r="H55" s="27"/>
      <c r="I55" s="27"/>
      <c r="J55" s="24"/>
      <c r="K55" s="24"/>
      <c r="L55" s="24"/>
      <c r="M55" s="24"/>
      <c r="N55" s="24"/>
      <c r="O55" s="24"/>
      <c r="P55" s="8">
        <f t="shared" si="1"/>
        <v>0</v>
      </c>
    </row>
    <row r="56" spans="1:16" s="22" customFormat="1" ht="45" hidden="1">
      <c r="A56" s="26" t="s">
        <v>169</v>
      </c>
      <c r="B56" s="26" t="s">
        <v>28</v>
      </c>
      <c r="C56" s="26" t="s">
        <v>27</v>
      </c>
      <c r="D56" s="30" t="s">
        <v>168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8">
        <f t="shared" si="1"/>
        <v>0</v>
      </c>
    </row>
    <row r="57" spans="1:16" s="22" customFormat="1" ht="30" hidden="1">
      <c r="A57" s="26" t="s">
        <v>167</v>
      </c>
      <c r="B57" s="26" t="s">
        <v>166</v>
      </c>
      <c r="C57" s="26" t="s">
        <v>165</v>
      </c>
      <c r="D57" s="30" t="s">
        <v>164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8">
        <f t="shared" si="1"/>
        <v>0</v>
      </c>
    </row>
    <row r="58" spans="1:16" ht="60" hidden="1">
      <c r="A58" s="29" t="s">
        <v>55</v>
      </c>
      <c r="B58" s="29" t="s">
        <v>53</v>
      </c>
      <c r="C58" s="29"/>
      <c r="D58" s="28" t="s">
        <v>69</v>
      </c>
      <c r="E58" s="27">
        <f t="shared" ref="E58:O58" si="9">E59</f>
        <v>0</v>
      </c>
      <c r="F58" s="27">
        <f t="shared" si="9"/>
        <v>0</v>
      </c>
      <c r="G58" s="27">
        <f t="shared" si="9"/>
        <v>0</v>
      </c>
      <c r="H58" s="27">
        <f t="shared" si="9"/>
        <v>0</v>
      </c>
      <c r="I58" s="27">
        <f t="shared" si="9"/>
        <v>0</v>
      </c>
      <c r="J58" s="27">
        <f t="shared" si="9"/>
        <v>0</v>
      </c>
      <c r="K58" s="27">
        <f t="shared" si="9"/>
        <v>0</v>
      </c>
      <c r="L58" s="27">
        <f t="shared" si="9"/>
        <v>0</v>
      </c>
      <c r="M58" s="27">
        <f t="shared" si="9"/>
        <v>0</v>
      </c>
      <c r="N58" s="27">
        <f t="shared" si="9"/>
        <v>0</v>
      </c>
      <c r="O58" s="27">
        <f t="shared" si="9"/>
        <v>0</v>
      </c>
      <c r="P58" s="8">
        <f t="shared" si="1"/>
        <v>0</v>
      </c>
    </row>
    <row r="59" spans="1:16" s="22" customFormat="1" ht="60" hidden="1">
      <c r="A59" s="35" t="s">
        <v>54</v>
      </c>
      <c r="B59" s="35" t="s">
        <v>53</v>
      </c>
      <c r="C59" s="34"/>
      <c r="D59" s="28" t="s">
        <v>68</v>
      </c>
      <c r="E59" s="65">
        <f t="shared" ref="E59:O59" si="10">E61+E63</f>
        <v>0</v>
      </c>
      <c r="F59" s="65">
        <f t="shared" si="10"/>
        <v>0</v>
      </c>
      <c r="G59" s="65">
        <f t="shared" si="10"/>
        <v>0</v>
      </c>
      <c r="H59" s="65">
        <f t="shared" si="10"/>
        <v>0</v>
      </c>
      <c r="I59" s="65">
        <f t="shared" si="10"/>
        <v>0</v>
      </c>
      <c r="J59" s="65">
        <f t="shared" si="10"/>
        <v>0</v>
      </c>
      <c r="K59" s="65">
        <f t="shared" si="10"/>
        <v>0</v>
      </c>
      <c r="L59" s="65">
        <f t="shared" si="10"/>
        <v>0</v>
      </c>
      <c r="M59" s="65">
        <f t="shared" si="10"/>
        <v>0</v>
      </c>
      <c r="N59" s="65">
        <f t="shared" si="10"/>
        <v>0</v>
      </c>
      <c r="O59" s="65">
        <f t="shared" si="10"/>
        <v>0</v>
      </c>
      <c r="P59" s="8">
        <f t="shared" si="1"/>
        <v>0</v>
      </c>
    </row>
    <row r="60" spans="1:16" s="22" customFormat="1" ht="15.75" hidden="1">
      <c r="A60" s="35"/>
      <c r="B60" s="35"/>
      <c r="C60" s="34"/>
      <c r="D60" s="28" t="s">
        <v>163</v>
      </c>
      <c r="E60" s="65">
        <f t="shared" ref="E60:O60" si="11">E62</f>
        <v>0</v>
      </c>
      <c r="F60" s="65">
        <f t="shared" si="11"/>
        <v>0</v>
      </c>
      <c r="G60" s="65">
        <f t="shared" si="11"/>
        <v>0</v>
      </c>
      <c r="H60" s="65">
        <f t="shared" si="11"/>
        <v>0</v>
      </c>
      <c r="I60" s="65">
        <f t="shared" si="11"/>
        <v>0</v>
      </c>
      <c r="J60" s="65">
        <f t="shared" si="11"/>
        <v>0</v>
      </c>
      <c r="K60" s="65">
        <f t="shared" si="11"/>
        <v>0</v>
      </c>
      <c r="L60" s="65">
        <f t="shared" si="11"/>
        <v>0</v>
      </c>
      <c r="M60" s="65">
        <f t="shared" si="11"/>
        <v>0</v>
      </c>
      <c r="N60" s="65">
        <f t="shared" si="11"/>
        <v>0</v>
      </c>
      <c r="O60" s="65">
        <f t="shared" si="11"/>
        <v>0</v>
      </c>
      <c r="P60" s="8">
        <f t="shared" si="1"/>
        <v>0</v>
      </c>
    </row>
    <row r="61" spans="1:16" ht="92.45" hidden="1" customHeight="1">
      <c r="A61" s="26" t="s">
        <v>92</v>
      </c>
      <c r="B61" s="26" t="s">
        <v>91</v>
      </c>
      <c r="C61" s="26" t="s">
        <v>90</v>
      </c>
      <c r="D61" s="41" t="s">
        <v>89</v>
      </c>
      <c r="E61" s="24"/>
      <c r="F61" s="24"/>
      <c r="G61" s="24"/>
      <c r="H61" s="24"/>
      <c r="I61" s="24"/>
      <c r="J61" s="49"/>
      <c r="K61" s="24"/>
      <c r="L61" s="24"/>
      <c r="M61" s="24"/>
      <c r="N61" s="24"/>
      <c r="O61" s="24"/>
      <c r="P61" s="8">
        <f t="shared" si="1"/>
        <v>0</v>
      </c>
    </row>
    <row r="62" spans="1:16" ht="45" hidden="1">
      <c r="A62" s="26"/>
      <c r="B62" s="26"/>
      <c r="C62" s="26"/>
      <c r="D62" s="52" t="s">
        <v>162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8">
        <f t="shared" si="1"/>
        <v>0</v>
      </c>
    </row>
    <row r="63" spans="1:16" ht="31.5" hidden="1">
      <c r="A63" s="26" t="s">
        <v>161</v>
      </c>
      <c r="B63" s="26" t="s">
        <v>160</v>
      </c>
      <c r="C63" s="43" t="s">
        <v>72</v>
      </c>
      <c r="D63" s="62" t="s">
        <v>159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8">
        <f t="shared" si="1"/>
        <v>0</v>
      </c>
    </row>
    <row r="64" spans="1:16" ht="60" hidden="1">
      <c r="A64" s="29" t="s">
        <v>158</v>
      </c>
      <c r="B64" s="29" t="s">
        <v>155</v>
      </c>
      <c r="C64" s="29"/>
      <c r="D64" s="28" t="s">
        <v>157</v>
      </c>
      <c r="E64" s="27">
        <f t="shared" ref="E64:K64" si="12">E65</f>
        <v>0</v>
      </c>
      <c r="F64" s="27">
        <f t="shared" si="12"/>
        <v>0</v>
      </c>
      <c r="G64" s="27">
        <f t="shared" si="12"/>
        <v>0</v>
      </c>
      <c r="H64" s="27">
        <f t="shared" si="12"/>
        <v>0</v>
      </c>
      <c r="I64" s="27">
        <f t="shared" si="12"/>
        <v>0</v>
      </c>
      <c r="J64" s="27">
        <f t="shared" si="12"/>
        <v>0</v>
      </c>
      <c r="K64" s="27">
        <f t="shared" si="12"/>
        <v>0</v>
      </c>
      <c r="L64" s="27"/>
      <c r="M64" s="27">
        <f>M65</f>
        <v>0</v>
      </c>
      <c r="N64" s="27">
        <f>N65</f>
        <v>0</v>
      </c>
      <c r="O64" s="27">
        <f>O65</f>
        <v>0</v>
      </c>
      <c r="P64" s="8">
        <f t="shared" si="1"/>
        <v>0</v>
      </c>
    </row>
    <row r="65" spans="1:16" ht="60" hidden="1">
      <c r="A65" s="29" t="s">
        <v>156</v>
      </c>
      <c r="B65" s="29" t="s">
        <v>155</v>
      </c>
      <c r="C65" s="29"/>
      <c r="D65" s="28" t="s">
        <v>154</v>
      </c>
      <c r="E65" s="27">
        <f t="shared" ref="E65:O65" si="13">E67+E69+E71+E68</f>
        <v>0</v>
      </c>
      <c r="F65" s="27">
        <f t="shared" si="13"/>
        <v>0</v>
      </c>
      <c r="G65" s="27">
        <f t="shared" si="13"/>
        <v>0</v>
      </c>
      <c r="H65" s="27">
        <f t="shared" si="13"/>
        <v>0</v>
      </c>
      <c r="I65" s="27">
        <f t="shared" si="13"/>
        <v>0</v>
      </c>
      <c r="J65" s="27">
        <f t="shared" si="13"/>
        <v>0</v>
      </c>
      <c r="K65" s="27">
        <f t="shared" si="13"/>
        <v>0</v>
      </c>
      <c r="L65" s="27">
        <f t="shared" si="13"/>
        <v>0</v>
      </c>
      <c r="M65" s="27">
        <f t="shared" si="13"/>
        <v>0</v>
      </c>
      <c r="N65" s="27">
        <f t="shared" si="13"/>
        <v>0</v>
      </c>
      <c r="O65" s="27">
        <f t="shared" si="13"/>
        <v>0</v>
      </c>
      <c r="P65" s="8">
        <f t="shared" si="1"/>
        <v>0</v>
      </c>
    </row>
    <row r="66" spans="1:16" ht="30" hidden="1">
      <c r="A66" s="29"/>
      <c r="B66" s="29"/>
      <c r="C66" s="29"/>
      <c r="D66" s="28" t="s">
        <v>153</v>
      </c>
      <c r="E66" s="27">
        <f>E70</f>
        <v>0</v>
      </c>
      <c r="F66" s="27">
        <f>F70</f>
        <v>0</v>
      </c>
      <c r="G66" s="27"/>
      <c r="H66" s="27"/>
      <c r="I66" s="27"/>
      <c r="J66" s="27" t="e">
        <f>SUMIF(#REF!,"&gt; ",J70:J71)</f>
        <v>#REF!</v>
      </c>
      <c r="K66" s="27" t="e">
        <f>SUMIF(#REF!,"&gt; ",K70:K71)</f>
        <v>#REF!</v>
      </c>
      <c r="L66" s="27"/>
      <c r="M66" s="27" t="e">
        <f>SUMIF(#REF!,"&gt; ",M70:M71)</f>
        <v>#REF!</v>
      </c>
      <c r="N66" s="27" t="e">
        <f>SUMIF(#REF!,"&gt; ",N70:N71)</f>
        <v>#REF!</v>
      </c>
      <c r="O66" s="27" t="e">
        <f>SUMIF(#REF!,"&gt; ",O70:O71)</f>
        <v>#REF!</v>
      </c>
      <c r="P66" s="8" t="e">
        <f t="shared" si="1"/>
        <v>#REF!</v>
      </c>
    </row>
    <row r="67" spans="1:16" ht="47.25" hidden="1">
      <c r="A67" s="43" t="s">
        <v>152</v>
      </c>
      <c r="B67" s="39" t="s">
        <v>151</v>
      </c>
      <c r="C67" s="63" t="s">
        <v>137</v>
      </c>
      <c r="D67" s="64" t="s">
        <v>150</v>
      </c>
      <c r="E67" s="24"/>
      <c r="F67" s="24"/>
      <c r="G67" s="27"/>
      <c r="H67" s="27"/>
      <c r="I67" s="27"/>
      <c r="J67" s="27"/>
      <c r="K67" s="27"/>
      <c r="L67" s="27"/>
      <c r="M67" s="27"/>
      <c r="N67" s="27"/>
      <c r="O67" s="27"/>
      <c r="P67" s="8">
        <f t="shared" si="1"/>
        <v>0</v>
      </c>
    </row>
    <row r="68" spans="1:16" ht="63" hidden="1">
      <c r="A68" s="43" t="s">
        <v>139</v>
      </c>
      <c r="B68" s="39" t="s">
        <v>138</v>
      </c>
      <c r="C68" s="63" t="s">
        <v>137</v>
      </c>
      <c r="D68" s="64" t="s">
        <v>136</v>
      </c>
      <c r="E68" s="24"/>
      <c r="F68" s="24"/>
      <c r="G68" s="27"/>
      <c r="H68" s="27"/>
      <c r="I68" s="27"/>
      <c r="J68" s="27"/>
      <c r="K68" s="27"/>
      <c r="L68" s="27"/>
      <c r="M68" s="27"/>
      <c r="N68" s="27"/>
      <c r="O68" s="27"/>
      <c r="P68" s="8">
        <f t="shared" si="1"/>
        <v>0</v>
      </c>
    </row>
    <row r="69" spans="1:16" ht="47.25" hidden="1">
      <c r="A69" s="43" t="s">
        <v>149</v>
      </c>
      <c r="B69" s="39" t="s">
        <v>148</v>
      </c>
      <c r="C69" s="63" t="s">
        <v>18</v>
      </c>
      <c r="D69" s="62" t="s">
        <v>147</v>
      </c>
      <c r="E69" s="24"/>
      <c r="F69" s="24"/>
      <c r="G69" s="27"/>
      <c r="H69" s="24"/>
      <c r="I69" s="27"/>
      <c r="J69" s="27"/>
      <c r="K69" s="27"/>
      <c r="L69" s="27"/>
      <c r="M69" s="27"/>
      <c r="N69" s="27"/>
      <c r="O69" s="27"/>
      <c r="P69" s="8">
        <f t="shared" si="1"/>
        <v>0</v>
      </c>
    </row>
    <row r="70" spans="1:16" ht="25.5" hidden="1">
      <c r="A70" s="29" t="s">
        <v>146</v>
      </c>
      <c r="B70" s="29" t="s">
        <v>145</v>
      </c>
      <c r="C70" s="26" t="s">
        <v>141</v>
      </c>
      <c r="D70" s="61" t="s">
        <v>144</v>
      </c>
      <c r="E70" s="60">
        <f>E71</f>
        <v>0</v>
      </c>
      <c r="F70" s="60">
        <f>F71</f>
        <v>0</v>
      </c>
      <c r="G70" s="60"/>
      <c r="H70" s="60"/>
      <c r="I70" s="60"/>
      <c r="J70" s="60"/>
      <c r="K70" s="60"/>
      <c r="L70" s="60"/>
      <c r="M70" s="60"/>
      <c r="N70" s="60"/>
      <c r="O70" s="60"/>
      <c r="P70" s="8">
        <f t="shared" si="1"/>
        <v>0</v>
      </c>
    </row>
    <row r="71" spans="1:16" ht="45" hidden="1">
      <c r="A71" s="26" t="s">
        <v>143</v>
      </c>
      <c r="B71" s="26" t="s">
        <v>142</v>
      </c>
      <c r="C71" s="26" t="s">
        <v>141</v>
      </c>
      <c r="D71" s="59" t="s">
        <v>140</v>
      </c>
      <c r="E71" s="58"/>
      <c r="F71" s="58"/>
      <c r="G71" s="24"/>
      <c r="H71" s="24"/>
      <c r="I71" s="24"/>
      <c r="J71" s="24">
        <v>0</v>
      </c>
      <c r="K71" s="24">
        <v>0</v>
      </c>
      <c r="L71" s="24"/>
      <c r="M71" s="24">
        <v>0</v>
      </c>
      <c r="N71" s="24">
        <v>0</v>
      </c>
      <c r="O71" s="24">
        <v>0</v>
      </c>
      <c r="P71" s="8">
        <f t="shared" si="1"/>
        <v>0</v>
      </c>
    </row>
    <row r="72" spans="1:16" ht="60" hidden="1">
      <c r="A72" s="26" t="s">
        <v>139</v>
      </c>
      <c r="B72" s="26" t="s">
        <v>138</v>
      </c>
      <c r="C72" s="26" t="s">
        <v>137</v>
      </c>
      <c r="D72" s="30" t="s">
        <v>136</v>
      </c>
      <c r="E72" s="24"/>
      <c r="F72" s="24"/>
      <c r="G72" s="27">
        <f>G73</f>
        <v>0</v>
      </c>
      <c r="H72" s="27">
        <f>H73</f>
        <v>0</v>
      </c>
      <c r="I72" s="27">
        <f>I73</f>
        <v>0</v>
      </c>
      <c r="J72" s="27">
        <f>J73</f>
        <v>0</v>
      </c>
      <c r="K72" s="27">
        <f>K73</f>
        <v>0</v>
      </c>
      <c r="L72" s="27"/>
      <c r="M72" s="27">
        <f>M73</f>
        <v>0</v>
      </c>
      <c r="N72" s="27">
        <f>N73</f>
        <v>0</v>
      </c>
      <c r="O72" s="27">
        <f>O73</f>
        <v>0</v>
      </c>
      <c r="P72" s="8">
        <f t="shared" si="1"/>
        <v>0</v>
      </c>
    </row>
    <row r="73" spans="1:16" ht="35.450000000000003" hidden="1" customHeight="1">
      <c r="A73" s="57"/>
      <c r="B73" s="57"/>
      <c r="C73" s="56"/>
      <c r="D73" s="5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8">
        <f t="shared" si="1"/>
        <v>0</v>
      </c>
    </row>
    <row r="74" spans="1:16" ht="60" hidden="1">
      <c r="A74" s="29" t="s">
        <v>135</v>
      </c>
      <c r="B74" s="29" t="s">
        <v>132</v>
      </c>
      <c r="C74" s="29"/>
      <c r="D74" s="28" t="s">
        <v>134</v>
      </c>
      <c r="E74" s="27" t="e">
        <f>SUMIF(#REF!,2,E75:E79)</f>
        <v>#REF!</v>
      </c>
      <c r="F74" s="27" t="e">
        <f>SUMIF(#REF!,2,F75:F79)</f>
        <v>#REF!</v>
      </c>
      <c r="G74" s="27" t="e">
        <f>SUMIF(#REF!,2,G75:G79)</f>
        <v>#REF!</v>
      </c>
      <c r="H74" s="27" t="e">
        <f>SUMIF(#REF!,2,H75:H79)</f>
        <v>#REF!</v>
      </c>
      <c r="I74" s="27"/>
      <c r="J74" s="27" t="e">
        <f>SUMIF(#REF!,2,J75:J79)</f>
        <v>#REF!</v>
      </c>
      <c r="K74" s="27" t="e">
        <f>SUMIF(#REF!,2,K75:K79)</f>
        <v>#REF!</v>
      </c>
      <c r="L74" s="27"/>
      <c r="M74" s="27" t="e">
        <f>SUMIF(#REF!,2,M75:M79)</f>
        <v>#REF!</v>
      </c>
      <c r="N74" s="27" t="e">
        <f>SUMIF(#REF!,2,N75:N79)</f>
        <v>#REF!</v>
      </c>
      <c r="O74" s="27" t="e">
        <f>SUMIF(#REF!,2,O75:O79)</f>
        <v>#REF!</v>
      </c>
      <c r="P74" s="8" t="e">
        <f t="shared" si="1"/>
        <v>#REF!</v>
      </c>
    </row>
    <row r="75" spans="1:16" s="22" customFormat="1" ht="60" hidden="1">
      <c r="A75" s="29" t="s">
        <v>133</v>
      </c>
      <c r="B75" s="29" t="s">
        <v>132</v>
      </c>
      <c r="C75" s="29"/>
      <c r="D75" s="28" t="s">
        <v>131</v>
      </c>
      <c r="E75" s="27" t="e">
        <f>SUMIF(#REF!,"&gt; ",E76:E79)</f>
        <v>#REF!</v>
      </c>
      <c r="F75" s="27" t="e">
        <f>SUMIF(#REF!,"&gt; ",F76:F79)</f>
        <v>#REF!</v>
      </c>
      <c r="G75" s="27" t="e">
        <f>SUMIF(#REF!,"&gt; ",G76:G79)</f>
        <v>#REF!</v>
      </c>
      <c r="H75" s="27" t="e">
        <f>SUMIF(#REF!,"&gt; ",H76:H79)</f>
        <v>#REF!</v>
      </c>
      <c r="I75" s="27"/>
      <c r="J75" s="27" t="e">
        <f>SUMIF(#REF!,"&gt; ",J76:J79)</f>
        <v>#REF!</v>
      </c>
      <c r="K75" s="27" t="e">
        <f>SUMIF(#REF!,"&gt; ",K76:K79)</f>
        <v>#REF!</v>
      </c>
      <c r="L75" s="27"/>
      <c r="M75" s="27" t="e">
        <f>SUMIF(#REF!,"&gt; ",M76:M79)</f>
        <v>#REF!</v>
      </c>
      <c r="N75" s="27" t="e">
        <f>SUMIF(#REF!,"&gt; ",N76:N79)</f>
        <v>#REF!</v>
      </c>
      <c r="O75" s="27" t="e">
        <f>SUMIF(#REF!,"&gt; ",O76:O79)</f>
        <v>#REF!</v>
      </c>
      <c r="P75" s="8" t="e">
        <f t="shared" si="1"/>
        <v>#REF!</v>
      </c>
    </row>
    <row r="76" spans="1:16" s="54" customFormat="1" ht="29.25" hidden="1" customHeight="1">
      <c r="A76" s="26" t="s">
        <v>130</v>
      </c>
      <c r="B76" s="26" t="s">
        <v>129</v>
      </c>
      <c r="C76" s="26" t="s">
        <v>52</v>
      </c>
      <c r="D76" s="30" t="s">
        <v>51</v>
      </c>
      <c r="E76" s="24"/>
      <c r="F76" s="24"/>
      <c r="G76" s="24"/>
      <c r="H76" s="24"/>
      <c r="I76" s="24"/>
      <c r="J76" s="24"/>
      <c r="K76" s="24"/>
      <c r="L76" s="24"/>
      <c r="M76" s="24"/>
      <c r="N76" s="24">
        <v>0</v>
      </c>
      <c r="O76" s="24"/>
      <c r="P76" s="8">
        <f t="shared" si="1"/>
        <v>0</v>
      </c>
    </row>
    <row r="77" spans="1:16" s="22" customFormat="1" ht="30" hidden="1">
      <c r="A77" s="26" t="s">
        <v>128</v>
      </c>
      <c r="B77" s="26" t="s">
        <v>127</v>
      </c>
      <c r="C77" s="26" t="s">
        <v>52</v>
      </c>
      <c r="D77" s="30" t="s">
        <v>126</v>
      </c>
      <c r="E77" s="24"/>
      <c r="F77" s="24"/>
      <c r="G77" s="53"/>
      <c r="H77" s="53"/>
      <c r="I77" s="49"/>
      <c r="J77" s="24"/>
      <c r="K77" s="24"/>
      <c r="L77" s="24"/>
      <c r="M77" s="24"/>
      <c r="N77" s="24"/>
      <c r="O77" s="49"/>
      <c r="P77" s="8">
        <f t="shared" si="1"/>
        <v>0</v>
      </c>
    </row>
    <row r="78" spans="1:16" ht="60" hidden="1">
      <c r="A78" s="26" t="s">
        <v>64</v>
      </c>
      <c r="B78" s="26" t="s">
        <v>63</v>
      </c>
      <c r="C78" s="26" t="s">
        <v>50</v>
      </c>
      <c r="D78" s="30" t="s">
        <v>49</v>
      </c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8">
        <f t="shared" si="1"/>
        <v>0</v>
      </c>
    </row>
    <row r="79" spans="1:16" ht="90" hidden="1">
      <c r="A79" s="26" t="s">
        <v>125</v>
      </c>
      <c r="B79" s="26" t="s">
        <v>124</v>
      </c>
      <c r="C79" s="26" t="s">
        <v>123</v>
      </c>
      <c r="D79" s="30" t="s">
        <v>122</v>
      </c>
      <c r="E79" s="24"/>
      <c r="F79" s="24"/>
      <c r="G79" s="24"/>
      <c r="H79" s="24"/>
      <c r="I79" s="24"/>
      <c r="J79" s="24"/>
      <c r="K79" s="24"/>
      <c r="L79" s="24"/>
      <c r="M79" s="24"/>
      <c r="N79" s="24">
        <v>0</v>
      </c>
      <c r="O79" s="24"/>
      <c r="P79" s="8">
        <f t="shared" si="1"/>
        <v>0</v>
      </c>
    </row>
    <row r="80" spans="1:16" ht="15.75" hidden="1">
      <c r="A80" s="26"/>
      <c r="B80" s="51"/>
      <c r="C80" s="51"/>
      <c r="D80" s="52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8">
        <f t="shared" si="1"/>
        <v>0</v>
      </c>
    </row>
    <row r="81" spans="1:16" ht="15.75" hidden="1">
      <c r="A81" s="26"/>
      <c r="B81" s="51"/>
      <c r="C81" s="51"/>
      <c r="D81" s="50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8">
        <f t="shared" si="1"/>
        <v>0</v>
      </c>
    </row>
    <row r="82" spans="1:16" ht="15.75" hidden="1">
      <c r="A82" s="26"/>
      <c r="B82" s="51"/>
      <c r="C82" s="51"/>
      <c r="D82" s="50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8">
        <f t="shared" ref="P82:P144" si="14">J82+E82</f>
        <v>0</v>
      </c>
    </row>
    <row r="83" spans="1:16" s="22" customFormat="1" ht="60" hidden="1">
      <c r="A83" s="29" t="s">
        <v>29</v>
      </c>
      <c r="B83" s="29" t="s">
        <v>60</v>
      </c>
      <c r="C83" s="29"/>
      <c r="D83" s="28" t="s">
        <v>61</v>
      </c>
      <c r="E83" s="27">
        <f t="shared" ref="E83:K84" si="15">E84</f>
        <v>0</v>
      </c>
      <c r="F83" s="27">
        <f t="shared" si="15"/>
        <v>0</v>
      </c>
      <c r="G83" s="27">
        <f t="shared" si="15"/>
        <v>0</v>
      </c>
      <c r="H83" s="27">
        <f t="shared" si="15"/>
        <v>0</v>
      </c>
      <c r="I83" s="27">
        <f t="shared" si="15"/>
        <v>0</v>
      </c>
      <c r="J83" s="27">
        <f t="shared" si="15"/>
        <v>0</v>
      </c>
      <c r="K83" s="27">
        <f t="shared" si="15"/>
        <v>0</v>
      </c>
      <c r="L83" s="27"/>
      <c r="M83" s="27">
        <f t="shared" ref="M83:O84" si="16">M84</f>
        <v>0</v>
      </c>
      <c r="N83" s="27">
        <f t="shared" si="16"/>
        <v>0</v>
      </c>
      <c r="O83" s="27">
        <f t="shared" si="16"/>
        <v>0</v>
      </c>
      <c r="P83" s="8">
        <f t="shared" si="14"/>
        <v>0</v>
      </c>
    </row>
    <row r="84" spans="1:16" s="22" customFormat="1" ht="60" hidden="1">
      <c r="A84" s="29" t="s">
        <v>30</v>
      </c>
      <c r="B84" s="29" t="s">
        <v>60</v>
      </c>
      <c r="C84" s="29"/>
      <c r="D84" s="28" t="s">
        <v>59</v>
      </c>
      <c r="E84" s="27">
        <f t="shared" si="15"/>
        <v>0</v>
      </c>
      <c r="F84" s="27">
        <f t="shared" si="15"/>
        <v>0</v>
      </c>
      <c r="G84" s="27">
        <f t="shared" si="15"/>
        <v>0</v>
      </c>
      <c r="H84" s="27">
        <f t="shared" si="15"/>
        <v>0</v>
      </c>
      <c r="I84" s="27">
        <f t="shared" si="15"/>
        <v>0</v>
      </c>
      <c r="J84" s="27">
        <f t="shared" si="15"/>
        <v>0</v>
      </c>
      <c r="K84" s="27">
        <f t="shared" si="15"/>
        <v>0</v>
      </c>
      <c r="L84" s="27"/>
      <c r="M84" s="27">
        <f t="shared" si="16"/>
        <v>0</v>
      </c>
      <c r="N84" s="27">
        <f t="shared" si="16"/>
        <v>0</v>
      </c>
      <c r="O84" s="27">
        <f t="shared" si="16"/>
        <v>0</v>
      </c>
      <c r="P84" s="8">
        <f t="shared" si="14"/>
        <v>0</v>
      </c>
    </row>
    <row r="85" spans="1:16" s="22" customFormat="1" ht="15.75" hidden="1">
      <c r="A85" s="29"/>
      <c r="B85" s="29"/>
      <c r="C85" s="29"/>
      <c r="D85" s="28"/>
      <c r="E85" s="27">
        <f t="shared" ref="E85:K85" si="17">E86+E87+E89+E88</f>
        <v>0</v>
      </c>
      <c r="F85" s="27">
        <f t="shared" si="17"/>
        <v>0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/>
      <c r="M85" s="27">
        <f>M86+M87+M89+M88</f>
        <v>0</v>
      </c>
      <c r="N85" s="27">
        <f>N86+N87+N89+N88</f>
        <v>0</v>
      </c>
      <c r="O85" s="27">
        <f>O86+O87+O89+O88</f>
        <v>0</v>
      </c>
      <c r="P85" s="8">
        <f t="shared" si="14"/>
        <v>0</v>
      </c>
    </row>
    <row r="86" spans="1:16" s="22" customFormat="1" ht="15.75" hidden="1">
      <c r="A86" s="48" t="s">
        <v>121</v>
      </c>
      <c r="B86" s="48" t="s">
        <v>120</v>
      </c>
      <c r="C86" s="26" t="s">
        <v>32</v>
      </c>
      <c r="D86" s="30" t="s">
        <v>119</v>
      </c>
      <c r="E86" s="24"/>
      <c r="F86" s="24"/>
      <c r="G86" s="27"/>
      <c r="H86" s="27"/>
      <c r="I86" s="27"/>
      <c r="J86" s="27"/>
      <c r="K86" s="27"/>
      <c r="L86" s="27"/>
      <c r="M86" s="27"/>
      <c r="N86" s="27"/>
      <c r="O86" s="27"/>
      <c r="P86" s="8">
        <f t="shared" si="14"/>
        <v>0</v>
      </c>
    </row>
    <row r="87" spans="1:16" s="22" customFormat="1" ht="30" hidden="1">
      <c r="A87" s="48" t="s">
        <v>118</v>
      </c>
      <c r="B87" s="48" t="s">
        <v>117</v>
      </c>
      <c r="C87" s="26" t="s">
        <v>36</v>
      </c>
      <c r="D87" s="30" t="s">
        <v>116</v>
      </c>
      <c r="E87" s="49"/>
      <c r="F87" s="49"/>
      <c r="G87" s="24">
        <v>0</v>
      </c>
      <c r="H87" s="24">
        <v>0</v>
      </c>
      <c r="I87" s="24"/>
      <c r="J87" s="24">
        <v>0</v>
      </c>
      <c r="K87" s="24">
        <v>0</v>
      </c>
      <c r="L87" s="24"/>
      <c r="M87" s="24">
        <v>0</v>
      </c>
      <c r="N87" s="24">
        <v>0</v>
      </c>
      <c r="O87" s="24">
        <v>0</v>
      </c>
      <c r="P87" s="8">
        <f t="shared" si="14"/>
        <v>0</v>
      </c>
    </row>
    <row r="88" spans="1:16" s="22" customFormat="1" ht="21.6" hidden="1" customHeight="1">
      <c r="A88" s="26" t="s">
        <v>35</v>
      </c>
      <c r="B88" s="26" t="s">
        <v>37</v>
      </c>
      <c r="C88" s="26" t="s">
        <v>36</v>
      </c>
      <c r="D88" s="25" t="s">
        <v>38</v>
      </c>
      <c r="E88" s="24"/>
      <c r="F88" s="24"/>
      <c r="G88" s="24">
        <v>0</v>
      </c>
      <c r="H88" s="24">
        <v>0</v>
      </c>
      <c r="I88" s="24"/>
      <c r="J88" s="24">
        <v>0</v>
      </c>
      <c r="K88" s="24">
        <v>0</v>
      </c>
      <c r="L88" s="24"/>
      <c r="M88" s="24">
        <v>0</v>
      </c>
      <c r="N88" s="24">
        <v>0</v>
      </c>
      <c r="O88" s="24">
        <v>0</v>
      </c>
      <c r="P88" s="8">
        <f t="shared" si="14"/>
        <v>0</v>
      </c>
    </row>
    <row r="89" spans="1:16" s="22" customFormat="1" ht="57" hidden="1" customHeight="1">
      <c r="A89" s="26" t="s">
        <v>39</v>
      </c>
      <c r="B89" s="26" t="s">
        <v>40</v>
      </c>
      <c r="C89" s="26" t="s">
        <v>36</v>
      </c>
      <c r="D89" s="25" t="s">
        <v>41</v>
      </c>
      <c r="E89" s="49"/>
      <c r="F89" s="49"/>
      <c r="G89" s="24"/>
      <c r="H89" s="24"/>
      <c r="I89" s="24"/>
      <c r="J89" s="24"/>
      <c r="K89" s="24"/>
      <c r="L89" s="24"/>
      <c r="M89" s="24"/>
      <c r="N89" s="24"/>
      <c r="O89" s="24"/>
      <c r="P89" s="8">
        <f t="shared" si="14"/>
        <v>0</v>
      </c>
    </row>
    <row r="90" spans="1:16" s="22" customFormat="1" ht="75" hidden="1" customHeight="1">
      <c r="A90" s="26"/>
      <c r="B90" s="26"/>
      <c r="C90" s="26"/>
      <c r="D90" s="25" t="s">
        <v>115</v>
      </c>
      <c r="E90" s="24"/>
      <c r="F90" s="24"/>
      <c r="G90" s="24">
        <v>0</v>
      </c>
      <c r="H90" s="24">
        <v>0</v>
      </c>
      <c r="I90" s="24"/>
      <c r="J90" s="24"/>
      <c r="K90" s="24"/>
      <c r="L90" s="24"/>
      <c r="M90" s="24">
        <v>0</v>
      </c>
      <c r="N90" s="24">
        <v>0</v>
      </c>
      <c r="O90" s="24"/>
      <c r="P90" s="8">
        <f t="shared" si="14"/>
        <v>0</v>
      </c>
    </row>
    <row r="91" spans="1:16" s="22" customFormat="1" ht="76.150000000000006" hidden="1" customHeight="1">
      <c r="A91" s="26"/>
      <c r="B91" s="26"/>
      <c r="C91" s="26"/>
      <c r="D91" s="47" t="s">
        <v>114</v>
      </c>
      <c r="E91" s="24">
        <f>E90</f>
        <v>0</v>
      </c>
      <c r="F91" s="24"/>
      <c r="G91" s="24">
        <f>G90</f>
        <v>0</v>
      </c>
      <c r="H91" s="24">
        <f>H90</f>
        <v>0</v>
      </c>
      <c r="I91" s="24"/>
      <c r="J91" s="24">
        <f>J90</f>
        <v>0</v>
      </c>
      <c r="K91" s="24">
        <f>K90</f>
        <v>0</v>
      </c>
      <c r="L91" s="24"/>
      <c r="M91" s="24">
        <f>M90</f>
        <v>0</v>
      </c>
      <c r="N91" s="24">
        <f>N90</f>
        <v>0</v>
      </c>
      <c r="O91" s="24">
        <f>O90</f>
        <v>0</v>
      </c>
      <c r="P91" s="8">
        <f t="shared" si="14"/>
        <v>0</v>
      </c>
    </row>
    <row r="92" spans="1:16" s="22" customFormat="1" ht="71.25" hidden="1" customHeight="1">
      <c r="A92" s="26"/>
      <c r="B92" s="26"/>
      <c r="C92" s="26"/>
      <c r="D92" s="47" t="s">
        <v>113</v>
      </c>
      <c r="E92" s="24"/>
      <c r="F92" s="24"/>
      <c r="G92" s="24">
        <f>G91</f>
        <v>0</v>
      </c>
      <c r="H92" s="24">
        <f>H91</f>
        <v>0</v>
      </c>
      <c r="I92" s="24"/>
      <c r="J92" s="24"/>
      <c r="K92" s="24"/>
      <c r="L92" s="24"/>
      <c r="M92" s="24">
        <f>M91</f>
        <v>0</v>
      </c>
      <c r="N92" s="24">
        <f>N91</f>
        <v>0</v>
      </c>
      <c r="O92" s="24"/>
      <c r="P92" s="8">
        <f t="shared" si="14"/>
        <v>0</v>
      </c>
    </row>
    <row r="93" spans="1:16" s="22" customFormat="1" ht="51" hidden="1" customHeight="1">
      <c r="A93" s="26"/>
      <c r="B93" s="26"/>
      <c r="C93" s="26"/>
      <c r="D93" s="47" t="s">
        <v>112</v>
      </c>
      <c r="E93" s="24"/>
      <c r="F93" s="24"/>
      <c r="G93" s="24">
        <f>G91</f>
        <v>0</v>
      </c>
      <c r="H93" s="24">
        <f>H91</f>
        <v>0</v>
      </c>
      <c r="I93" s="24"/>
      <c r="J93" s="24"/>
      <c r="K93" s="24"/>
      <c r="L93" s="24"/>
      <c r="M93" s="24">
        <f>M91</f>
        <v>0</v>
      </c>
      <c r="N93" s="24">
        <f>N91</f>
        <v>0</v>
      </c>
      <c r="O93" s="24"/>
      <c r="P93" s="8">
        <f t="shared" si="14"/>
        <v>0</v>
      </c>
    </row>
    <row r="94" spans="1:16" s="22" customFormat="1" ht="15" hidden="1" customHeight="1">
      <c r="A94" s="26"/>
      <c r="B94" s="26"/>
      <c r="C94" s="26"/>
      <c r="D94" s="47" t="s">
        <v>111</v>
      </c>
      <c r="E94" s="24"/>
      <c r="F94" s="24"/>
      <c r="G94" s="24">
        <f>G92</f>
        <v>0</v>
      </c>
      <c r="H94" s="24">
        <f>H92</f>
        <v>0</v>
      </c>
      <c r="I94" s="24"/>
      <c r="J94" s="24"/>
      <c r="K94" s="24"/>
      <c r="L94" s="24"/>
      <c r="M94" s="24">
        <f>M92</f>
        <v>0</v>
      </c>
      <c r="N94" s="24">
        <f>N92</f>
        <v>0</v>
      </c>
      <c r="O94" s="24"/>
      <c r="P94" s="8">
        <f t="shared" si="14"/>
        <v>0</v>
      </c>
    </row>
    <row r="95" spans="1:16" s="22" customFormat="1" ht="121.9" hidden="1" customHeight="1">
      <c r="A95" s="26"/>
      <c r="B95" s="26"/>
      <c r="C95" s="26"/>
      <c r="D95" s="25" t="s">
        <v>110</v>
      </c>
      <c r="E95" s="24"/>
      <c r="F95" s="24"/>
      <c r="G95" s="24">
        <v>0</v>
      </c>
      <c r="H95" s="24">
        <v>0</v>
      </c>
      <c r="I95" s="24"/>
      <c r="J95" s="24"/>
      <c r="K95" s="24"/>
      <c r="L95" s="24"/>
      <c r="M95" s="24">
        <v>0</v>
      </c>
      <c r="N95" s="24">
        <v>0</v>
      </c>
      <c r="O95" s="24"/>
      <c r="P95" s="8">
        <f t="shared" si="14"/>
        <v>0</v>
      </c>
    </row>
    <row r="96" spans="1:16" s="22" customFormat="1" ht="118.5" hidden="1" customHeight="1">
      <c r="A96" s="26"/>
      <c r="B96" s="26"/>
      <c r="C96" s="26"/>
      <c r="D96" s="47" t="s">
        <v>109</v>
      </c>
      <c r="E96" s="24">
        <f>E95</f>
        <v>0</v>
      </c>
      <c r="F96" s="24"/>
      <c r="G96" s="24">
        <f>G95</f>
        <v>0</v>
      </c>
      <c r="H96" s="24">
        <f>H95</f>
        <v>0</v>
      </c>
      <c r="I96" s="24"/>
      <c r="J96" s="24">
        <f>J95</f>
        <v>0</v>
      </c>
      <c r="K96" s="24">
        <f>K95</f>
        <v>0</v>
      </c>
      <c r="L96" s="24"/>
      <c r="M96" s="24">
        <f>M95</f>
        <v>0</v>
      </c>
      <c r="N96" s="24">
        <f>N95</f>
        <v>0</v>
      </c>
      <c r="O96" s="24">
        <f>O95</f>
        <v>0</v>
      </c>
      <c r="P96" s="8">
        <f t="shared" si="14"/>
        <v>0</v>
      </c>
    </row>
    <row r="97" spans="1:16" s="22" customFormat="1" ht="72" hidden="1" customHeight="1">
      <c r="A97" s="26"/>
      <c r="B97" s="26"/>
      <c r="C97" s="26"/>
      <c r="D97" s="47" t="s">
        <v>108</v>
      </c>
      <c r="E97" s="24"/>
      <c r="F97" s="24"/>
      <c r="G97" s="24">
        <v>0</v>
      </c>
      <c r="H97" s="24">
        <v>0</v>
      </c>
      <c r="I97" s="24"/>
      <c r="J97" s="24"/>
      <c r="K97" s="24"/>
      <c r="L97" s="24"/>
      <c r="M97" s="24">
        <v>0</v>
      </c>
      <c r="N97" s="24">
        <v>0</v>
      </c>
      <c r="O97" s="24"/>
      <c r="P97" s="8">
        <f t="shared" si="14"/>
        <v>0</v>
      </c>
    </row>
    <row r="98" spans="1:16" s="22" customFormat="1" ht="80.45" hidden="1" customHeight="1">
      <c r="A98" s="48"/>
      <c r="B98" s="48"/>
      <c r="C98" s="48"/>
      <c r="D98" s="47" t="s">
        <v>107</v>
      </c>
      <c r="E98" s="24">
        <f>E97</f>
        <v>0</v>
      </c>
      <c r="F98" s="24"/>
      <c r="G98" s="24"/>
      <c r="H98" s="24">
        <f>H97</f>
        <v>0</v>
      </c>
      <c r="I98" s="24"/>
      <c r="J98" s="24"/>
      <c r="K98" s="24"/>
      <c r="L98" s="24"/>
      <c r="M98" s="24">
        <f>M97</f>
        <v>0</v>
      </c>
      <c r="N98" s="24">
        <f>N97</f>
        <v>0</v>
      </c>
      <c r="O98" s="24">
        <f>O97</f>
        <v>0</v>
      </c>
      <c r="P98" s="8">
        <f t="shared" si="14"/>
        <v>0</v>
      </c>
    </row>
    <row r="99" spans="1:16" s="22" customFormat="1" ht="31.5" hidden="1">
      <c r="A99" s="26"/>
      <c r="B99" s="26"/>
      <c r="C99" s="26"/>
      <c r="D99" s="46" t="s">
        <v>106</v>
      </c>
      <c r="E99" s="45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8">
        <f t="shared" si="14"/>
        <v>0</v>
      </c>
    </row>
    <row r="100" spans="1:16" s="22" customFormat="1" ht="67.900000000000006" hidden="1" customHeight="1">
      <c r="A100" s="26" t="s">
        <v>105</v>
      </c>
      <c r="B100" s="26" t="s">
        <v>104</v>
      </c>
      <c r="C100" s="26" t="s">
        <v>103</v>
      </c>
      <c r="D100" s="41" t="s">
        <v>102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8">
        <f t="shared" si="14"/>
        <v>0</v>
      </c>
    </row>
    <row r="101" spans="1:16" s="22" customFormat="1" ht="58.9" hidden="1" customHeight="1">
      <c r="A101" s="29" t="s">
        <v>101</v>
      </c>
      <c r="B101" s="29" t="s">
        <v>98</v>
      </c>
      <c r="C101" s="29"/>
      <c r="D101" s="28" t="s">
        <v>100</v>
      </c>
      <c r="E101" s="24">
        <f t="shared" ref="E101:K102" si="18">E102</f>
        <v>0</v>
      </c>
      <c r="F101" s="24">
        <f t="shared" si="18"/>
        <v>0</v>
      </c>
      <c r="G101" s="24">
        <f t="shared" si="18"/>
        <v>0</v>
      </c>
      <c r="H101" s="24">
        <f t="shared" si="18"/>
        <v>0</v>
      </c>
      <c r="I101" s="24">
        <f t="shared" si="18"/>
        <v>0</v>
      </c>
      <c r="J101" s="24">
        <f t="shared" si="18"/>
        <v>0</v>
      </c>
      <c r="K101" s="24">
        <f t="shared" si="18"/>
        <v>0</v>
      </c>
      <c r="L101" s="24"/>
      <c r="M101" s="24">
        <f t="shared" ref="M101:O102" si="19">M102</f>
        <v>0</v>
      </c>
      <c r="N101" s="24">
        <f t="shared" si="19"/>
        <v>0</v>
      </c>
      <c r="O101" s="24">
        <f t="shared" si="19"/>
        <v>0</v>
      </c>
      <c r="P101" s="8">
        <f t="shared" si="14"/>
        <v>0</v>
      </c>
    </row>
    <row r="102" spans="1:16" s="22" customFormat="1" ht="48" hidden="1" customHeight="1">
      <c r="A102" s="29" t="s">
        <v>99</v>
      </c>
      <c r="B102" s="29" t="s">
        <v>98</v>
      </c>
      <c r="C102" s="29"/>
      <c r="D102" s="28" t="s">
        <v>97</v>
      </c>
      <c r="E102" s="24">
        <f t="shared" si="18"/>
        <v>0</v>
      </c>
      <c r="F102" s="24">
        <f t="shared" si="18"/>
        <v>0</v>
      </c>
      <c r="G102" s="24">
        <f t="shared" si="18"/>
        <v>0</v>
      </c>
      <c r="H102" s="24">
        <f t="shared" si="18"/>
        <v>0</v>
      </c>
      <c r="I102" s="24">
        <f t="shared" si="18"/>
        <v>0</v>
      </c>
      <c r="J102" s="24">
        <f t="shared" si="18"/>
        <v>0</v>
      </c>
      <c r="K102" s="24">
        <f t="shared" si="18"/>
        <v>0</v>
      </c>
      <c r="L102" s="24"/>
      <c r="M102" s="24">
        <f t="shared" si="19"/>
        <v>0</v>
      </c>
      <c r="N102" s="24">
        <f t="shared" si="19"/>
        <v>0</v>
      </c>
      <c r="O102" s="24">
        <f t="shared" si="19"/>
        <v>0</v>
      </c>
      <c r="P102" s="8">
        <f t="shared" si="14"/>
        <v>0</v>
      </c>
    </row>
    <row r="103" spans="1:16" s="22" customFormat="1" ht="46.15" hidden="1" customHeight="1">
      <c r="A103" s="26" t="s">
        <v>96</v>
      </c>
      <c r="B103" s="26" t="s">
        <v>95</v>
      </c>
      <c r="C103" s="26" t="s">
        <v>94</v>
      </c>
      <c r="D103" s="41" t="s">
        <v>93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8">
        <f t="shared" si="14"/>
        <v>0</v>
      </c>
    </row>
    <row r="104" spans="1:16" s="22" customFormat="1" ht="94.5" hidden="1">
      <c r="A104" s="33"/>
      <c r="B104" s="33"/>
      <c r="C104" s="33"/>
      <c r="D104" s="36" t="s">
        <v>88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8">
        <f t="shared" si="14"/>
        <v>0</v>
      </c>
    </row>
    <row r="105" spans="1:16" s="22" customFormat="1" ht="91.15" hidden="1" customHeight="1">
      <c r="A105" s="144" t="s">
        <v>87</v>
      </c>
      <c r="B105" s="157"/>
      <c r="C105" s="157"/>
      <c r="D105" s="157"/>
      <c r="E105" s="23">
        <f t="shared" ref="E105:O107" si="20">E106</f>
        <v>0</v>
      </c>
      <c r="F105" s="23">
        <f t="shared" si="20"/>
        <v>0</v>
      </c>
      <c r="G105" s="23">
        <f t="shared" si="20"/>
        <v>0</v>
      </c>
      <c r="H105" s="23">
        <f t="shared" si="20"/>
        <v>0</v>
      </c>
      <c r="I105" s="23">
        <f t="shared" si="20"/>
        <v>0</v>
      </c>
      <c r="J105" s="23">
        <f t="shared" si="20"/>
        <v>0</v>
      </c>
      <c r="K105" s="23">
        <f t="shared" si="20"/>
        <v>0</v>
      </c>
      <c r="L105" s="23">
        <f t="shared" si="20"/>
        <v>0</v>
      </c>
      <c r="M105" s="23">
        <f t="shared" si="20"/>
        <v>0</v>
      </c>
      <c r="N105" s="23">
        <f t="shared" si="20"/>
        <v>0</v>
      </c>
      <c r="O105" s="23">
        <f t="shared" si="20"/>
        <v>0</v>
      </c>
      <c r="P105" s="8">
        <f t="shared" si="14"/>
        <v>0</v>
      </c>
    </row>
    <row r="106" spans="1:16" s="22" customFormat="1" ht="63" hidden="1">
      <c r="A106" s="40" t="s">
        <v>86</v>
      </c>
      <c r="B106" s="40" t="s">
        <v>83</v>
      </c>
      <c r="C106" s="39"/>
      <c r="D106" s="38" t="s">
        <v>85</v>
      </c>
      <c r="E106" s="20">
        <f t="shared" si="20"/>
        <v>0</v>
      </c>
      <c r="F106" s="20">
        <f t="shared" si="20"/>
        <v>0</v>
      </c>
      <c r="G106" s="20">
        <f t="shared" si="20"/>
        <v>0</v>
      </c>
      <c r="H106" s="20">
        <f t="shared" si="20"/>
        <v>0</v>
      </c>
      <c r="I106" s="20">
        <f t="shared" si="20"/>
        <v>0</v>
      </c>
      <c r="J106" s="20">
        <f t="shared" si="20"/>
        <v>0</v>
      </c>
      <c r="K106" s="20">
        <f t="shared" si="20"/>
        <v>0</v>
      </c>
      <c r="L106" s="20">
        <f t="shared" si="20"/>
        <v>0</v>
      </c>
      <c r="M106" s="20">
        <f t="shared" si="20"/>
        <v>0</v>
      </c>
      <c r="N106" s="20">
        <f t="shared" si="20"/>
        <v>0</v>
      </c>
      <c r="O106" s="20">
        <f t="shared" si="20"/>
        <v>0</v>
      </c>
      <c r="P106" s="8">
        <f t="shared" si="14"/>
        <v>0</v>
      </c>
    </row>
    <row r="107" spans="1:16" s="22" customFormat="1" ht="63" hidden="1">
      <c r="A107" s="40" t="s">
        <v>84</v>
      </c>
      <c r="B107" s="40" t="s">
        <v>83</v>
      </c>
      <c r="C107" s="39"/>
      <c r="D107" s="38" t="s">
        <v>82</v>
      </c>
      <c r="E107" s="20">
        <f t="shared" si="20"/>
        <v>0</v>
      </c>
      <c r="F107" s="20">
        <f t="shared" si="20"/>
        <v>0</v>
      </c>
      <c r="G107" s="20">
        <f t="shared" si="20"/>
        <v>0</v>
      </c>
      <c r="H107" s="20">
        <f t="shared" si="20"/>
        <v>0</v>
      </c>
      <c r="I107" s="20">
        <f t="shared" si="20"/>
        <v>0</v>
      </c>
      <c r="J107" s="20">
        <f t="shared" si="20"/>
        <v>0</v>
      </c>
      <c r="K107" s="20">
        <f t="shared" si="20"/>
        <v>0</v>
      </c>
      <c r="L107" s="20">
        <f t="shared" si="20"/>
        <v>0</v>
      </c>
      <c r="M107" s="20">
        <f t="shared" si="20"/>
        <v>0</v>
      </c>
      <c r="N107" s="20">
        <f t="shared" si="20"/>
        <v>0</v>
      </c>
      <c r="O107" s="20">
        <f t="shared" si="20"/>
        <v>0</v>
      </c>
      <c r="P107" s="8">
        <f t="shared" si="14"/>
        <v>0</v>
      </c>
    </row>
    <row r="108" spans="1:16" s="22" customFormat="1" ht="90" hidden="1">
      <c r="A108" s="33" t="s">
        <v>81</v>
      </c>
      <c r="B108" s="33" t="s">
        <v>80</v>
      </c>
      <c r="C108" s="33" t="s">
        <v>25</v>
      </c>
      <c r="D108" s="32" t="s">
        <v>79</v>
      </c>
      <c r="E108" s="20"/>
      <c r="F108" s="21"/>
      <c r="G108" s="20"/>
      <c r="H108" s="20"/>
      <c r="I108" s="20"/>
      <c r="J108" s="24"/>
      <c r="K108" s="24"/>
      <c r="L108" s="24"/>
      <c r="M108" s="24"/>
      <c r="N108" s="24"/>
      <c r="O108" s="24"/>
      <c r="P108" s="8">
        <f t="shared" si="14"/>
        <v>0</v>
      </c>
    </row>
    <row r="109" spans="1:16" s="22" customFormat="1" ht="136.15" hidden="1" customHeight="1">
      <c r="A109" s="33"/>
      <c r="B109" s="33"/>
      <c r="C109" s="33"/>
      <c r="D109" s="36" t="s">
        <v>78</v>
      </c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8">
        <f t="shared" si="14"/>
        <v>0</v>
      </c>
    </row>
    <row r="110" spans="1:16" s="22" customFormat="1" ht="57.6" hidden="1" customHeight="1">
      <c r="A110" s="144" t="s">
        <v>77</v>
      </c>
      <c r="B110" s="157"/>
      <c r="C110" s="157"/>
      <c r="D110" s="157"/>
      <c r="E110" s="23">
        <f t="shared" ref="E110:O110" si="21">E111</f>
        <v>0</v>
      </c>
      <c r="F110" s="23">
        <f t="shared" si="21"/>
        <v>0</v>
      </c>
      <c r="G110" s="23">
        <f t="shared" si="21"/>
        <v>0</v>
      </c>
      <c r="H110" s="23">
        <f t="shared" si="21"/>
        <v>0</v>
      </c>
      <c r="I110" s="23">
        <f t="shared" si="21"/>
        <v>0</v>
      </c>
      <c r="J110" s="23">
        <f t="shared" si="21"/>
        <v>0</v>
      </c>
      <c r="K110" s="23">
        <f t="shared" si="21"/>
        <v>0</v>
      </c>
      <c r="L110" s="23">
        <f t="shared" si="21"/>
        <v>0</v>
      </c>
      <c r="M110" s="23">
        <f t="shared" si="21"/>
        <v>0</v>
      </c>
      <c r="N110" s="23">
        <f t="shared" si="21"/>
        <v>0</v>
      </c>
      <c r="O110" s="23">
        <f t="shared" si="21"/>
        <v>0</v>
      </c>
      <c r="P110" s="8">
        <f t="shared" si="14"/>
        <v>0</v>
      </c>
    </row>
    <row r="111" spans="1:16" s="22" customFormat="1" ht="60" hidden="1">
      <c r="A111" s="29" t="s">
        <v>55</v>
      </c>
      <c r="B111" s="29" t="s">
        <v>53</v>
      </c>
      <c r="C111" s="29"/>
      <c r="D111" s="28" t="s">
        <v>76</v>
      </c>
      <c r="E111" s="24"/>
      <c r="F111" s="24"/>
      <c r="G111" s="24"/>
      <c r="H111" s="24"/>
      <c r="I111" s="24"/>
      <c r="J111" s="27">
        <f t="shared" ref="J111:O112" si="22">J112</f>
        <v>0</v>
      </c>
      <c r="K111" s="27">
        <f t="shared" si="22"/>
        <v>0</v>
      </c>
      <c r="L111" s="27">
        <f t="shared" si="22"/>
        <v>0</v>
      </c>
      <c r="M111" s="27">
        <f t="shared" si="22"/>
        <v>0</v>
      </c>
      <c r="N111" s="27">
        <f t="shared" si="22"/>
        <v>0</v>
      </c>
      <c r="O111" s="27">
        <f t="shared" si="22"/>
        <v>0</v>
      </c>
      <c r="P111" s="8">
        <f t="shared" si="14"/>
        <v>0</v>
      </c>
    </row>
    <row r="112" spans="1:16" s="22" customFormat="1" ht="60" hidden="1">
      <c r="A112" s="35" t="s">
        <v>54</v>
      </c>
      <c r="B112" s="35" t="s">
        <v>53</v>
      </c>
      <c r="C112" s="34"/>
      <c r="D112" s="28" t="s">
        <v>75</v>
      </c>
      <c r="E112" s="24"/>
      <c r="F112" s="24"/>
      <c r="G112" s="24"/>
      <c r="H112" s="24"/>
      <c r="I112" s="24"/>
      <c r="J112" s="27">
        <f t="shared" si="22"/>
        <v>0</v>
      </c>
      <c r="K112" s="27">
        <f t="shared" si="22"/>
        <v>0</v>
      </c>
      <c r="L112" s="27">
        <f t="shared" si="22"/>
        <v>0</v>
      </c>
      <c r="M112" s="27">
        <f t="shared" si="22"/>
        <v>0</v>
      </c>
      <c r="N112" s="27">
        <f t="shared" si="22"/>
        <v>0</v>
      </c>
      <c r="O112" s="27">
        <f t="shared" si="22"/>
        <v>0</v>
      </c>
      <c r="P112" s="8">
        <f t="shared" si="14"/>
        <v>0</v>
      </c>
    </row>
    <row r="113" spans="1:16" s="22" customFormat="1" ht="49.15" hidden="1" customHeight="1">
      <c r="A113" s="35" t="s">
        <v>74</v>
      </c>
      <c r="B113" s="33" t="s">
        <v>73</v>
      </c>
      <c r="C113" s="33" t="s">
        <v>72</v>
      </c>
      <c r="D113" s="37" t="s">
        <v>71</v>
      </c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8">
        <f t="shared" si="14"/>
        <v>0</v>
      </c>
    </row>
    <row r="114" spans="1:16" s="22" customFormat="1" ht="100.15" hidden="1" customHeight="1">
      <c r="A114" s="33"/>
      <c r="B114" s="33"/>
      <c r="C114" s="33"/>
      <c r="D114" s="36" t="s">
        <v>70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8">
        <f t="shared" si="14"/>
        <v>0</v>
      </c>
    </row>
    <row r="115" spans="1:16" s="22" customFormat="1" ht="49.5" customHeight="1">
      <c r="A115" s="149" t="s">
        <v>225</v>
      </c>
      <c r="B115" s="149"/>
      <c r="C115" s="149"/>
      <c r="D115" s="149"/>
      <c r="E115" s="23">
        <f>E119</f>
        <v>0</v>
      </c>
      <c r="F115" s="23">
        <f t="shared" ref="F115:O115" si="23">F119</f>
        <v>0</v>
      </c>
      <c r="G115" s="23">
        <f t="shared" si="23"/>
        <v>0</v>
      </c>
      <c r="H115" s="23">
        <f t="shared" si="23"/>
        <v>0</v>
      </c>
      <c r="I115" s="23">
        <f t="shared" si="23"/>
        <v>0</v>
      </c>
      <c r="J115" s="23">
        <f t="shared" si="23"/>
        <v>250229.82</v>
      </c>
      <c r="K115" s="23">
        <f t="shared" si="23"/>
        <v>250229.82</v>
      </c>
      <c r="L115" s="23">
        <f t="shared" si="23"/>
        <v>0</v>
      </c>
      <c r="M115" s="23">
        <f t="shared" si="23"/>
        <v>0</v>
      </c>
      <c r="N115" s="23">
        <f t="shared" si="23"/>
        <v>0</v>
      </c>
      <c r="O115" s="23">
        <f t="shared" si="23"/>
        <v>250229.82</v>
      </c>
      <c r="P115" s="8">
        <f t="shared" si="14"/>
        <v>250229.82</v>
      </c>
    </row>
    <row r="116" spans="1:16" s="31" customFormat="1" ht="60" hidden="1">
      <c r="A116" s="29" t="s">
        <v>55</v>
      </c>
      <c r="B116" s="29" t="s">
        <v>53</v>
      </c>
      <c r="C116" s="29"/>
      <c r="D116" s="28" t="s">
        <v>69</v>
      </c>
      <c r="E116" s="21"/>
      <c r="F116" s="20"/>
      <c r="G116" s="20"/>
      <c r="H116" s="20"/>
      <c r="I116" s="20"/>
      <c r="J116" s="20">
        <f t="shared" ref="J116:O117" si="24">J117</f>
        <v>0</v>
      </c>
      <c r="K116" s="20">
        <f t="shared" si="24"/>
        <v>0</v>
      </c>
      <c r="L116" s="20">
        <f t="shared" si="24"/>
        <v>0</v>
      </c>
      <c r="M116" s="20">
        <f t="shared" si="24"/>
        <v>0</v>
      </c>
      <c r="N116" s="20">
        <f t="shared" si="24"/>
        <v>0</v>
      </c>
      <c r="O116" s="20">
        <f t="shared" si="24"/>
        <v>0</v>
      </c>
      <c r="P116" s="8">
        <f t="shared" si="14"/>
        <v>0</v>
      </c>
    </row>
    <row r="117" spans="1:16" s="31" customFormat="1" ht="60" hidden="1">
      <c r="A117" s="35" t="s">
        <v>54</v>
      </c>
      <c r="B117" s="35" t="s">
        <v>53</v>
      </c>
      <c r="C117" s="34"/>
      <c r="D117" s="28" t="s">
        <v>68</v>
      </c>
      <c r="E117" s="21"/>
      <c r="F117" s="20"/>
      <c r="G117" s="20"/>
      <c r="H117" s="20"/>
      <c r="I117" s="20"/>
      <c r="J117" s="20">
        <f t="shared" si="24"/>
        <v>0</v>
      </c>
      <c r="K117" s="20">
        <f t="shared" si="24"/>
        <v>0</v>
      </c>
      <c r="L117" s="20">
        <f t="shared" si="24"/>
        <v>0</v>
      </c>
      <c r="M117" s="20">
        <f t="shared" si="24"/>
        <v>0</v>
      </c>
      <c r="N117" s="20">
        <f t="shared" si="24"/>
        <v>0</v>
      </c>
      <c r="O117" s="20">
        <f t="shared" si="24"/>
        <v>0</v>
      </c>
      <c r="P117" s="8">
        <f t="shared" si="14"/>
        <v>0</v>
      </c>
    </row>
    <row r="118" spans="1:16" s="31" customFormat="1" ht="75" hidden="1">
      <c r="A118" s="33" t="s">
        <v>67</v>
      </c>
      <c r="B118" s="33" t="s">
        <v>66</v>
      </c>
      <c r="C118" s="33" t="s">
        <v>25</v>
      </c>
      <c r="D118" s="32" t="s">
        <v>65</v>
      </c>
      <c r="E118" s="21"/>
      <c r="F118" s="20"/>
      <c r="G118" s="20"/>
      <c r="H118" s="20"/>
      <c r="I118" s="20"/>
      <c r="J118" s="21"/>
      <c r="K118" s="21"/>
      <c r="L118" s="21"/>
      <c r="M118" s="21"/>
      <c r="N118" s="21"/>
      <c r="O118" s="21"/>
      <c r="P118" s="8">
        <f t="shared" si="14"/>
        <v>0</v>
      </c>
    </row>
    <row r="119" spans="1:16" s="22" customFormat="1" ht="64.150000000000006" customHeight="1">
      <c r="A119" s="114" t="s">
        <v>55</v>
      </c>
      <c r="B119" s="114" t="s">
        <v>53</v>
      </c>
      <c r="C119" s="114"/>
      <c r="D119" s="103" t="s">
        <v>227</v>
      </c>
      <c r="E119" s="24">
        <f>E120</f>
        <v>0</v>
      </c>
      <c r="F119" s="24">
        <f t="shared" ref="F119:O119" si="25">F120</f>
        <v>0</v>
      </c>
      <c r="G119" s="24">
        <f t="shared" si="25"/>
        <v>0</v>
      </c>
      <c r="H119" s="24">
        <f t="shared" si="25"/>
        <v>0</v>
      </c>
      <c r="I119" s="24">
        <f t="shared" si="25"/>
        <v>0</v>
      </c>
      <c r="J119" s="27">
        <f>J120</f>
        <v>250229.82</v>
      </c>
      <c r="K119" s="27">
        <f>K120</f>
        <v>250229.82</v>
      </c>
      <c r="L119" s="24">
        <f t="shared" si="25"/>
        <v>0</v>
      </c>
      <c r="M119" s="24">
        <f t="shared" si="25"/>
        <v>0</v>
      </c>
      <c r="N119" s="24">
        <f t="shared" si="25"/>
        <v>0</v>
      </c>
      <c r="O119" s="27">
        <f t="shared" si="25"/>
        <v>250229.82</v>
      </c>
      <c r="P119" s="8">
        <f t="shared" si="14"/>
        <v>250229.82</v>
      </c>
    </row>
    <row r="120" spans="1:16" s="22" customFormat="1" ht="81" customHeight="1">
      <c r="A120" s="114" t="s">
        <v>54</v>
      </c>
      <c r="B120" s="114" t="s">
        <v>53</v>
      </c>
      <c r="C120" s="114"/>
      <c r="D120" s="103" t="s">
        <v>226</v>
      </c>
      <c r="E120" s="24"/>
      <c r="F120" s="24"/>
      <c r="G120" s="24"/>
      <c r="H120" s="24"/>
      <c r="I120" s="24"/>
      <c r="J120" s="27">
        <f>J121</f>
        <v>250229.82</v>
      </c>
      <c r="K120" s="27">
        <f>K121</f>
        <v>250229.82</v>
      </c>
      <c r="L120" s="27">
        <f>L121+L122</f>
        <v>0</v>
      </c>
      <c r="M120" s="27">
        <f>M121+M122</f>
        <v>0</v>
      </c>
      <c r="N120" s="27">
        <f>N121+N122</f>
        <v>0</v>
      </c>
      <c r="O120" s="27">
        <f>O121</f>
        <v>250229.82</v>
      </c>
      <c r="P120" s="8">
        <f t="shared" si="14"/>
        <v>250229.82</v>
      </c>
    </row>
    <row r="121" spans="1:16" s="22" customFormat="1" ht="51" customHeight="1">
      <c r="A121" s="116" t="s">
        <v>272</v>
      </c>
      <c r="B121" s="117">
        <v>1061</v>
      </c>
      <c r="C121" s="116" t="s">
        <v>90</v>
      </c>
      <c r="D121" s="118" t="s">
        <v>270</v>
      </c>
      <c r="E121" s="93">
        <f t="shared" ref="E121" si="26">E122</f>
        <v>0</v>
      </c>
      <c r="F121" s="87"/>
      <c r="G121" s="93"/>
      <c r="H121" s="93"/>
      <c r="I121" s="93"/>
      <c r="J121" s="87">
        <f>K121</f>
        <v>250229.82</v>
      </c>
      <c r="K121" s="87">
        <v>250229.82</v>
      </c>
      <c r="L121" s="24"/>
      <c r="M121" s="24"/>
      <c r="N121" s="24"/>
      <c r="O121" s="24">
        <f>K121</f>
        <v>250229.82</v>
      </c>
      <c r="P121" s="8">
        <f t="shared" si="14"/>
        <v>250229.82</v>
      </c>
    </row>
    <row r="122" spans="1:16" s="22" customFormat="1" ht="60" hidden="1">
      <c r="A122" s="26" t="s">
        <v>64</v>
      </c>
      <c r="B122" s="26" t="s">
        <v>63</v>
      </c>
      <c r="C122" s="26" t="s">
        <v>50</v>
      </c>
      <c r="D122" s="30" t="s">
        <v>49</v>
      </c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8">
        <f t="shared" si="14"/>
        <v>0</v>
      </c>
    </row>
    <row r="123" spans="1:16" s="22" customFormat="1" ht="45" hidden="1" customHeight="1">
      <c r="A123" s="144" t="s">
        <v>62</v>
      </c>
      <c r="B123" s="145"/>
      <c r="C123" s="145"/>
      <c r="D123" s="145"/>
      <c r="E123" s="23">
        <f t="shared" ref="E123:O123" si="27">E124</f>
        <v>0</v>
      </c>
      <c r="F123" s="23">
        <f t="shared" si="27"/>
        <v>0</v>
      </c>
      <c r="G123" s="23">
        <f t="shared" si="27"/>
        <v>0</v>
      </c>
      <c r="H123" s="23">
        <f t="shared" si="27"/>
        <v>0</v>
      </c>
      <c r="I123" s="23">
        <f t="shared" si="27"/>
        <v>0</v>
      </c>
      <c r="J123" s="23">
        <f t="shared" si="27"/>
        <v>0</v>
      </c>
      <c r="K123" s="23">
        <f t="shared" si="27"/>
        <v>0</v>
      </c>
      <c r="L123" s="23">
        <f t="shared" si="27"/>
        <v>0</v>
      </c>
      <c r="M123" s="23">
        <f t="shared" si="27"/>
        <v>0</v>
      </c>
      <c r="N123" s="23">
        <f t="shared" si="27"/>
        <v>0</v>
      </c>
      <c r="O123" s="23">
        <f t="shared" si="27"/>
        <v>0</v>
      </c>
      <c r="P123" s="8">
        <f t="shared" si="14"/>
        <v>0</v>
      </c>
    </row>
    <row r="124" spans="1:16" s="22" customFormat="1" ht="60" hidden="1">
      <c r="A124" s="29" t="s">
        <v>29</v>
      </c>
      <c r="B124" s="29" t="s">
        <v>60</v>
      </c>
      <c r="C124" s="29"/>
      <c r="D124" s="28" t="s">
        <v>61</v>
      </c>
      <c r="E124" s="24"/>
      <c r="F124" s="24"/>
      <c r="G124" s="24"/>
      <c r="H124" s="24"/>
      <c r="I124" s="24"/>
      <c r="J124" s="27">
        <f t="shared" ref="J124:O125" si="28">J125</f>
        <v>0</v>
      </c>
      <c r="K124" s="27">
        <f t="shared" si="28"/>
        <v>0</v>
      </c>
      <c r="L124" s="27">
        <f t="shared" si="28"/>
        <v>0</v>
      </c>
      <c r="M124" s="27">
        <f t="shared" si="28"/>
        <v>0</v>
      </c>
      <c r="N124" s="27">
        <f t="shared" si="28"/>
        <v>0</v>
      </c>
      <c r="O124" s="27">
        <f t="shared" si="28"/>
        <v>0</v>
      </c>
      <c r="P124" s="8">
        <f t="shared" si="14"/>
        <v>0</v>
      </c>
    </row>
    <row r="125" spans="1:16" s="22" customFormat="1" ht="60" hidden="1">
      <c r="A125" s="29" t="s">
        <v>30</v>
      </c>
      <c r="B125" s="29" t="s">
        <v>60</v>
      </c>
      <c r="C125" s="29"/>
      <c r="D125" s="28" t="s">
        <v>59</v>
      </c>
      <c r="E125" s="24"/>
      <c r="F125" s="24"/>
      <c r="G125" s="24"/>
      <c r="H125" s="24"/>
      <c r="I125" s="24"/>
      <c r="J125" s="27">
        <f t="shared" si="28"/>
        <v>0</v>
      </c>
      <c r="K125" s="27">
        <f t="shared" si="28"/>
        <v>0</v>
      </c>
      <c r="L125" s="27">
        <f t="shared" si="28"/>
        <v>0</v>
      </c>
      <c r="M125" s="27">
        <f t="shared" si="28"/>
        <v>0</v>
      </c>
      <c r="N125" s="27">
        <f t="shared" si="28"/>
        <v>0</v>
      </c>
      <c r="O125" s="27">
        <f t="shared" si="28"/>
        <v>0</v>
      </c>
      <c r="P125" s="8">
        <f t="shared" si="14"/>
        <v>0</v>
      </c>
    </row>
    <row r="126" spans="1:16" s="22" customFormat="1" ht="30" hidden="1">
      <c r="A126" s="26" t="s">
        <v>35</v>
      </c>
      <c r="B126" s="26" t="s">
        <v>37</v>
      </c>
      <c r="C126" s="26" t="s">
        <v>36</v>
      </c>
      <c r="D126" s="25" t="s">
        <v>38</v>
      </c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8">
        <f t="shared" si="14"/>
        <v>0</v>
      </c>
    </row>
    <row r="127" spans="1:16" s="22" customFormat="1" ht="24.75" customHeight="1">
      <c r="A127" s="119" t="s">
        <v>217</v>
      </c>
      <c r="B127" s="120"/>
      <c r="C127" s="120"/>
      <c r="D127" s="121"/>
      <c r="E127" s="122">
        <f>E128+E132</f>
        <v>-152000</v>
      </c>
      <c r="F127" s="122">
        <f t="shared" ref="F127:O127" si="29">F128+F132</f>
        <v>-152000</v>
      </c>
      <c r="G127" s="122">
        <f t="shared" si="29"/>
        <v>-550100</v>
      </c>
      <c r="H127" s="122">
        <f t="shared" si="29"/>
        <v>0</v>
      </c>
      <c r="I127" s="122">
        <f t="shared" si="29"/>
        <v>0</v>
      </c>
      <c r="J127" s="122">
        <f t="shared" si="29"/>
        <v>152000</v>
      </c>
      <c r="K127" s="122">
        <f t="shared" si="29"/>
        <v>152000</v>
      </c>
      <c r="L127" s="122">
        <f t="shared" si="29"/>
        <v>0</v>
      </c>
      <c r="M127" s="122">
        <f t="shared" si="29"/>
        <v>0</v>
      </c>
      <c r="N127" s="122">
        <f t="shared" si="29"/>
        <v>0</v>
      </c>
      <c r="O127" s="122">
        <f t="shared" si="29"/>
        <v>152000</v>
      </c>
      <c r="P127" s="123">
        <f t="shared" si="14"/>
        <v>0</v>
      </c>
    </row>
    <row r="128" spans="1:16" s="7" customFormat="1" ht="31.5">
      <c r="A128" s="15" t="s">
        <v>10</v>
      </c>
      <c r="B128" s="15" t="s">
        <v>48</v>
      </c>
      <c r="C128" s="15"/>
      <c r="D128" s="14" t="s">
        <v>245</v>
      </c>
      <c r="E128" s="20">
        <f>E129</f>
        <v>0</v>
      </c>
      <c r="F128" s="20">
        <f t="shared" ref="F128:O128" si="30">F129</f>
        <v>0</v>
      </c>
      <c r="G128" s="20">
        <f t="shared" si="30"/>
        <v>0</v>
      </c>
      <c r="H128" s="20">
        <f t="shared" si="30"/>
        <v>0</v>
      </c>
      <c r="I128" s="20">
        <f t="shared" si="30"/>
        <v>0</v>
      </c>
      <c r="J128" s="20">
        <f t="shared" si="30"/>
        <v>0</v>
      </c>
      <c r="K128" s="20">
        <f t="shared" si="30"/>
        <v>0</v>
      </c>
      <c r="L128" s="20">
        <f t="shared" si="30"/>
        <v>0</v>
      </c>
      <c r="M128" s="20">
        <f t="shared" si="30"/>
        <v>0</v>
      </c>
      <c r="N128" s="20">
        <f t="shared" si="30"/>
        <v>0</v>
      </c>
      <c r="O128" s="20">
        <f t="shared" si="30"/>
        <v>0</v>
      </c>
      <c r="P128" s="128">
        <f t="shared" si="14"/>
        <v>0</v>
      </c>
    </row>
    <row r="129" spans="1:16" s="7" customFormat="1" ht="47.25">
      <c r="A129" s="124" t="s">
        <v>11</v>
      </c>
      <c r="B129" s="124" t="s">
        <v>48</v>
      </c>
      <c r="C129" s="124"/>
      <c r="D129" s="125" t="s">
        <v>246</v>
      </c>
      <c r="E129" s="126">
        <f>E130+E131</f>
        <v>0</v>
      </c>
      <c r="F129" s="126">
        <f t="shared" ref="F129:O129" si="31">F130+F131</f>
        <v>0</v>
      </c>
      <c r="G129" s="126">
        <f t="shared" si="31"/>
        <v>0</v>
      </c>
      <c r="H129" s="126">
        <f t="shared" si="31"/>
        <v>0</v>
      </c>
      <c r="I129" s="126">
        <f t="shared" si="31"/>
        <v>0</v>
      </c>
      <c r="J129" s="126">
        <f t="shared" si="31"/>
        <v>0</v>
      </c>
      <c r="K129" s="126">
        <f t="shared" si="31"/>
        <v>0</v>
      </c>
      <c r="L129" s="126">
        <f t="shared" si="31"/>
        <v>0</v>
      </c>
      <c r="M129" s="126">
        <f t="shared" si="31"/>
        <v>0</v>
      </c>
      <c r="N129" s="126">
        <f t="shared" si="31"/>
        <v>0</v>
      </c>
      <c r="O129" s="126">
        <f t="shared" si="31"/>
        <v>0</v>
      </c>
      <c r="P129" s="127">
        <f t="shared" si="14"/>
        <v>0</v>
      </c>
    </row>
    <row r="130" spans="1:16" s="7" customFormat="1" ht="30" customHeight="1">
      <c r="A130" s="18" t="s">
        <v>231</v>
      </c>
      <c r="B130" s="18" t="s">
        <v>95</v>
      </c>
      <c r="C130" s="18" t="s">
        <v>94</v>
      </c>
      <c r="D130" s="10" t="s">
        <v>93</v>
      </c>
      <c r="E130" s="9">
        <f>F130</f>
        <v>47250</v>
      </c>
      <c r="F130" s="9">
        <v>47250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8">
        <f t="shared" si="14"/>
        <v>47250</v>
      </c>
    </row>
    <row r="131" spans="1:16" s="7" customFormat="1" ht="138" customHeight="1">
      <c r="A131" s="18" t="s">
        <v>24</v>
      </c>
      <c r="B131" s="19">
        <v>7693</v>
      </c>
      <c r="C131" s="18" t="s">
        <v>25</v>
      </c>
      <c r="D131" s="17" t="s">
        <v>26</v>
      </c>
      <c r="E131" s="9">
        <f>F131</f>
        <v>-47250</v>
      </c>
      <c r="F131" s="9">
        <v>-47250</v>
      </c>
      <c r="G131" s="9"/>
      <c r="H131" s="9">
        <v>0</v>
      </c>
      <c r="I131" s="9"/>
      <c r="J131" s="9"/>
      <c r="K131" s="9"/>
      <c r="L131" s="9"/>
      <c r="M131" s="9"/>
      <c r="N131" s="9"/>
      <c r="O131" s="9"/>
      <c r="P131" s="8">
        <f t="shared" si="14"/>
        <v>-47250</v>
      </c>
    </row>
    <row r="132" spans="1:16" s="110" customFormat="1" ht="63">
      <c r="A132" s="114" t="s">
        <v>55</v>
      </c>
      <c r="B132" s="114" t="s">
        <v>53</v>
      </c>
      <c r="C132" s="114"/>
      <c r="D132" s="103" t="s">
        <v>227</v>
      </c>
      <c r="E132" s="13">
        <f>E133</f>
        <v>-152000</v>
      </c>
      <c r="F132" s="13">
        <f t="shared" ref="F132:O132" si="32">F133</f>
        <v>-152000</v>
      </c>
      <c r="G132" s="13">
        <f t="shared" si="32"/>
        <v>-550100</v>
      </c>
      <c r="H132" s="13">
        <f t="shared" si="32"/>
        <v>0</v>
      </c>
      <c r="I132" s="13"/>
      <c r="J132" s="13">
        <f t="shared" si="32"/>
        <v>152000</v>
      </c>
      <c r="K132" s="13">
        <f t="shared" si="32"/>
        <v>152000</v>
      </c>
      <c r="L132" s="13">
        <f t="shared" si="32"/>
        <v>0</v>
      </c>
      <c r="M132" s="13">
        <f t="shared" si="32"/>
        <v>0</v>
      </c>
      <c r="N132" s="13">
        <f t="shared" si="32"/>
        <v>0</v>
      </c>
      <c r="O132" s="13">
        <f t="shared" si="32"/>
        <v>152000</v>
      </c>
      <c r="P132" s="8">
        <f t="shared" si="14"/>
        <v>0</v>
      </c>
    </row>
    <row r="133" spans="1:16" s="110" customFormat="1" ht="78.75">
      <c r="A133" s="114" t="s">
        <v>54</v>
      </c>
      <c r="B133" s="114" t="s">
        <v>53</v>
      </c>
      <c r="C133" s="114"/>
      <c r="D133" s="103" t="s">
        <v>226</v>
      </c>
      <c r="E133" s="13">
        <f>E134+E135+E136+E137+E138+E139+E140</f>
        <v>-152000</v>
      </c>
      <c r="F133" s="13">
        <f t="shared" ref="F133:O133" si="33">F134+F135+F136+F137+F138+F139+F140</f>
        <v>-152000</v>
      </c>
      <c r="G133" s="13">
        <f t="shared" si="33"/>
        <v>-550100</v>
      </c>
      <c r="H133" s="13">
        <f t="shared" si="33"/>
        <v>0</v>
      </c>
      <c r="I133" s="13"/>
      <c r="J133" s="13">
        <f t="shared" si="33"/>
        <v>152000</v>
      </c>
      <c r="K133" s="13">
        <f t="shared" si="33"/>
        <v>152000</v>
      </c>
      <c r="L133" s="13">
        <f t="shared" si="33"/>
        <v>0</v>
      </c>
      <c r="M133" s="13">
        <f t="shared" si="33"/>
        <v>0</v>
      </c>
      <c r="N133" s="13">
        <f t="shared" si="33"/>
        <v>0</v>
      </c>
      <c r="O133" s="13">
        <f t="shared" si="33"/>
        <v>152000</v>
      </c>
      <c r="P133" s="8">
        <f t="shared" si="14"/>
        <v>0</v>
      </c>
    </row>
    <row r="134" spans="1:16" s="7" customFormat="1" ht="15.75">
      <c r="A134" s="18" t="s">
        <v>255</v>
      </c>
      <c r="B134" s="18">
        <v>1010</v>
      </c>
      <c r="C134" s="18" t="s">
        <v>256</v>
      </c>
      <c r="D134" s="17" t="s">
        <v>257</v>
      </c>
      <c r="E134" s="9">
        <f>F134</f>
        <v>-930100</v>
      </c>
      <c r="F134" s="9">
        <f>G134+(-320000)+(-40000)+(-20000)</f>
        <v>-930100</v>
      </c>
      <c r="G134" s="9">
        <v>-550100</v>
      </c>
      <c r="H134" s="9"/>
      <c r="I134" s="9"/>
      <c r="J134" s="9">
        <v>8000</v>
      </c>
      <c r="K134" s="9">
        <v>8000</v>
      </c>
      <c r="L134" s="9"/>
      <c r="M134" s="9"/>
      <c r="N134" s="9"/>
      <c r="O134" s="9">
        <f>K134</f>
        <v>8000</v>
      </c>
      <c r="P134" s="8">
        <f t="shared" si="14"/>
        <v>-922100</v>
      </c>
    </row>
    <row r="135" spans="1:16" s="7" customFormat="1" ht="47.25">
      <c r="A135" s="18" t="s">
        <v>228</v>
      </c>
      <c r="B135" s="18">
        <v>1021</v>
      </c>
      <c r="C135" s="18" t="s">
        <v>90</v>
      </c>
      <c r="D135" s="10" t="s">
        <v>229</v>
      </c>
      <c r="E135" s="9">
        <f>F135</f>
        <v>274000</v>
      </c>
      <c r="F135" s="9">
        <f>534000+(-260000)</f>
        <v>274000</v>
      </c>
      <c r="G135" s="9"/>
      <c r="H135" s="9"/>
      <c r="I135" s="9"/>
      <c r="J135" s="9">
        <v>120000</v>
      </c>
      <c r="K135" s="9">
        <v>120000</v>
      </c>
      <c r="L135" s="9"/>
      <c r="M135" s="9"/>
      <c r="N135" s="9"/>
      <c r="O135" s="9">
        <f>K135</f>
        <v>120000</v>
      </c>
      <c r="P135" s="8">
        <f t="shared" si="14"/>
        <v>394000</v>
      </c>
    </row>
    <row r="136" spans="1:16" s="7" customFormat="1" ht="31.5">
      <c r="A136" s="18" t="s">
        <v>259</v>
      </c>
      <c r="B136" s="18" t="s">
        <v>260</v>
      </c>
      <c r="C136" s="18" t="s">
        <v>123</v>
      </c>
      <c r="D136" s="10" t="s">
        <v>261</v>
      </c>
      <c r="E136" s="9">
        <f>F136</f>
        <v>-6000</v>
      </c>
      <c r="F136" s="9">
        <v>-6000</v>
      </c>
      <c r="G136" s="9"/>
      <c r="H136" s="9"/>
      <c r="I136" s="9"/>
      <c r="J136" s="9">
        <f t="shared" ref="J136:J140" si="34">K136+L136</f>
        <v>6000</v>
      </c>
      <c r="K136" s="9">
        <v>6000</v>
      </c>
      <c r="L136" s="9"/>
      <c r="M136" s="9"/>
      <c r="N136" s="9"/>
      <c r="O136" s="9">
        <f>K136</f>
        <v>6000</v>
      </c>
      <c r="P136" s="8">
        <f t="shared" si="14"/>
        <v>0</v>
      </c>
    </row>
    <row r="137" spans="1:16" s="7" customFormat="1" ht="31.5">
      <c r="A137" s="18" t="s">
        <v>258</v>
      </c>
      <c r="B137" s="18">
        <v>1141</v>
      </c>
      <c r="C137" s="18" t="s">
        <v>72</v>
      </c>
      <c r="D137" s="10" t="s">
        <v>262</v>
      </c>
      <c r="E137" s="9">
        <f t="shared" ref="E137:E138" si="35">F137</f>
        <v>50000</v>
      </c>
      <c r="F137" s="9">
        <v>50000</v>
      </c>
      <c r="G137" s="9"/>
      <c r="H137" s="9"/>
      <c r="I137" s="9"/>
      <c r="J137" s="9">
        <f t="shared" si="34"/>
        <v>0</v>
      </c>
      <c r="K137" s="9"/>
      <c r="L137" s="9"/>
      <c r="M137" s="9"/>
      <c r="N137" s="9"/>
      <c r="O137" s="9">
        <f t="shared" ref="O137:O140" si="36">K137</f>
        <v>0</v>
      </c>
      <c r="P137" s="8">
        <f t="shared" si="14"/>
        <v>50000</v>
      </c>
    </row>
    <row r="138" spans="1:16" s="7" customFormat="1" ht="31.5">
      <c r="A138" s="115" t="s">
        <v>263</v>
      </c>
      <c r="B138" s="99">
        <v>1142</v>
      </c>
      <c r="C138" s="115" t="s">
        <v>72</v>
      </c>
      <c r="D138" s="100" t="s">
        <v>264</v>
      </c>
      <c r="E138" s="9">
        <f t="shared" si="35"/>
        <v>18100</v>
      </c>
      <c r="F138" s="9">
        <v>18100</v>
      </c>
      <c r="G138" s="9"/>
      <c r="H138" s="9"/>
      <c r="I138" s="9"/>
      <c r="J138" s="9">
        <f t="shared" si="34"/>
        <v>0</v>
      </c>
      <c r="K138" s="9"/>
      <c r="L138" s="9"/>
      <c r="M138" s="9"/>
      <c r="N138" s="9"/>
      <c r="O138" s="9">
        <f t="shared" si="36"/>
        <v>0</v>
      </c>
      <c r="P138" s="8">
        <f t="shared" si="14"/>
        <v>18100</v>
      </c>
    </row>
    <row r="139" spans="1:16" s="7" customFormat="1" ht="126">
      <c r="A139" s="115" t="s">
        <v>266</v>
      </c>
      <c r="B139" s="99">
        <v>3140</v>
      </c>
      <c r="C139" s="115" t="s">
        <v>104</v>
      </c>
      <c r="D139" s="100" t="s">
        <v>267</v>
      </c>
      <c r="E139" s="9">
        <f>F139</f>
        <v>442000</v>
      </c>
      <c r="F139" s="9">
        <v>442000</v>
      </c>
      <c r="G139" s="9"/>
      <c r="H139" s="9"/>
      <c r="I139" s="9"/>
      <c r="J139" s="9">
        <f t="shared" si="34"/>
        <v>0</v>
      </c>
      <c r="K139" s="9"/>
      <c r="L139" s="9"/>
      <c r="M139" s="9"/>
      <c r="N139" s="9"/>
      <c r="O139" s="9"/>
      <c r="P139" s="8">
        <f t="shared" si="14"/>
        <v>442000</v>
      </c>
    </row>
    <row r="140" spans="1:16" s="7" customFormat="1" ht="31.5">
      <c r="A140" s="115" t="s">
        <v>265</v>
      </c>
      <c r="B140" s="115">
        <v>4030</v>
      </c>
      <c r="C140" s="115" t="s">
        <v>52</v>
      </c>
      <c r="D140" s="100" t="s">
        <v>51</v>
      </c>
      <c r="E140" s="9">
        <v>0</v>
      </c>
      <c r="F140" s="9">
        <v>0</v>
      </c>
      <c r="G140" s="9"/>
      <c r="H140" s="9"/>
      <c r="I140" s="9"/>
      <c r="J140" s="9">
        <f t="shared" si="34"/>
        <v>18000</v>
      </c>
      <c r="K140" s="9">
        <v>18000</v>
      </c>
      <c r="L140" s="9"/>
      <c r="M140" s="9"/>
      <c r="N140" s="9"/>
      <c r="O140" s="9">
        <f t="shared" si="36"/>
        <v>18000</v>
      </c>
      <c r="P140" s="8">
        <f t="shared" si="14"/>
        <v>18000</v>
      </c>
    </row>
    <row r="141" spans="1:16" s="110" customFormat="1" ht="15.75">
      <c r="A141" s="136" t="s">
        <v>269</v>
      </c>
      <c r="B141" s="137"/>
      <c r="C141" s="137"/>
      <c r="D141" s="138"/>
      <c r="E141" s="129">
        <f t="shared" ref="E141:O141" si="37">E142+E154</f>
        <v>-637500</v>
      </c>
      <c r="F141" s="129">
        <f t="shared" si="37"/>
        <v>1250005</v>
      </c>
      <c r="G141" s="129">
        <f t="shared" si="37"/>
        <v>0</v>
      </c>
      <c r="H141" s="129">
        <f t="shared" si="37"/>
        <v>0</v>
      </c>
      <c r="I141" s="129">
        <f t="shared" si="37"/>
        <v>0</v>
      </c>
      <c r="J141" s="129">
        <f t="shared" si="37"/>
        <v>637500</v>
      </c>
      <c r="K141" s="129">
        <f t="shared" si="37"/>
        <v>637500</v>
      </c>
      <c r="L141" s="129">
        <f t="shared" si="37"/>
        <v>0</v>
      </c>
      <c r="M141" s="129">
        <f t="shared" si="37"/>
        <v>0</v>
      </c>
      <c r="N141" s="129">
        <f t="shared" si="37"/>
        <v>0</v>
      </c>
      <c r="O141" s="129">
        <f t="shared" si="37"/>
        <v>637500</v>
      </c>
      <c r="P141" s="130">
        <f t="shared" si="14"/>
        <v>0</v>
      </c>
    </row>
    <row r="142" spans="1:16" s="110" customFormat="1" ht="31.5">
      <c r="A142" s="101" t="s">
        <v>10</v>
      </c>
      <c r="B142" s="102" t="s">
        <v>48</v>
      </c>
      <c r="C142" s="102"/>
      <c r="D142" s="103" t="s">
        <v>247</v>
      </c>
      <c r="E142" s="13">
        <f>E143</f>
        <v>1250005</v>
      </c>
      <c r="F142" s="13">
        <f t="shared" ref="F142:O142" si="38">F143</f>
        <v>1250005</v>
      </c>
      <c r="G142" s="13">
        <f t="shared" si="38"/>
        <v>0</v>
      </c>
      <c r="H142" s="13">
        <f t="shared" si="38"/>
        <v>0</v>
      </c>
      <c r="I142" s="13">
        <f t="shared" si="38"/>
        <v>0</v>
      </c>
      <c r="J142" s="13">
        <f t="shared" si="38"/>
        <v>177500</v>
      </c>
      <c r="K142" s="13">
        <f t="shared" si="38"/>
        <v>177500</v>
      </c>
      <c r="L142" s="13">
        <f t="shared" si="38"/>
        <v>0</v>
      </c>
      <c r="M142" s="13">
        <f t="shared" si="38"/>
        <v>0</v>
      </c>
      <c r="N142" s="13">
        <f t="shared" si="38"/>
        <v>0</v>
      </c>
      <c r="O142" s="13">
        <f t="shared" si="38"/>
        <v>177500</v>
      </c>
      <c r="P142" s="8">
        <f t="shared" si="14"/>
        <v>1427505</v>
      </c>
    </row>
    <row r="143" spans="1:16" s="110" customFormat="1" ht="75.75" customHeight="1">
      <c r="A143" s="101" t="s">
        <v>11</v>
      </c>
      <c r="B143" s="102" t="s">
        <v>48</v>
      </c>
      <c r="C143" s="102"/>
      <c r="D143" s="103" t="s">
        <v>248</v>
      </c>
      <c r="E143" s="13">
        <f>E144+E145+E146+E147+E149+E151+E152+E153+E148+E150</f>
        <v>1250005</v>
      </c>
      <c r="F143" s="13">
        <f>F144+F145+F146+F147+F149+F151+F152+F153+F148+F150</f>
        <v>1250005</v>
      </c>
      <c r="G143" s="13">
        <f t="shared" ref="G143:O143" si="39">G144+G145+G146+G147+G149+G151+G152+G153+G148+G150</f>
        <v>0</v>
      </c>
      <c r="H143" s="13">
        <f t="shared" si="39"/>
        <v>0</v>
      </c>
      <c r="I143" s="13">
        <f t="shared" si="39"/>
        <v>0</v>
      </c>
      <c r="J143" s="13">
        <f t="shared" si="39"/>
        <v>177500</v>
      </c>
      <c r="K143" s="13">
        <f t="shared" si="39"/>
        <v>177500</v>
      </c>
      <c r="L143" s="13">
        <f t="shared" si="39"/>
        <v>0</v>
      </c>
      <c r="M143" s="13">
        <f t="shared" si="39"/>
        <v>0</v>
      </c>
      <c r="N143" s="13">
        <f t="shared" si="39"/>
        <v>0</v>
      </c>
      <c r="O143" s="13">
        <f t="shared" si="39"/>
        <v>177500</v>
      </c>
      <c r="P143" s="8">
        <f t="shared" si="14"/>
        <v>1427505</v>
      </c>
    </row>
    <row r="144" spans="1:16" s="7" customFormat="1" ht="139.5" customHeight="1">
      <c r="A144" s="115" t="s">
        <v>230</v>
      </c>
      <c r="B144" s="99" t="s">
        <v>13</v>
      </c>
      <c r="C144" s="99" t="s">
        <v>12</v>
      </c>
      <c r="D144" s="100" t="s">
        <v>14</v>
      </c>
      <c r="E144" s="9">
        <f t="shared" ref="E144:E149" si="40">F144</f>
        <v>482005</v>
      </c>
      <c r="F144" s="9">
        <f>135000+112500+49500+185000+5</f>
        <v>482005</v>
      </c>
      <c r="G144" s="9"/>
      <c r="H144" s="9"/>
      <c r="I144" s="9"/>
      <c r="J144" s="9">
        <f>K144+L144</f>
        <v>57500</v>
      </c>
      <c r="K144" s="9">
        <v>57500</v>
      </c>
      <c r="L144" s="9"/>
      <c r="M144" s="9"/>
      <c r="N144" s="9"/>
      <c r="O144" s="9">
        <f>K144</f>
        <v>57500</v>
      </c>
      <c r="P144" s="8">
        <f t="shared" si="14"/>
        <v>539505</v>
      </c>
    </row>
    <row r="145" spans="1:16" s="7" customFormat="1" ht="31.5">
      <c r="A145" s="115" t="s">
        <v>231</v>
      </c>
      <c r="B145" s="115">
        <v>2010</v>
      </c>
      <c r="C145" s="115" t="s">
        <v>94</v>
      </c>
      <c r="D145" s="100" t="s">
        <v>93</v>
      </c>
      <c r="E145" s="9">
        <f t="shared" si="40"/>
        <v>270000</v>
      </c>
      <c r="F145" s="9">
        <v>270000</v>
      </c>
      <c r="G145" s="9"/>
      <c r="H145" s="9"/>
      <c r="I145" s="9"/>
      <c r="J145" s="9">
        <f>K145</f>
        <v>20000</v>
      </c>
      <c r="K145" s="9">
        <v>20000</v>
      </c>
      <c r="L145" s="9"/>
      <c r="M145" s="9"/>
      <c r="N145" s="9"/>
      <c r="O145" s="9">
        <f>K145</f>
        <v>20000</v>
      </c>
      <c r="P145" s="8">
        <f t="shared" ref="P145:P157" si="41">J145+E145</f>
        <v>290000</v>
      </c>
    </row>
    <row r="146" spans="1:16" s="7" customFormat="1" ht="63">
      <c r="A146" s="115" t="s">
        <v>205</v>
      </c>
      <c r="B146" s="115" t="s">
        <v>204</v>
      </c>
      <c r="C146" s="115" t="s">
        <v>203</v>
      </c>
      <c r="D146" s="100" t="s">
        <v>250</v>
      </c>
      <c r="E146" s="9">
        <f t="shared" si="40"/>
        <v>85000</v>
      </c>
      <c r="F146" s="9">
        <v>85000</v>
      </c>
      <c r="G146" s="9"/>
      <c r="H146" s="9"/>
      <c r="I146" s="9"/>
      <c r="J146" s="9"/>
      <c r="K146" s="9"/>
      <c r="L146" s="9"/>
      <c r="M146" s="9"/>
      <c r="N146" s="9"/>
      <c r="O146" s="9"/>
      <c r="P146" s="8">
        <f t="shared" si="41"/>
        <v>85000</v>
      </c>
    </row>
    <row r="147" spans="1:16" s="7" customFormat="1" ht="31.5">
      <c r="A147" s="115" t="s">
        <v>15</v>
      </c>
      <c r="B147" s="115" t="s">
        <v>17</v>
      </c>
      <c r="C147" s="115" t="s">
        <v>16</v>
      </c>
      <c r="D147" s="100" t="s">
        <v>251</v>
      </c>
      <c r="E147" s="9">
        <f t="shared" si="40"/>
        <v>15000</v>
      </c>
      <c r="F147" s="9">
        <v>15000</v>
      </c>
      <c r="G147" s="9"/>
      <c r="H147" s="9"/>
      <c r="I147" s="9"/>
      <c r="J147" s="9"/>
      <c r="K147" s="9"/>
      <c r="L147" s="9"/>
      <c r="M147" s="9"/>
      <c r="N147" s="9"/>
      <c r="O147" s="9"/>
      <c r="P147" s="8">
        <f t="shared" si="41"/>
        <v>15000</v>
      </c>
    </row>
    <row r="148" spans="1:16" s="7" customFormat="1" ht="47.25">
      <c r="A148" s="115" t="s">
        <v>232</v>
      </c>
      <c r="B148" s="115" t="s">
        <v>142</v>
      </c>
      <c r="C148" s="115" t="s">
        <v>141</v>
      </c>
      <c r="D148" s="100" t="s">
        <v>249</v>
      </c>
      <c r="E148" s="9">
        <v>90000</v>
      </c>
      <c r="F148" s="9">
        <v>90000</v>
      </c>
      <c r="G148" s="9"/>
      <c r="H148" s="9"/>
      <c r="I148" s="9"/>
      <c r="J148" s="9"/>
      <c r="K148" s="9"/>
      <c r="L148" s="9"/>
      <c r="M148" s="9"/>
      <c r="N148" s="9"/>
      <c r="O148" s="9"/>
      <c r="P148" s="8">
        <v>90000</v>
      </c>
    </row>
    <row r="149" spans="1:16" s="7" customFormat="1" ht="31.5">
      <c r="A149" s="115" t="s">
        <v>252</v>
      </c>
      <c r="B149" s="115" t="s">
        <v>253</v>
      </c>
      <c r="C149" s="115" t="s">
        <v>56</v>
      </c>
      <c r="D149" s="100" t="s">
        <v>254</v>
      </c>
      <c r="E149" s="9">
        <f t="shared" si="40"/>
        <v>205000</v>
      </c>
      <c r="F149" s="9">
        <v>205000</v>
      </c>
      <c r="G149" s="9"/>
      <c r="H149" s="9"/>
      <c r="I149" s="9"/>
      <c r="J149" s="9"/>
      <c r="K149" s="9"/>
      <c r="L149" s="9"/>
      <c r="M149" s="9"/>
      <c r="N149" s="9"/>
      <c r="O149" s="9"/>
      <c r="P149" s="8">
        <f t="shared" si="41"/>
        <v>205000</v>
      </c>
    </row>
    <row r="150" spans="1:16" s="7" customFormat="1" ht="31.5">
      <c r="A150" s="115" t="s">
        <v>19</v>
      </c>
      <c r="B150" s="115" t="s">
        <v>21</v>
      </c>
      <c r="C150" s="115" t="s">
        <v>20</v>
      </c>
      <c r="D150" s="100" t="s">
        <v>22</v>
      </c>
      <c r="E150" s="9">
        <v>83000</v>
      </c>
      <c r="F150" s="9">
        <v>83000</v>
      </c>
      <c r="G150" s="9"/>
      <c r="H150" s="9"/>
      <c r="I150" s="9"/>
      <c r="J150" s="9"/>
      <c r="K150" s="9"/>
      <c r="L150" s="9"/>
      <c r="M150" s="9"/>
      <c r="N150" s="9"/>
      <c r="O150" s="9"/>
      <c r="P150" s="8">
        <v>83000</v>
      </c>
    </row>
    <row r="151" spans="1:16" s="7" customFormat="1" ht="31.5">
      <c r="A151" s="115" t="s">
        <v>238</v>
      </c>
      <c r="B151" s="115" t="s">
        <v>239</v>
      </c>
      <c r="C151" s="115" t="s">
        <v>23</v>
      </c>
      <c r="D151" s="100" t="s">
        <v>240</v>
      </c>
      <c r="E151" s="9"/>
      <c r="F151" s="9"/>
      <c r="G151" s="9"/>
      <c r="H151" s="9"/>
      <c r="I151" s="9"/>
      <c r="J151" s="9">
        <f>K151</f>
        <v>50000</v>
      </c>
      <c r="K151" s="9">
        <v>50000</v>
      </c>
      <c r="L151" s="9"/>
      <c r="M151" s="9"/>
      <c r="N151" s="9"/>
      <c r="O151" s="9">
        <f>K151</f>
        <v>50000</v>
      </c>
      <c r="P151" s="8">
        <f t="shared" si="41"/>
        <v>50000</v>
      </c>
    </row>
    <row r="152" spans="1:16" s="7" customFormat="1" ht="31.5">
      <c r="A152" s="115" t="s">
        <v>241</v>
      </c>
      <c r="B152" s="115" t="s">
        <v>242</v>
      </c>
      <c r="C152" s="115" t="s">
        <v>23</v>
      </c>
      <c r="D152" s="100" t="s">
        <v>243</v>
      </c>
      <c r="E152" s="9"/>
      <c r="F152" s="9"/>
      <c r="G152" s="9"/>
      <c r="H152" s="9"/>
      <c r="I152" s="9"/>
      <c r="J152" s="9">
        <f>K152</f>
        <v>50000</v>
      </c>
      <c r="K152" s="9">
        <v>50000</v>
      </c>
      <c r="L152" s="9"/>
      <c r="M152" s="9"/>
      <c r="N152" s="9"/>
      <c r="O152" s="9">
        <v>50000</v>
      </c>
      <c r="P152" s="8">
        <f t="shared" si="41"/>
        <v>50000</v>
      </c>
    </row>
    <row r="153" spans="1:16" s="7" customFormat="1" ht="31.5">
      <c r="A153" s="115" t="s">
        <v>234</v>
      </c>
      <c r="B153" s="115" t="s">
        <v>233</v>
      </c>
      <c r="C153" s="115" t="s">
        <v>236</v>
      </c>
      <c r="D153" s="100" t="s">
        <v>237</v>
      </c>
      <c r="E153" s="9">
        <f t="shared" ref="E153" si="42">F153</f>
        <v>20000</v>
      </c>
      <c r="F153" s="9">
        <v>20000</v>
      </c>
      <c r="G153" s="9"/>
      <c r="H153" s="9"/>
      <c r="I153" s="9"/>
      <c r="J153" s="9"/>
      <c r="K153" s="9"/>
      <c r="L153" s="9"/>
      <c r="M153" s="9"/>
      <c r="N153" s="9"/>
      <c r="O153" s="9"/>
      <c r="P153" s="8">
        <f t="shared" si="41"/>
        <v>20000</v>
      </c>
    </row>
    <row r="154" spans="1:16" s="110" customFormat="1" ht="47.25">
      <c r="A154" s="101" t="s">
        <v>29</v>
      </c>
      <c r="B154" s="102">
        <v>37</v>
      </c>
      <c r="C154" s="102"/>
      <c r="D154" s="103" t="s">
        <v>216</v>
      </c>
      <c r="E154" s="13">
        <f>E155</f>
        <v>-1887505</v>
      </c>
      <c r="F154" s="13">
        <f t="shared" ref="F154:O154" si="43">F155</f>
        <v>0</v>
      </c>
      <c r="G154" s="13">
        <f t="shared" si="43"/>
        <v>0</v>
      </c>
      <c r="H154" s="13">
        <f t="shared" si="43"/>
        <v>0</v>
      </c>
      <c r="I154" s="13">
        <f t="shared" si="43"/>
        <v>0</v>
      </c>
      <c r="J154" s="13">
        <f t="shared" si="43"/>
        <v>460000</v>
      </c>
      <c r="K154" s="13">
        <f t="shared" si="43"/>
        <v>460000</v>
      </c>
      <c r="L154" s="13">
        <f t="shared" si="43"/>
        <v>0</v>
      </c>
      <c r="M154" s="13">
        <f t="shared" si="43"/>
        <v>0</v>
      </c>
      <c r="N154" s="13">
        <f t="shared" si="43"/>
        <v>0</v>
      </c>
      <c r="O154" s="13">
        <f t="shared" si="43"/>
        <v>460000</v>
      </c>
      <c r="P154" s="8">
        <f t="shared" si="41"/>
        <v>-1427505</v>
      </c>
    </row>
    <row r="155" spans="1:16" s="110" customFormat="1" ht="63">
      <c r="A155" s="101" t="s">
        <v>30</v>
      </c>
      <c r="B155" s="102">
        <v>37</v>
      </c>
      <c r="C155" s="102"/>
      <c r="D155" s="103" t="s">
        <v>220</v>
      </c>
      <c r="E155" s="13">
        <f>E156+E157</f>
        <v>-1887505</v>
      </c>
      <c r="F155" s="13">
        <f t="shared" ref="F155:O155" si="44">F156+F157</f>
        <v>0</v>
      </c>
      <c r="G155" s="13">
        <f t="shared" si="44"/>
        <v>0</v>
      </c>
      <c r="H155" s="13">
        <f t="shared" si="44"/>
        <v>0</v>
      </c>
      <c r="I155" s="13">
        <f t="shared" si="44"/>
        <v>0</v>
      </c>
      <c r="J155" s="13">
        <f t="shared" si="44"/>
        <v>460000</v>
      </c>
      <c r="K155" s="13">
        <f t="shared" si="44"/>
        <v>460000</v>
      </c>
      <c r="L155" s="13">
        <f t="shared" si="44"/>
        <v>0</v>
      </c>
      <c r="M155" s="13">
        <f t="shared" si="44"/>
        <v>0</v>
      </c>
      <c r="N155" s="13">
        <f t="shared" si="44"/>
        <v>0</v>
      </c>
      <c r="O155" s="13">
        <f t="shared" si="44"/>
        <v>460000</v>
      </c>
      <c r="P155" s="8">
        <f t="shared" si="41"/>
        <v>-1427505</v>
      </c>
    </row>
    <row r="156" spans="1:16" s="7" customFormat="1" ht="31.5">
      <c r="A156" s="98" t="s">
        <v>31</v>
      </c>
      <c r="B156" s="99" t="s">
        <v>33</v>
      </c>
      <c r="C156" s="99" t="s">
        <v>32</v>
      </c>
      <c r="D156" s="100" t="s">
        <v>34</v>
      </c>
      <c r="E156" s="9">
        <v>-1887505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8">
        <f t="shared" si="41"/>
        <v>-1887505</v>
      </c>
    </row>
    <row r="157" spans="1:16" s="7" customFormat="1" ht="31.5">
      <c r="A157" s="98" t="s">
        <v>35</v>
      </c>
      <c r="B157" s="99" t="s">
        <v>37</v>
      </c>
      <c r="C157" s="99" t="s">
        <v>36</v>
      </c>
      <c r="D157" s="100" t="s">
        <v>38</v>
      </c>
      <c r="E157" s="9">
        <f>F157</f>
        <v>0</v>
      </c>
      <c r="F157" s="9">
        <v>0</v>
      </c>
      <c r="G157" s="9"/>
      <c r="H157" s="9"/>
      <c r="I157" s="9"/>
      <c r="J157" s="9">
        <f>K157</f>
        <v>460000</v>
      </c>
      <c r="K157" s="9">
        <v>460000</v>
      </c>
      <c r="L157" s="9"/>
      <c r="M157" s="9"/>
      <c r="N157" s="9"/>
      <c r="O157" s="9">
        <f>K157</f>
        <v>460000</v>
      </c>
      <c r="P157" s="8">
        <f t="shared" si="41"/>
        <v>460000</v>
      </c>
    </row>
    <row r="158" spans="1:16" ht="16.5" thickBot="1">
      <c r="A158" s="6"/>
      <c r="B158" s="6"/>
      <c r="C158" s="6"/>
      <c r="D158" s="6" t="s">
        <v>47</v>
      </c>
      <c r="E158" s="5">
        <f>+E17+E115+E127+E141</f>
        <v>-789500</v>
      </c>
      <c r="F158" s="5">
        <f t="shared" ref="F158:O158" si="45">+F17+F115+F127+F141</f>
        <v>1098005</v>
      </c>
      <c r="G158" s="5">
        <f t="shared" si="45"/>
        <v>-550100</v>
      </c>
      <c r="H158" s="5">
        <f t="shared" si="45"/>
        <v>0</v>
      </c>
      <c r="I158" s="5">
        <f t="shared" si="45"/>
        <v>0</v>
      </c>
      <c r="J158" s="5">
        <f t="shared" si="45"/>
        <v>1089729.82</v>
      </c>
      <c r="K158" s="5">
        <f t="shared" si="45"/>
        <v>1039729.8200000001</v>
      </c>
      <c r="L158" s="5">
        <f t="shared" si="45"/>
        <v>50000</v>
      </c>
      <c r="M158" s="5">
        <f t="shared" si="45"/>
        <v>0</v>
      </c>
      <c r="N158" s="5">
        <f t="shared" si="45"/>
        <v>0</v>
      </c>
      <c r="O158" s="5">
        <f t="shared" si="45"/>
        <v>1039729.8200000001</v>
      </c>
      <c r="P158" s="8">
        <f>J158+E158</f>
        <v>300229.82000000007</v>
      </c>
    </row>
    <row r="160" spans="1:16" ht="18.75">
      <c r="D160" s="4" t="s">
        <v>46</v>
      </c>
      <c r="N160" s="4" t="s">
        <v>45</v>
      </c>
    </row>
    <row r="164" spans="5:13" ht="17.25">
      <c r="E164" s="3"/>
      <c r="F164" s="3"/>
      <c r="G164" s="3"/>
      <c r="H164" s="3"/>
      <c r="I164" s="3"/>
      <c r="J164" s="3"/>
      <c r="K164" s="3"/>
      <c r="L164" s="3"/>
      <c r="M164" s="3"/>
    </row>
    <row r="165" spans="5:13" ht="18.75">
      <c r="E165" s="2"/>
    </row>
  </sheetData>
  <sheetProtection selectLockedCells="1" selectUnlockedCells="1"/>
  <mergeCells count="31">
    <mergeCell ref="A110:D110"/>
    <mergeCell ref="A105:D105"/>
    <mergeCell ref="A41:D41"/>
    <mergeCell ref="B10:C10"/>
    <mergeCell ref="B11:C11"/>
    <mergeCell ref="A17:D17"/>
    <mergeCell ref="D12:D15"/>
    <mergeCell ref="G14:G15"/>
    <mergeCell ref="P12:P15"/>
    <mergeCell ref="I13:I15"/>
    <mergeCell ref="O13:O15"/>
    <mergeCell ref="N14:N15"/>
    <mergeCell ref="M13:N13"/>
    <mergeCell ref="L13:L15"/>
    <mergeCell ref="H14:H15"/>
    <mergeCell ref="D5:I5"/>
    <mergeCell ref="A141:D141"/>
    <mergeCell ref="J12:O12"/>
    <mergeCell ref="J13:J15"/>
    <mergeCell ref="E12:I12"/>
    <mergeCell ref="C12:C15"/>
    <mergeCell ref="F13:F15"/>
    <mergeCell ref="E13:E15"/>
    <mergeCell ref="G13:H13"/>
    <mergeCell ref="A123:D123"/>
    <mergeCell ref="K13:K14"/>
    <mergeCell ref="M14:M15"/>
    <mergeCell ref="A12:A15"/>
    <mergeCell ref="B12:B15"/>
    <mergeCell ref="A115:D115"/>
    <mergeCell ref="A8:P8"/>
  </mergeCells>
  <printOptions horizontalCentered="1"/>
  <pageMargins left="0.47244094488188981" right="0.19685039370078741" top="0.27559055118110237" bottom="0.27559055118110237" header="0.51181102362204722" footer="0.51181102362204722"/>
  <pageSetup paperSize="9" scale="60" firstPageNumber="0" orientation="landscape" blackAndWhite="1" horizontalDpi="300" verticalDpi="300" r:id="rId1"/>
  <headerFooter alignWithMargins="0"/>
  <rowBreaks count="2" manualBreakCount="2">
    <brk id="141" max="16383" man="1"/>
    <brk id="1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2,1</vt:lpstr>
      <vt:lpstr>'дод 2,1'!Заголовки_для_печати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</cp:lastModifiedBy>
  <cp:lastPrinted>2021-05-19T12:26:44Z</cp:lastPrinted>
  <dcterms:created xsi:type="dcterms:W3CDTF">2021-04-01T12:21:07Z</dcterms:created>
  <dcterms:modified xsi:type="dcterms:W3CDTF">2021-05-25T13:41:28Z</dcterms:modified>
</cp:coreProperties>
</file>