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 BUH\Desktop\Штатні зі змінами\"/>
    </mc:Choice>
  </mc:AlternateContent>
  <bookViews>
    <workbookView xWindow="0" yWindow="0" windowWidth="21570" windowHeight="7620" activeTab="5"/>
  </bookViews>
  <sheets>
    <sheet name="ЗЗСО Водиця зі зм" sheetId="8" r:id="rId1"/>
    <sheet name="ЗЗСО стримба зі зм." sheetId="9" r:id="rId2"/>
    <sheet name="ЗЗСОВ.Водяне" sheetId="3" r:id="rId3"/>
    <sheet name="В.Вод.інтернат" sheetId="4" r:id="rId4"/>
    <sheet name="В.Вод Тьовшаг" sheetId="5" r:id="rId5"/>
    <sheet name="В.Бичків 1" sheetId="6" r:id="rId6"/>
    <sheet name="Плаюць" sheetId="7" r:id="rId7"/>
  </sheets>
  <calcPr calcId="162913"/>
</workbook>
</file>

<file path=xl/calcChain.xml><?xml version="1.0" encoding="utf-8"?>
<calcChain xmlns="http://schemas.openxmlformats.org/spreadsheetml/2006/main">
  <c r="D39" i="6" l="1"/>
  <c r="K38" i="6"/>
  <c r="K37" i="6"/>
  <c r="G36" i="6"/>
  <c r="G35" i="6"/>
  <c r="J35" i="6" s="1"/>
  <c r="K34" i="6"/>
  <c r="G33" i="6"/>
  <c r="G32" i="6"/>
  <c r="H32" i="6" s="1"/>
  <c r="K32" i="6" s="1"/>
  <c r="G31" i="6"/>
  <c r="K30" i="6"/>
  <c r="K29" i="6"/>
  <c r="K28" i="6"/>
  <c r="K27" i="6"/>
  <c r="K26" i="6"/>
  <c r="K25" i="6"/>
  <c r="G24" i="6"/>
  <c r="G23" i="6"/>
  <c r="G22" i="6"/>
  <c r="J22" i="6" s="1"/>
  <c r="G21" i="6"/>
  <c r="D40" i="7"/>
  <c r="F37" i="7"/>
  <c r="G37" i="7" s="1"/>
  <c r="F36" i="7"/>
  <c r="G36" i="7" s="1"/>
  <c r="F34" i="7"/>
  <c r="G34" i="7" s="1"/>
  <c r="F31" i="7"/>
  <c r="G31" i="7" s="1"/>
  <c r="F30" i="7"/>
  <c r="G30" i="7" s="1"/>
  <c r="F25" i="7"/>
  <c r="G25" i="7" s="1"/>
  <c r="F24" i="7"/>
  <c r="G24" i="7" s="1"/>
  <c r="F23" i="7"/>
  <c r="G23" i="7" s="1"/>
  <c r="F22" i="7"/>
  <c r="G22" i="7" s="1"/>
  <c r="H22" i="6" l="1"/>
  <c r="K22" i="6" s="1"/>
  <c r="K35" i="6"/>
  <c r="H23" i="6"/>
  <c r="K23" i="6" s="1"/>
  <c r="H24" i="6"/>
  <c r="K24" i="6" s="1"/>
  <c r="H21" i="6"/>
  <c r="K21" i="6" s="1"/>
  <c r="H31" i="6"/>
  <c r="K31" i="6" s="1"/>
  <c r="H36" i="6"/>
  <c r="K36" i="6" s="1"/>
  <c r="H33" i="6"/>
  <c r="K33" i="6" s="1"/>
  <c r="H25" i="7"/>
  <c r="K25" i="7" s="1"/>
  <c r="H30" i="7"/>
  <c r="K30" i="7" s="1"/>
  <c r="H31" i="7"/>
  <c r="K31" i="7" s="1"/>
  <c r="H34" i="7"/>
  <c r="K34" i="7" s="1"/>
  <c r="J36" i="7"/>
  <c r="K36" i="7" s="1"/>
  <c r="J23" i="7"/>
  <c r="H23" i="7"/>
  <c r="H24" i="7"/>
  <c r="K24" i="7" s="1"/>
  <c r="H37" i="7"/>
  <c r="K37" i="7" s="1"/>
  <c r="H22" i="7"/>
  <c r="K22" i="7" s="1"/>
  <c r="D41" i="4"/>
  <c r="K40" i="4"/>
  <c r="K39" i="4"/>
  <c r="K38" i="4"/>
  <c r="K37" i="4"/>
  <c r="K36" i="4"/>
  <c r="K35" i="4"/>
  <c r="F34" i="4"/>
  <c r="G34" i="4" s="1"/>
  <c r="K33" i="4"/>
  <c r="K32" i="4"/>
  <c r="K31" i="4"/>
  <c r="K30" i="4"/>
  <c r="F29" i="4"/>
  <c r="G29" i="4" s="1"/>
  <c r="F28" i="4"/>
  <c r="G28" i="4" s="1"/>
  <c r="J28" i="4" s="1"/>
  <c r="F27" i="4"/>
  <c r="G27" i="4" s="1"/>
  <c r="K26" i="4"/>
  <c r="K25" i="4"/>
  <c r="K24" i="4"/>
  <c r="K23" i="4"/>
  <c r="K22" i="4"/>
  <c r="C41" i="5"/>
  <c r="J40" i="5"/>
  <c r="J39" i="5"/>
  <c r="J38" i="5"/>
  <c r="J37" i="5"/>
  <c r="J36" i="5"/>
  <c r="J35" i="5"/>
  <c r="J34" i="5"/>
  <c r="J33" i="5"/>
  <c r="J32" i="5"/>
  <c r="E32" i="5"/>
  <c r="E31" i="5"/>
  <c r="F31" i="5" s="1"/>
  <c r="E30" i="5"/>
  <c r="F30" i="5" s="1"/>
  <c r="J29" i="5"/>
  <c r="J28" i="5"/>
  <c r="J27" i="5"/>
  <c r="J26" i="5"/>
  <c r="J25" i="5"/>
  <c r="J24" i="5"/>
  <c r="E23" i="5"/>
  <c r="F23" i="5" s="1"/>
  <c r="J22" i="5"/>
  <c r="D40" i="3"/>
  <c r="K39" i="6" l="1"/>
  <c r="K23" i="7"/>
  <c r="K40" i="7" s="1"/>
  <c r="H29" i="4"/>
  <c r="K29" i="4" s="1"/>
  <c r="H28" i="4"/>
  <c r="K28" i="4" s="1"/>
  <c r="H34" i="4"/>
  <c r="K34" i="4" s="1"/>
  <c r="H27" i="4"/>
  <c r="K27" i="4" s="1"/>
  <c r="G30" i="5"/>
  <c r="J30" i="5" s="1"/>
  <c r="G23" i="5"/>
  <c r="J23" i="5" s="1"/>
  <c r="G31" i="5"/>
  <c r="J31" i="5" s="1"/>
  <c r="K41" i="4" l="1"/>
  <c r="J41" i="5"/>
  <c r="D39" i="9" l="1"/>
  <c r="F38" i="9"/>
  <c r="G38" i="9" s="1"/>
  <c r="F37" i="9"/>
  <c r="G37" i="9" s="1"/>
  <c r="F36" i="9"/>
  <c r="G36" i="9" s="1"/>
  <c r="L36" i="9" s="1"/>
  <c r="F28" i="9"/>
  <c r="G28" i="9" s="1"/>
  <c r="H28" i="9" s="1"/>
  <c r="F27" i="9"/>
  <c r="G27" i="9" s="1"/>
  <c r="H27" i="9" s="1"/>
  <c r="F26" i="9"/>
  <c r="G26" i="9" s="1"/>
  <c r="F25" i="9"/>
  <c r="G25" i="9" s="1"/>
  <c r="H25" i="9" s="1"/>
  <c r="L25" i="9" s="1"/>
  <c r="F24" i="9"/>
  <c r="G24" i="9" s="1"/>
  <c r="H24" i="9" s="1"/>
  <c r="F23" i="9"/>
  <c r="G23" i="9" s="1"/>
  <c r="F22" i="9"/>
  <c r="G22" i="9" s="1"/>
  <c r="F21" i="9"/>
  <c r="G21" i="9" s="1"/>
  <c r="H22" i="9" l="1"/>
  <c r="K22" i="9"/>
  <c r="H23" i="9"/>
  <c r="L23" i="9" s="1"/>
  <c r="H21" i="9"/>
  <c r="L21" i="9" s="1"/>
  <c r="K38" i="9"/>
  <c r="L38" i="9" s="1"/>
  <c r="H26" i="9"/>
  <c r="L26" i="9" s="1"/>
  <c r="H37" i="9"/>
  <c r="L37" i="9" s="1"/>
  <c r="L22" i="9" l="1"/>
  <c r="L39" i="9"/>
  <c r="L37" i="8" l="1"/>
  <c r="D37" i="8"/>
  <c r="J37" i="8"/>
  <c r="F39" i="3" l="1"/>
  <c r="G39" i="3" s="1"/>
  <c r="F38" i="3"/>
  <c r="G38" i="3" s="1"/>
  <c r="F37" i="3"/>
  <c r="G37" i="3" s="1"/>
  <c r="L36" i="3"/>
  <c r="L35" i="3"/>
  <c r="L34" i="3"/>
  <c r="L33" i="3"/>
  <c r="F33" i="3"/>
  <c r="F32" i="3"/>
  <c r="G32" i="3" s="1"/>
  <c r="F31" i="3"/>
  <c r="G31" i="3" s="1"/>
  <c r="L30" i="3"/>
  <c r="L29" i="3"/>
  <c r="L28" i="3"/>
  <c r="L27" i="3"/>
  <c r="F26" i="3"/>
  <c r="G26" i="3" s="1"/>
  <c r="F25" i="3"/>
  <c r="G25" i="3" s="1"/>
  <c r="F24" i="3"/>
  <c r="G24" i="3" s="1"/>
  <c r="F23" i="3"/>
  <c r="G23" i="3" s="1"/>
  <c r="L22" i="3"/>
  <c r="F21" i="3"/>
  <c r="G21" i="3" s="1"/>
  <c r="L21" i="3" s="1"/>
  <c r="H24" i="3" l="1"/>
  <c r="L24" i="3" s="1"/>
  <c r="H31" i="3"/>
  <c r="L31" i="3" s="1"/>
  <c r="L37" i="3"/>
  <c r="H23" i="3"/>
  <c r="K23" i="3"/>
  <c r="H25" i="3"/>
  <c r="H26" i="3"/>
  <c r="L26" i="3" s="1"/>
  <c r="H32" i="3"/>
  <c r="L32" i="3" s="1"/>
  <c r="H38" i="3"/>
  <c r="L38" i="3" s="1"/>
  <c r="K39" i="3"/>
  <c r="L39" i="3" s="1"/>
  <c r="L23" i="3" l="1"/>
  <c r="L40" i="3" s="1"/>
</calcChain>
</file>

<file path=xl/sharedStrings.xml><?xml version="1.0" encoding="utf-8"?>
<sst xmlns="http://schemas.openxmlformats.org/spreadsheetml/2006/main" count="313" uniqueCount="137">
  <si>
    <t>Директор Водицького ЗЗСО І-ІІІ ступенів</t>
  </si>
  <si>
    <t>____________ Палкуш В.Ю.</t>
  </si>
  <si>
    <t>Штатний розпис</t>
  </si>
  <si>
    <t>Адміністративно-господарського , навчально-допоміжного  та обслуговуючого персоналу</t>
  </si>
  <si>
    <t>к-ть ставок</t>
  </si>
  <si>
    <t>гірські</t>
  </si>
  <si>
    <t>Заступник директора з господарської роботи</t>
  </si>
  <si>
    <t>завідувач господарства</t>
  </si>
  <si>
    <t>Прибиральник службовах приміщень(10%за дезрозчини)</t>
  </si>
  <si>
    <t>Секретар-друкарка</t>
  </si>
  <si>
    <t>Робітник з комплексного обслуговування й ремонту будівель(або слюсар-сантехнік, столяр)</t>
  </si>
  <si>
    <t>Робітник (оператор) з експлуотації та обслуговування котелень- на сезон</t>
  </si>
  <si>
    <t>,</t>
  </si>
  <si>
    <t>Робітник (оператор) з експлуотації та обслуговування котелень- на рік</t>
  </si>
  <si>
    <t>Електромонтер з ремонту та обслугов.електроустаткування</t>
  </si>
  <si>
    <t>Машиніст із прання білизни</t>
  </si>
  <si>
    <t>Опалювач на сезон</t>
  </si>
  <si>
    <t>опалювач на рік</t>
  </si>
  <si>
    <t>гардеробник</t>
  </si>
  <si>
    <t>кухар</t>
  </si>
  <si>
    <t>Водій автотранспортних засобів (автобуса50%за складність та напр.,25%за класність)</t>
  </si>
  <si>
    <t>Разом:</t>
  </si>
  <si>
    <t>Виконавець:Ткач Г.М.</t>
  </si>
  <si>
    <t>Директор Стримбівського ЗЗСО І-ІІІст.</t>
  </si>
  <si>
    <t>____________ О.Д.Леурда</t>
  </si>
  <si>
    <t>Прибиральник службовах приміщень</t>
  </si>
  <si>
    <t>Електромонтер з ремонту та обслуовув. Електроустаткування-електро-котли Дакон,насоси,бойлери</t>
  </si>
  <si>
    <t>Робітник (оператор) з експлуотації та обслуговування котеленьна опалення електроводяне</t>
  </si>
  <si>
    <t>Робітник (оператор) з експлуотації та обслуговування котеленьна опалення електроводяне- на рік</t>
  </si>
  <si>
    <t>кочегар на сезон</t>
  </si>
  <si>
    <t>підсобний робітник кухні</t>
  </si>
  <si>
    <t>бібліотекар 8-11</t>
  </si>
  <si>
    <t>сестра медична 7-10</t>
  </si>
  <si>
    <t>комірник</t>
  </si>
  <si>
    <t>Водій автотранспортних засобів (автобуса)</t>
  </si>
  <si>
    <t>вакансія</t>
  </si>
  <si>
    <t>Виконавець: Ткач Г.М.</t>
  </si>
  <si>
    <t>в.о.Головного бухгалтера ___________________Спасюк Л.І.</t>
  </si>
  <si>
    <t>Директор Верхньоводянського ЗЗСО І-ІІІ ступенів</t>
  </si>
  <si>
    <t>____________ І.Д.Тернущак</t>
  </si>
  <si>
    <t>на 30% менше дир</t>
  </si>
  <si>
    <t>В.О.головного бухгалтера ________________Спасюк Л.І.</t>
  </si>
  <si>
    <t>по Верхньоводянському  ЗЗСО І-ІІІ ст.№1 інтернат</t>
  </si>
  <si>
    <t>Робітник (оператор) з експлуотації та обслуговування котеленьна (опалення бочки) на рік</t>
  </si>
  <si>
    <t>Робітник (оператор) з експлуотації та обслуговування котелень на сезон</t>
  </si>
  <si>
    <t>Помічник вихователя</t>
  </si>
  <si>
    <t>в.о.Головного бухгалтера</t>
  </si>
  <si>
    <t>____________</t>
  </si>
  <si>
    <t>Л.І.Спасюк</t>
  </si>
  <si>
    <t>по Верхньоводянському  ЗЗСО І-ІІІ ст.№2 Тьовшаг</t>
  </si>
  <si>
    <t>В.о. Головного  бухгалтера__________________Спасюк Л.І.</t>
  </si>
  <si>
    <t xml:space="preserve">               Бухгалтер</t>
  </si>
  <si>
    <t>Спасюк Л.І</t>
  </si>
  <si>
    <t>____________ О.Ю.Влад</t>
  </si>
  <si>
    <t>Адміністративно-господарського, навчально-допоміжного  та обслуговуючого персоналу</t>
  </si>
  <si>
    <t>Головний бухгалтер</t>
  </si>
  <si>
    <t>Спасюк Л.І.</t>
  </si>
  <si>
    <t xml:space="preserve">Назва посади </t>
  </si>
  <si>
    <t>Розряд</t>
  </si>
  <si>
    <t>Посадовий оклад згідно тарифної сітки</t>
  </si>
  <si>
    <t>Оклад(розряд+гірські)</t>
  </si>
  <si>
    <t>Доплата до мінімалки</t>
  </si>
  <si>
    <t>Оклад з доп. До мін з/п</t>
  </si>
  <si>
    <t>Нічні</t>
  </si>
  <si>
    <t>Додаткові доплати та надбавки</t>
  </si>
  <si>
    <t>Місячний фонд заробітної плати</t>
  </si>
  <si>
    <t>№ п/п</t>
  </si>
  <si>
    <t>К-ть ставок</t>
  </si>
  <si>
    <t>Гірські</t>
  </si>
  <si>
    <t>Завідувач господарства</t>
  </si>
  <si>
    <t>Інженео-електронік</t>
  </si>
  <si>
    <t>Опалювач на рік</t>
  </si>
  <si>
    <t>Кочегар на сезон(35% від оклада від годин за відпрац.нічне чергування)</t>
  </si>
  <si>
    <t>Гардеробник</t>
  </si>
  <si>
    <t>Кухар</t>
  </si>
  <si>
    <t>Бібліотекар 8-11(15% за зав.бібл.)</t>
  </si>
  <si>
    <t>Сестра медична 7-10(20% на період карантину)</t>
  </si>
  <si>
    <t>Виконавець ____________Галина ТКАЧ</t>
  </si>
  <si>
    <t>В.о.Головного бухгалтера_________________Любов СПАСЮК</t>
  </si>
  <si>
    <t>по ВОДИЦЬКОМУ ЗЗСО І-ІІІ ступенів Великобичківської селищної ради</t>
  </si>
  <si>
    <t>мінімальна заробітна плата з 01.12.2021року - 6500</t>
  </si>
  <si>
    <t>01 вересня 2022 року</t>
  </si>
  <si>
    <t>Затверджую:</t>
  </si>
  <si>
    <t>_________________2022 року</t>
  </si>
  <si>
    <t>на   ___________ 2022року</t>
  </si>
  <si>
    <t>Штат в кількості : 20,5 штатних одиниць з місячним фондом заробітної плати: Сто сорок тисяч дев'ятсот сімдесят шість грн., 52 коп.</t>
  </si>
  <si>
    <t>мінімальна заробітна плата з 01.12.2021  року - 6500</t>
  </si>
  <si>
    <t>по Стримбівському  ЗЗСО І-ІІІ ст. Великобичківської селищної ради</t>
  </si>
  <si>
    <t>Інженер - електронік</t>
  </si>
  <si>
    <t>Бібліотекар 8-119(10% за зав.бібл.)</t>
  </si>
  <si>
    <t>Підсобний робітник кухні</t>
  </si>
  <si>
    <t>Кочегар на сезон</t>
  </si>
  <si>
    <t>____________ 2022 року</t>
  </si>
  <si>
    <t>на ___________ 2022року</t>
  </si>
  <si>
    <t>Штат в кількості :13 штатних одиниць з місячним фондом заробітної плати: Вісімдесят дев'ять тисяч п'ятсот двадцять сім  грн., 44 коп.</t>
  </si>
  <si>
    <t>________________ 2022 року</t>
  </si>
  <si>
    <t>на   ______________2022 року</t>
  </si>
  <si>
    <t>по Верхньоводянському  ЗЗСО І-ІІІ ст.№1 Великобичківської селищної ради</t>
  </si>
  <si>
    <t xml:space="preserve">№ п/п </t>
  </si>
  <si>
    <t>бібліотекар 8-11(15% за зав.бібл.)</t>
  </si>
  <si>
    <t>Водій автотранспортних засобів (автобуса)25% за класність,50% за складність та напруженість</t>
  </si>
  <si>
    <t>сестра медична 7-10(20% на період карантину</t>
  </si>
  <si>
    <t>Штат в кількості: 18 штатних одиниць з місячним фондом заробітної плати: Сто двадцять три тисячі сто дев'яносто грн.,13 коп.</t>
  </si>
  <si>
    <t>Директор закладу</t>
  </si>
  <si>
    <t>____________ І.Д Тернущак</t>
  </si>
  <si>
    <t>на   1 вересня 2022року</t>
  </si>
  <si>
    <t>мінімальна заробітна плата з 1.12.2021року - 6500</t>
  </si>
  <si>
    <t xml:space="preserve">назва посади </t>
  </si>
  <si>
    <t>розряд</t>
  </si>
  <si>
    <t>посадовий оклад</t>
  </si>
  <si>
    <t>доплата до мін .з-ти</t>
  </si>
  <si>
    <t>доплати надбавки</t>
  </si>
  <si>
    <t>фонд ЗП</t>
  </si>
  <si>
    <t>Прибиральник службовах приміщень(10%)</t>
  </si>
  <si>
    <t>Штат в кількості: 1   штатних одиниць з місячним фондом заробітної плати: Шість тисяч шістсот шістдесят шість грн., 81 коп.</t>
  </si>
  <si>
    <t>____________ І.Д .Тернущак</t>
  </si>
  <si>
    <t>доплата до 6500</t>
  </si>
  <si>
    <t>3 п/п</t>
  </si>
  <si>
    <t>Оклад(розряд +гірські)</t>
  </si>
  <si>
    <t>Оклад з доп.до мін.з/пл</t>
  </si>
  <si>
    <t>Доплати надбавки</t>
  </si>
  <si>
    <t>Штат в кількості: 7  штатних одиниць з місячним фондом заробітної плати:Сорок  сім тисяч двісті двадцять один грн., 13 коп.</t>
  </si>
  <si>
    <t>___________ 2022 року</t>
  </si>
  <si>
    <t>на  ____________ 2022року</t>
  </si>
  <si>
    <t>В.о.Директор закладу</t>
  </si>
  <si>
    <t>інженер-електронк</t>
  </si>
  <si>
    <t>бібліотекар 8-11(10%)</t>
  </si>
  <si>
    <t>Локота О.Ю.</t>
  </si>
  <si>
    <t>по ПЛАЮЦЬКОМУ ЗЗСО І-ІІІ ст. Великобичківської селищної ради</t>
  </si>
  <si>
    <t>___________2022 року</t>
  </si>
  <si>
    <t>Штат в кількості:  9  штатних одиниць з місячним фондом заробітної плати:П'ятдесят дев'ять тисяч шістсот п'ять грн. 13 коп</t>
  </si>
  <si>
    <t>____________ І.М.Лембак</t>
  </si>
  <si>
    <t>інженер-електроник</t>
  </si>
  <si>
    <t>по Великобичківському   ЗЗСО І-ІІІ ступенів  №1Великобичківської селищної ради</t>
  </si>
  <si>
    <t>на   ___________ 2022 року</t>
  </si>
  <si>
    <t>Оклад згідно тарифної сітки</t>
  </si>
  <si>
    <t>Штат в кількості:  21,5  штатних одиниці з місячним фондом заробітної плати: Сто сорок чотири тисячі чотиристо тридцять п'ять  грн. 80 коп.(144 435,80)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</si>
</sst>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1"/>
      <scheme val="minor"/>
    </font>
    <font>
      <sz val="8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rgb="FFFF0000"/>
      <name val="Calibri"/>
      <family val="2"/>
      <charset val="1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1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8">
    <xf numFmtId="0" fontId="0" fillId="0" borderId="0" xfId="0"/>
    <xf numFmtId="0" fontId="3" fillId="0" borderId="1" xfId="2" applyBorder="1"/>
    <xf numFmtId="2" fontId="3" fillId="0" borderId="1" xfId="2" applyNumberFormat="1" applyBorder="1"/>
    <xf numFmtId="0" fontId="3" fillId="0" borderId="1" xfId="2" applyBorder="1" applyAlignment="1">
      <alignment wrapText="1"/>
    </xf>
    <xf numFmtId="2" fontId="4" fillId="0" borderId="1" xfId="2" applyNumberFormat="1" applyFont="1" applyBorder="1"/>
    <xf numFmtId="2" fontId="3" fillId="0" borderId="2" xfId="2" applyNumberFormat="1" applyBorder="1"/>
    <xf numFmtId="2" fontId="5" fillId="0" borderId="1" xfId="2" applyNumberFormat="1" applyFont="1" applyBorder="1"/>
    <xf numFmtId="2" fontId="3" fillId="0" borderId="1" xfId="2" applyNumberFormat="1" applyBorder="1" applyAlignment="1">
      <alignment wrapText="1"/>
    </xf>
    <xf numFmtId="0" fontId="6" fillId="0" borderId="0" xfId="0" applyFont="1" applyAlignment="1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10" fillId="0" borderId="1" xfId="2" applyFont="1" applyBorder="1" applyAlignment="1">
      <alignment wrapText="1"/>
    </xf>
    <xf numFmtId="2" fontId="0" fillId="0" borderId="1" xfId="0" applyNumberFormat="1" applyBorder="1"/>
    <xf numFmtId="2" fontId="2" fillId="0" borderId="1" xfId="0" applyNumberFormat="1" applyFont="1" applyBorder="1"/>
    <xf numFmtId="2" fontId="10" fillId="0" borderId="2" xfId="2" applyNumberFormat="1" applyFont="1" applyBorder="1" applyAlignment="1">
      <alignment wrapText="1"/>
    </xf>
    <xf numFmtId="0" fontId="11" fillId="0" borderId="1" xfId="0" applyFont="1" applyBorder="1"/>
    <xf numFmtId="0" fontId="13" fillId="0" borderId="1" xfId="0" applyFont="1" applyBorder="1"/>
    <xf numFmtId="2" fontId="11" fillId="0" borderId="1" xfId="0" applyNumberFormat="1" applyFont="1" applyBorder="1"/>
    <xf numFmtId="0" fontId="11" fillId="0" borderId="0" xfId="0" applyFont="1"/>
    <xf numFmtId="0" fontId="0" fillId="0" borderId="0" xfId="0" applyAlignment="1">
      <alignment horizontal="center"/>
    </xf>
    <xf numFmtId="0" fontId="14" fillId="0" borderId="0" xfId="0" applyFont="1"/>
    <xf numFmtId="0" fontId="14" fillId="0" borderId="0" xfId="1" applyFont="1"/>
    <xf numFmtId="0" fontId="14" fillId="0" borderId="0" xfId="1" applyFont="1" applyAlignment="1"/>
    <xf numFmtId="0" fontId="14" fillId="0" borderId="0" xfId="1" applyFont="1" applyAlignment="1">
      <alignment horizontal="center"/>
    </xf>
    <xf numFmtId="0" fontId="15" fillId="0" borderId="1" xfId="0" applyFont="1" applyBorder="1" applyAlignment="1">
      <alignment vertical="center" wrapText="1"/>
    </xf>
    <xf numFmtId="0" fontId="15" fillId="0" borderId="1" xfId="1" applyFont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0" fontId="14" fillId="0" borderId="1" xfId="1" applyFont="1" applyBorder="1" applyAlignment="1">
      <alignment wrapText="1"/>
    </xf>
    <xf numFmtId="2" fontId="16" fillId="0" borderId="2" xfId="2" applyNumberFormat="1" applyFont="1" applyBorder="1" applyAlignment="1">
      <alignment horizontal="center"/>
    </xf>
    <xf numFmtId="2" fontId="16" fillId="0" borderId="1" xfId="2" applyNumberFormat="1" applyFont="1" applyBorder="1" applyAlignment="1">
      <alignment horizontal="center"/>
    </xf>
    <xf numFmtId="0" fontId="16" fillId="0" borderId="1" xfId="2" applyFont="1" applyBorder="1" applyAlignment="1">
      <alignment wrapText="1"/>
    </xf>
    <xf numFmtId="2" fontId="14" fillId="0" borderId="0" xfId="1" applyNumberFormat="1" applyFont="1" applyAlignment="1">
      <alignment horizontal="center"/>
    </xf>
    <xf numFmtId="2" fontId="14" fillId="0" borderId="1" xfId="1" applyNumberFormat="1" applyFont="1" applyBorder="1" applyAlignment="1">
      <alignment horizontal="center"/>
    </xf>
    <xf numFmtId="0" fontId="16" fillId="0" borderId="1" xfId="2" applyFont="1" applyBorder="1"/>
    <xf numFmtId="2" fontId="16" fillId="0" borderId="1" xfId="2" applyNumberFormat="1" applyFont="1" applyBorder="1" applyAlignment="1">
      <alignment horizontal="center" wrapText="1"/>
    </xf>
    <xf numFmtId="0" fontId="14" fillId="0" borderId="1" xfId="1" applyFont="1" applyBorder="1"/>
    <xf numFmtId="0" fontId="15" fillId="0" borderId="1" xfId="0" applyFont="1" applyBorder="1"/>
    <xf numFmtId="0" fontId="15" fillId="0" borderId="1" xfId="1" applyFont="1" applyBorder="1"/>
    <xf numFmtId="0" fontId="15" fillId="0" borderId="1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2" fontId="20" fillId="0" borderId="1" xfId="2" applyNumberFormat="1" applyFont="1" applyBorder="1" applyAlignment="1">
      <alignment horizontal="center"/>
    </xf>
    <xf numFmtId="2" fontId="14" fillId="0" borderId="0" xfId="1" applyNumberFormat="1" applyFont="1"/>
    <xf numFmtId="2" fontId="16" fillId="0" borderId="1" xfId="1" applyNumberFormat="1" applyFont="1" applyBorder="1" applyAlignment="1">
      <alignment horizontal="center"/>
    </xf>
    <xf numFmtId="2" fontId="15" fillId="0" borderId="1" xfId="1" applyNumberFormat="1" applyFont="1" applyBorder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2" fontId="16" fillId="0" borderId="2" xfId="2" applyNumberFormat="1" applyFont="1" applyBorder="1"/>
    <xf numFmtId="2" fontId="16" fillId="0" borderId="1" xfId="2" applyNumberFormat="1" applyFont="1" applyBorder="1"/>
    <xf numFmtId="2" fontId="17" fillId="0" borderId="1" xfId="2" applyNumberFormat="1" applyFont="1" applyBorder="1"/>
    <xf numFmtId="2" fontId="16" fillId="0" borderId="4" xfId="2" applyNumberFormat="1" applyFont="1" applyBorder="1"/>
    <xf numFmtId="2" fontId="14" fillId="0" borderId="1" xfId="0" applyNumberFormat="1" applyFont="1" applyBorder="1"/>
    <xf numFmtId="2" fontId="16" fillId="0" borderId="1" xfId="2" applyNumberFormat="1" applyFont="1" applyBorder="1" applyAlignment="1">
      <alignment wrapText="1"/>
    </xf>
    <xf numFmtId="2" fontId="18" fillId="0" borderId="1" xfId="2" applyNumberFormat="1" applyFont="1" applyBorder="1"/>
    <xf numFmtId="2" fontId="19" fillId="0" borderId="1" xfId="2" applyNumberFormat="1" applyFont="1" applyBorder="1"/>
    <xf numFmtId="2" fontId="20" fillId="0" borderId="1" xfId="2" applyNumberFormat="1" applyFont="1" applyBorder="1"/>
    <xf numFmtId="2" fontId="18" fillId="0" borderId="1" xfId="0" applyNumberFormat="1" applyFont="1" applyBorder="1"/>
    <xf numFmtId="0" fontId="19" fillId="0" borderId="1" xfId="0" applyFont="1" applyBorder="1"/>
    <xf numFmtId="0" fontId="15" fillId="0" borderId="1" xfId="0" applyFont="1" applyBorder="1" applyAlignment="1">
      <alignment vertical="center"/>
    </xf>
    <xf numFmtId="2" fontId="16" fillId="0" borderId="1" xfId="0" applyNumberFormat="1" applyFont="1" applyBorder="1"/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  <xf numFmtId="0" fontId="14" fillId="0" borderId="3" xfId="1" applyFont="1" applyBorder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3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1" fillId="0" borderId="0" xfId="0" applyFont="1" applyBorder="1"/>
    <xf numFmtId="0" fontId="21" fillId="0" borderId="1" xfId="0" applyFont="1" applyBorder="1"/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/>
    </xf>
    <xf numFmtId="2" fontId="25" fillId="0" borderId="2" xfId="2" applyNumberFormat="1" applyFont="1" applyBorder="1" applyAlignment="1">
      <alignment wrapText="1"/>
    </xf>
    <xf numFmtId="2" fontId="26" fillId="0" borderId="1" xfId="2" applyNumberFormat="1" applyFont="1" applyBorder="1"/>
    <xf numFmtId="2" fontId="27" fillId="0" borderId="1" xfId="2" applyNumberFormat="1" applyFont="1" applyBorder="1"/>
    <xf numFmtId="2" fontId="21" fillId="0" borderId="1" xfId="0" applyNumberFormat="1" applyFont="1" applyBorder="1"/>
    <xf numFmtId="2" fontId="28" fillId="0" borderId="1" xfId="2" applyNumberFormat="1" applyFont="1" applyBorder="1"/>
    <xf numFmtId="0" fontId="26" fillId="0" borderId="1" xfId="2" applyFont="1" applyBorder="1" applyAlignment="1">
      <alignment wrapText="1"/>
    </xf>
    <xf numFmtId="2" fontId="26" fillId="0" borderId="2" xfId="2" applyNumberFormat="1" applyFont="1" applyBorder="1"/>
    <xf numFmtId="0" fontId="26" fillId="0" borderId="1" xfId="2" applyFont="1" applyBorder="1"/>
    <xf numFmtId="0" fontId="25" fillId="0" borderId="1" xfId="2" applyFont="1" applyBorder="1" applyAlignment="1">
      <alignment wrapText="1"/>
    </xf>
    <xf numFmtId="2" fontId="26" fillId="0" borderId="1" xfId="2" applyNumberFormat="1" applyFont="1" applyBorder="1" applyAlignment="1">
      <alignment wrapText="1"/>
    </xf>
    <xf numFmtId="2" fontId="26" fillId="0" borderId="4" xfId="2" applyNumberFormat="1" applyFont="1" applyBorder="1"/>
    <xf numFmtId="2" fontId="29" fillId="0" borderId="1" xfId="0" applyNumberFormat="1" applyFont="1" applyBorder="1"/>
    <xf numFmtId="0" fontId="30" fillId="0" borderId="1" xfId="0" applyFont="1" applyBorder="1"/>
    <xf numFmtId="2" fontId="30" fillId="0" borderId="1" xfId="0" applyNumberFormat="1" applyFont="1" applyBorder="1"/>
    <xf numFmtId="0" fontId="23" fillId="0" borderId="3" xfId="0" applyFont="1" applyBorder="1" applyAlignment="1">
      <alignment horizontal="center" wrapText="1"/>
    </xf>
    <xf numFmtId="14" fontId="21" fillId="0" borderId="0" xfId="0" applyNumberFormat="1" applyFont="1" applyAlignment="1">
      <alignment horizontal="center"/>
    </xf>
    <xf numFmtId="0" fontId="31" fillId="0" borderId="1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30" fillId="0" borderId="1" xfId="0" applyFont="1" applyBorder="1" applyAlignment="1">
      <alignment wrapText="1"/>
    </xf>
    <xf numFmtId="0" fontId="22" fillId="0" borderId="1" xfId="1" applyFont="1" applyBorder="1" applyAlignment="1">
      <alignment wrapText="1"/>
    </xf>
    <xf numFmtId="2" fontId="32" fillId="0" borderId="1" xfId="0" applyNumberFormat="1" applyFont="1" applyBorder="1"/>
    <xf numFmtId="0" fontId="33" fillId="0" borderId="1" xfId="0" applyFont="1" applyBorder="1"/>
    <xf numFmtId="2" fontId="3" fillId="0" borderId="1" xfId="2" applyNumberFormat="1" applyFont="1" applyBorder="1"/>
    <xf numFmtId="0" fontId="12" fillId="0" borderId="0" xfId="0" applyFont="1"/>
    <xf numFmtId="0" fontId="28" fillId="0" borderId="1" xfId="0" applyFont="1" applyBorder="1"/>
    <xf numFmtId="2" fontId="28" fillId="0" borderId="1" xfId="0" applyNumberFormat="1" applyFont="1" applyBorder="1"/>
    <xf numFmtId="0" fontId="34" fillId="0" borderId="0" xfId="0" applyFont="1"/>
    <xf numFmtId="14" fontId="14" fillId="0" borderId="0" xfId="0" applyNumberFormat="1" applyFont="1" applyAlignment="1">
      <alignment horizontal="center"/>
    </xf>
    <xf numFmtId="0" fontId="16" fillId="0" borderId="1" xfId="2" applyNumberFormat="1" applyFont="1" applyBorder="1"/>
    <xf numFmtId="0" fontId="14" fillId="0" borderId="1" xfId="0" applyNumberFormat="1" applyFont="1" applyBorder="1"/>
    <xf numFmtId="0" fontId="14" fillId="0" borderId="3" xfId="0" applyFont="1" applyBorder="1" applyAlignment="1">
      <alignment horizontal="center" wrapText="1"/>
    </xf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15" fillId="0" borderId="0" xfId="0" applyFont="1" applyAlignment="1"/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wrapText="1"/>
    </xf>
    <xf numFmtId="2" fontId="14" fillId="0" borderId="0" xfId="0" applyNumberFormat="1" applyFont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F4" sqref="F4:L5"/>
    </sheetView>
  </sheetViews>
  <sheetFormatPr defaultRowHeight="12.75" x14ac:dyDescent="0.2"/>
  <cols>
    <col min="1" max="1" width="6" customWidth="1"/>
    <col min="2" max="2" width="32.5703125" customWidth="1"/>
    <col min="3" max="3" width="8" customWidth="1"/>
    <col min="4" max="4" width="6.85546875" customWidth="1"/>
    <col min="5" max="5" width="10.7109375" customWidth="1"/>
    <col min="6" max="6" width="10.140625" customWidth="1"/>
    <col min="7" max="7" width="10.85546875" customWidth="1"/>
    <col min="8" max="8" width="10.28515625" customWidth="1"/>
    <col min="9" max="9" width="12.140625" customWidth="1"/>
    <col min="11" max="11" width="11.140625" customWidth="1"/>
    <col min="12" max="12" width="14.7109375" customWidth="1"/>
  </cols>
  <sheetData>
    <row r="1" spans="1:12" ht="15.75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x14ac:dyDescent="0.25">
      <c r="A2" s="21"/>
      <c r="B2" s="22"/>
      <c r="C2" s="22"/>
      <c r="D2" s="22"/>
      <c r="E2" s="22"/>
      <c r="F2" s="22"/>
      <c r="G2" s="66" t="s">
        <v>82</v>
      </c>
      <c r="H2" s="66"/>
      <c r="I2" s="66"/>
      <c r="J2" s="66"/>
      <c r="K2" s="66"/>
      <c r="L2" s="22"/>
    </row>
    <row r="3" spans="1:12" ht="33.75" customHeight="1" x14ac:dyDescent="0.25">
      <c r="A3" s="21"/>
      <c r="B3" s="22"/>
      <c r="C3" s="22"/>
      <c r="D3" s="22"/>
      <c r="E3" s="22"/>
      <c r="F3" s="67" t="s">
        <v>85</v>
      </c>
      <c r="G3" s="67"/>
      <c r="H3" s="67"/>
      <c r="I3" s="67"/>
      <c r="J3" s="67"/>
      <c r="K3" s="67"/>
      <c r="L3" s="67"/>
    </row>
    <row r="4" spans="1:12" ht="15.75" x14ac:dyDescent="0.25">
      <c r="A4" s="21"/>
      <c r="B4" s="22"/>
      <c r="C4" s="22"/>
      <c r="D4" s="22"/>
      <c r="E4" s="22"/>
      <c r="F4" s="64" t="s">
        <v>0</v>
      </c>
      <c r="G4" s="64"/>
      <c r="H4" s="64"/>
      <c r="I4" s="64"/>
      <c r="J4" s="64"/>
      <c r="K4" s="64"/>
      <c r="L4" s="64"/>
    </row>
    <row r="5" spans="1:12" ht="15.75" x14ac:dyDescent="0.25">
      <c r="A5" s="21"/>
      <c r="B5" s="22"/>
      <c r="C5" s="22"/>
      <c r="D5" s="22"/>
      <c r="E5" s="22"/>
      <c r="F5" s="64"/>
      <c r="G5" s="64"/>
      <c r="H5" s="64"/>
      <c r="I5" s="64"/>
      <c r="J5" s="64"/>
      <c r="K5" s="64"/>
      <c r="L5" s="64"/>
    </row>
    <row r="6" spans="1:12" ht="15.75" x14ac:dyDescent="0.25">
      <c r="A6" s="21"/>
      <c r="B6" s="22"/>
      <c r="C6" s="22"/>
      <c r="D6" s="22"/>
      <c r="E6" s="22"/>
      <c r="F6" s="66" t="s">
        <v>1</v>
      </c>
      <c r="G6" s="66"/>
      <c r="H6" s="66"/>
      <c r="I6" s="66"/>
      <c r="J6" s="66"/>
      <c r="K6" s="66"/>
      <c r="L6" s="66"/>
    </row>
    <row r="7" spans="1:12" ht="15.75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ht="15.75" x14ac:dyDescent="0.25">
      <c r="A8" s="21"/>
      <c r="B8" s="21"/>
      <c r="C8" s="21"/>
      <c r="D8" s="21"/>
      <c r="E8" s="21"/>
      <c r="F8" s="21"/>
      <c r="G8" s="21"/>
      <c r="H8" s="21"/>
      <c r="I8" s="21"/>
      <c r="J8" s="68" t="s">
        <v>83</v>
      </c>
      <c r="K8" s="68"/>
      <c r="L8" s="68"/>
    </row>
    <row r="9" spans="1:12" ht="15.75" x14ac:dyDescent="0.25">
      <c r="A9" s="21"/>
      <c r="B9" s="22"/>
      <c r="C9" s="63" t="s">
        <v>2</v>
      </c>
      <c r="D9" s="63"/>
      <c r="E9" s="63"/>
      <c r="F9" s="63"/>
      <c r="G9" s="63"/>
      <c r="H9" s="63"/>
      <c r="I9" s="22"/>
      <c r="J9" s="22"/>
      <c r="K9" s="22"/>
      <c r="L9" s="22"/>
    </row>
    <row r="10" spans="1:12" ht="15.75" x14ac:dyDescent="0.25">
      <c r="A10" s="21"/>
      <c r="B10" s="22"/>
      <c r="C10" s="22"/>
      <c r="D10" s="63" t="s">
        <v>84</v>
      </c>
      <c r="E10" s="63"/>
      <c r="F10" s="63"/>
      <c r="G10" s="63"/>
      <c r="H10" s="22"/>
      <c r="I10" s="22"/>
      <c r="J10" s="22"/>
      <c r="K10" s="22"/>
      <c r="L10" s="22"/>
    </row>
    <row r="11" spans="1:12" ht="15.75" x14ac:dyDescent="0.25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ht="15.75" x14ac:dyDescent="0.25">
      <c r="A12" s="21"/>
      <c r="B12" s="23" t="s">
        <v>3</v>
      </c>
      <c r="C12" s="23"/>
      <c r="D12" s="23"/>
      <c r="E12" s="23"/>
      <c r="F12" s="23"/>
      <c r="G12" s="23"/>
      <c r="H12" s="23"/>
      <c r="I12" s="23"/>
      <c r="J12" s="23"/>
      <c r="K12" s="23"/>
      <c r="L12" s="22"/>
    </row>
    <row r="13" spans="1:12" ht="15.75" x14ac:dyDescent="0.25">
      <c r="A13" s="21"/>
      <c r="B13" s="22"/>
      <c r="C13" s="64" t="s">
        <v>79</v>
      </c>
      <c r="D13" s="64"/>
      <c r="E13" s="64"/>
      <c r="F13" s="64"/>
      <c r="G13" s="64"/>
      <c r="H13" s="64"/>
      <c r="I13" s="22"/>
      <c r="J13" s="22"/>
      <c r="K13" s="22"/>
      <c r="L13" s="22"/>
    </row>
    <row r="14" spans="1:12" ht="15.75" x14ac:dyDescent="0.25">
      <c r="A14" s="21"/>
      <c r="B14" s="22"/>
      <c r="C14" s="64"/>
      <c r="D14" s="64"/>
      <c r="E14" s="64"/>
      <c r="F14" s="64"/>
      <c r="G14" s="64"/>
      <c r="H14" s="64"/>
      <c r="I14" s="22"/>
      <c r="J14" s="22"/>
      <c r="K14" s="22"/>
      <c r="L14" s="22"/>
    </row>
    <row r="15" spans="1:12" ht="15.75" x14ac:dyDescent="0.25">
      <c r="A15" s="21"/>
      <c r="B15" s="22"/>
      <c r="C15" s="64"/>
      <c r="D15" s="64"/>
      <c r="E15" s="64"/>
      <c r="F15" s="64"/>
      <c r="G15" s="64"/>
      <c r="H15" s="64"/>
      <c r="I15" s="22"/>
      <c r="J15" s="22"/>
      <c r="K15" s="22"/>
      <c r="L15" s="22"/>
    </row>
    <row r="16" spans="1:12" ht="15.7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 ht="15.75" x14ac:dyDescent="0.25">
      <c r="A17" s="21"/>
      <c r="B17" s="22"/>
      <c r="C17" s="63" t="s">
        <v>80</v>
      </c>
      <c r="D17" s="63"/>
      <c r="E17" s="63"/>
      <c r="F17" s="63"/>
      <c r="G17" s="63"/>
      <c r="H17" s="63"/>
      <c r="I17" s="63"/>
      <c r="J17" s="24"/>
      <c r="K17" s="22"/>
      <c r="L17" s="22"/>
    </row>
    <row r="18" spans="1:12" ht="71.25" customHeight="1" x14ac:dyDescent="0.2">
      <c r="A18" s="25" t="s">
        <v>66</v>
      </c>
      <c r="B18" s="26" t="s">
        <v>57</v>
      </c>
      <c r="C18" s="26" t="s">
        <v>58</v>
      </c>
      <c r="D18" s="26" t="s">
        <v>67</v>
      </c>
      <c r="E18" s="26" t="s">
        <v>59</v>
      </c>
      <c r="F18" s="26" t="s">
        <v>68</v>
      </c>
      <c r="G18" s="26" t="s">
        <v>60</v>
      </c>
      <c r="H18" s="26" t="s">
        <v>61</v>
      </c>
      <c r="I18" s="26" t="s">
        <v>62</v>
      </c>
      <c r="J18" s="26" t="s">
        <v>63</v>
      </c>
      <c r="K18" s="26" t="s">
        <v>64</v>
      </c>
      <c r="L18" s="26" t="s">
        <v>65</v>
      </c>
    </row>
    <row r="19" spans="1:12" ht="32.25" customHeight="1" x14ac:dyDescent="0.25">
      <c r="A19" s="27">
        <v>1</v>
      </c>
      <c r="B19" s="28" t="s">
        <v>6</v>
      </c>
      <c r="C19" s="29"/>
      <c r="D19" s="30"/>
      <c r="E19" s="30"/>
      <c r="F19" s="30"/>
      <c r="G19" s="30"/>
      <c r="H19" s="30"/>
      <c r="I19" s="30"/>
      <c r="J19" s="30"/>
      <c r="K19" s="30"/>
      <c r="L19" s="41"/>
    </row>
    <row r="20" spans="1:12" ht="24.75" customHeight="1" x14ac:dyDescent="0.25">
      <c r="A20" s="27">
        <v>2</v>
      </c>
      <c r="B20" s="31" t="s">
        <v>69</v>
      </c>
      <c r="C20" s="29">
        <v>7</v>
      </c>
      <c r="D20" s="30">
        <v>1</v>
      </c>
      <c r="E20" s="30">
        <v>4455</v>
      </c>
      <c r="F20" s="30">
        <v>1113.75</v>
      </c>
      <c r="G20" s="30">
        <v>5568.75</v>
      </c>
      <c r="H20" s="30">
        <v>931.25</v>
      </c>
      <c r="I20" s="32">
        <v>6500</v>
      </c>
      <c r="J20" s="33"/>
      <c r="K20" s="30"/>
      <c r="L20" s="41">
        <v>6500</v>
      </c>
    </row>
    <row r="21" spans="1:12" ht="53.25" customHeight="1" x14ac:dyDescent="0.25">
      <c r="A21" s="27">
        <v>3</v>
      </c>
      <c r="B21" s="31" t="s">
        <v>8</v>
      </c>
      <c r="C21" s="30">
        <v>1</v>
      </c>
      <c r="D21" s="30">
        <v>5</v>
      </c>
      <c r="E21" s="30">
        <v>2893</v>
      </c>
      <c r="F21" s="30">
        <v>723.25</v>
      </c>
      <c r="G21" s="30">
        <v>3616.25</v>
      </c>
      <c r="H21" s="30">
        <v>2883.75</v>
      </c>
      <c r="I21" s="30">
        <v>6500</v>
      </c>
      <c r="J21" s="30"/>
      <c r="K21" s="30">
        <v>361.63</v>
      </c>
      <c r="L21" s="41">
        <v>34308.15</v>
      </c>
    </row>
    <row r="22" spans="1:12" ht="17.25" customHeight="1" x14ac:dyDescent="0.25">
      <c r="A22" s="27">
        <v>4</v>
      </c>
      <c r="B22" s="31" t="s">
        <v>9</v>
      </c>
      <c r="C22" s="30">
        <v>4</v>
      </c>
      <c r="D22" s="30">
        <v>1</v>
      </c>
      <c r="E22" s="30">
        <v>3674</v>
      </c>
      <c r="F22" s="30">
        <v>918.5</v>
      </c>
      <c r="G22" s="30">
        <v>4592.5</v>
      </c>
      <c r="H22" s="30">
        <v>1907.5</v>
      </c>
      <c r="I22" s="30">
        <v>6500</v>
      </c>
      <c r="J22" s="30"/>
      <c r="K22" s="30"/>
      <c r="L22" s="41">
        <v>6500</v>
      </c>
    </row>
    <row r="23" spans="1:12" ht="15.75" customHeight="1" x14ac:dyDescent="0.25">
      <c r="A23" s="27">
        <v>5</v>
      </c>
      <c r="B23" s="31" t="s">
        <v>70</v>
      </c>
      <c r="C23" s="30">
        <v>1</v>
      </c>
      <c r="D23" s="30">
        <v>1</v>
      </c>
      <c r="E23" s="30">
        <v>2893</v>
      </c>
      <c r="F23" s="30">
        <v>723.25</v>
      </c>
      <c r="G23" s="30">
        <v>3616.25</v>
      </c>
      <c r="H23" s="30">
        <v>2883.75</v>
      </c>
      <c r="I23" s="30">
        <v>6500</v>
      </c>
      <c r="J23" s="30"/>
      <c r="K23" s="30"/>
      <c r="L23" s="41">
        <v>6500</v>
      </c>
    </row>
    <row r="24" spans="1:12" ht="65.25" customHeight="1" x14ac:dyDescent="0.25">
      <c r="A24" s="27">
        <v>7</v>
      </c>
      <c r="B24" s="31" t="s">
        <v>10</v>
      </c>
      <c r="C24" s="35">
        <v>4</v>
      </c>
      <c r="D24" s="30">
        <v>1</v>
      </c>
      <c r="E24" s="30">
        <v>3674</v>
      </c>
      <c r="F24" s="30">
        <v>918.5</v>
      </c>
      <c r="G24" s="30">
        <v>4592.5</v>
      </c>
      <c r="H24" s="30">
        <v>1907.5</v>
      </c>
      <c r="I24" s="30">
        <v>6500</v>
      </c>
      <c r="J24" s="30"/>
      <c r="K24" s="30"/>
      <c r="L24" s="41">
        <v>6500</v>
      </c>
    </row>
    <row r="25" spans="1:12" ht="51" customHeight="1" x14ac:dyDescent="0.25">
      <c r="A25" s="27">
        <v>8</v>
      </c>
      <c r="B25" s="31" t="s">
        <v>11</v>
      </c>
      <c r="C25" s="35">
        <v>5</v>
      </c>
      <c r="D25" s="30"/>
      <c r="E25" s="30"/>
      <c r="F25" s="30"/>
      <c r="G25" s="30"/>
      <c r="H25" s="30"/>
      <c r="I25" s="30" t="s">
        <v>12</v>
      </c>
      <c r="J25" s="30"/>
      <c r="K25" s="30"/>
      <c r="L25" s="41">
        <v>0</v>
      </c>
    </row>
    <row r="26" spans="1:12" ht="60.75" customHeight="1" x14ac:dyDescent="0.25">
      <c r="A26" s="27">
        <v>9</v>
      </c>
      <c r="B26" s="31" t="s">
        <v>13</v>
      </c>
      <c r="C26" s="35">
        <v>5</v>
      </c>
      <c r="D26" s="30"/>
      <c r="E26" s="30"/>
      <c r="F26" s="30"/>
      <c r="G26" s="30"/>
      <c r="H26" s="30"/>
      <c r="I26" s="30"/>
      <c r="J26" s="30"/>
      <c r="K26" s="30"/>
      <c r="L26" s="41">
        <v>0</v>
      </c>
    </row>
    <row r="27" spans="1:12" ht="33" customHeight="1" x14ac:dyDescent="0.25">
      <c r="A27" s="27">
        <v>10</v>
      </c>
      <c r="B27" s="31" t="s">
        <v>14</v>
      </c>
      <c r="C27" s="35">
        <v>1</v>
      </c>
      <c r="D27" s="30"/>
      <c r="E27" s="30"/>
      <c r="F27" s="30"/>
      <c r="G27" s="30"/>
      <c r="H27" s="30"/>
      <c r="I27" s="30"/>
      <c r="J27" s="30"/>
      <c r="K27" s="30"/>
      <c r="L27" s="41">
        <v>0</v>
      </c>
    </row>
    <row r="28" spans="1:12" ht="15" customHeight="1" x14ac:dyDescent="0.25">
      <c r="A28" s="27">
        <v>11</v>
      </c>
      <c r="B28" s="34" t="s">
        <v>15</v>
      </c>
      <c r="C28" s="35">
        <v>1</v>
      </c>
      <c r="D28" s="30"/>
      <c r="E28" s="30"/>
      <c r="F28" s="30"/>
      <c r="G28" s="30"/>
      <c r="H28" s="30"/>
      <c r="I28" s="30"/>
      <c r="J28" s="30"/>
      <c r="K28" s="30"/>
      <c r="L28" s="41">
        <v>0</v>
      </c>
    </row>
    <row r="29" spans="1:12" ht="15" customHeight="1" x14ac:dyDescent="0.25">
      <c r="A29" s="27">
        <v>12</v>
      </c>
      <c r="B29" s="34" t="s">
        <v>16</v>
      </c>
      <c r="C29" s="35">
        <v>1</v>
      </c>
      <c r="D29" s="30">
        <v>0.25</v>
      </c>
      <c r="E29" s="30">
        <v>2893</v>
      </c>
      <c r="F29" s="30">
        <v>723.25</v>
      </c>
      <c r="G29" s="30">
        <v>3616.25</v>
      </c>
      <c r="H29" s="30">
        <v>2883.75</v>
      </c>
      <c r="I29" s="30">
        <v>6500</v>
      </c>
      <c r="J29" s="30"/>
      <c r="K29" s="30"/>
      <c r="L29" s="41">
        <v>1625</v>
      </c>
    </row>
    <row r="30" spans="1:12" ht="19.5" customHeight="1" x14ac:dyDescent="0.25">
      <c r="A30" s="27">
        <v>13</v>
      </c>
      <c r="B30" s="31" t="s">
        <v>71</v>
      </c>
      <c r="C30" s="35">
        <v>1</v>
      </c>
      <c r="D30" s="30">
        <v>0.25</v>
      </c>
      <c r="E30" s="30">
        <v>2893</v>
      </c>
      <c r="F30" s="30">
        <v>723.25</v>
      </c>
      <c r="G30" s="30">
        <v>3616.25</v>
      </c>
      <c r="H30" s="30">
        <v>2883.75</v>
      </c>
      <c r="I30" s="30">
        <v>6500</v>
      </c>
      <c r="J30" s="30"/>
      <c r="K30" s="30"/>
      <c r="L30" s="41">
        <v>1625</v>
      </c>
    </row>
    <row r="31" spans="1:12" ht="46.5" customHeight="1" x14ac:dyDescent="0.25">
      <c r="A31" s="27">
        <v>14</v>
      </c>
      <c r="B31" s="31" t="s">
        <v>72</v>
      </c>
      <c r="C31" s="30">
        <v>1</v>
      </c>
      <c r="D31" s="30">
        <v>8</v>
      </c>
      <c r="E31" s="30">
        <v>2893</v>
      </c>
      <c r="F31" s="30">
        <v>723.25</v>
      </c>
      <c r="G31" s="30">
        <v>3616.25</v>
      </c>
      <c r="H31" s="30">
        <v>2883.75</v>
      </c>
      <c r="I31" s="30">
        <v>6500</v>
      </c>
      <c r="J31" s="30">
        <v>460.85</v>
      </c>
      <c r="K31" s="30"/>
      <c r="L31" s="41">
        <v>55686.8</v>
      </c>
    </row>
    <row r="32" spans="1:12" ht="15.75" x14ac:dyDescent="0.25">
      <c r="A32" s="27">
        <v>15</v>
      </c>
      <c r="B32" s="36" t="s">
        <v>73</v>
      </c>
      <c r="C32" s="33">
        <v>1</v>
      </c>
      <c r="D32" s="30"/>
      <c r="E32" s="43"/>
      <c r="F32" s="30"/>
      <c r="G32" s="30"/>
      <c r="H32" s="30"/>
      <c r="I32" s="30"/>
      <c r="J32" s="30"/>
      <c r="K32" s="30"/>
      <c r="L32" s="41">
        <v>0</v>
      </c>
    </row>
    <row r="33" spans="1:12" ht="15.75" x14ac:dyDescent="0.25">
      <c r="A33" s="27">
        <v>17</v>
      </c>
      <c r="B33" s="36" t="s">
        <v>74</v>
      </c>
      <c r="C33" s="33"/>
      <c r="D33" s="30"/>
      <c r="E33" s="43"/>
      <c r="F33" s="30"/>
      <c r="G33" s="30"/>
      <c r="H33" s="30"/>
      <c r="I33" s="30"/>
      <c r="J33" s="30"/>
      <c r="K33" s="30"/>
      <c r="L33" s="41">
        <v>0</v>
      </c>
    </row>
    <row r="34" spans="1:12" ht="30" customHeight="1" x14ac:dyDescent="0.25">
      <c r="A34" s="27">
        <v>18</v>
      </c>
      <c r="B34" s="28" t="s">
        <v>75</v>
      </c>
      <c r="C34" s="33">
        <v>9</v>
      </c>
      <c r="D34" s="30">
        <v>1</v>
      </c>
      <c r="E34" s="43">
        <v>5005</v>
      </c>
      <c r="F34" s="30">
        <v>1251.25</v>
      </c>
      <c r="G34" s="30">
        <v>6256.25</v>
      </c>
      <c r="H34" s="30"/>
      <c r="I34" s="30">
        <v>6500</v>
      </c>
      <c r="J34" s="30"/>
      <c r="K34" s="30">
        <v>938.44</v>
      </c>
      <c r="L34" s="41">
        <v>7194.69</v>
      </c>
    </row>
    <row r="35" spans="1:12" ht="35.25" customHeight="1" x14ac:dyDescent="0.25">
      <c r="A35" s="27">
        <v>19</v>
      </c>
      <c r="B35" s="28" t="s">
        <v>76</v>
      </c>
      <c r="C35" s="33">
        <v>8</v>
      </c>
      <c r="D35" s="30">
        <v>1</v>
      </c>
      <c r="E35" s="43">
        <v>4745</v>
      </c>
      <c r="F35" s="30">
        <v>1186.25</v>
      </c>
      <c r="G35" s="30">
        <v>5931.25</v>
      </c>
      <c r="H35" s="30">
        <v>568.75</v>
      </c>
      <c r="I35" s="30">
        <v>6500</v>
      </c>
      <c r="J35" s="30"/>
      <c r="K35" s="30"/>
      <c r="L35" s="41">
        <v>6500</v>
      </c>
    </row>
    <row r="36" spans="1:12" ht="60" customHeight="1" x14ac:dyDescent="0.25">
      <c r="A36" s="27">
        <v>20</v>
      </c>
      <c r="B36" s="28" t="s">
        <v>20</v>
      </c>
      <c r="C36" s="33">
        <v>4</v>
      </c>
      <c r="D36" s="30">
        <v>1</v>
      </c>
      <c r="E36" s="43">
        <v>3674</v>
      </c>
      <c r="F36" s="30">
        <v>918.5</v>
      </c>
      <c r="G36" s="30">
        <v>4592.5</v>
      </c>
      <c r="H36" s="30"/>
      <c r="I36" s="30">
        <v>6500</v>
      </c>
      <c r="J36" s="30"/>
      <c r="K36" s="30">
        <v>3444.38</v>
      </c>
      <c r="L36" s="41">
        <v>8036.875</v>
      </c>
    </row>
    <row r="37" spans="1:12" s="19" customFormat="1" ht="17.25" customHeight="1" x14ac:dyDescent="0.25">
      <c r="A37" s="37"/>
      <c r="B37" s="38" t="s">
        <v>21</v>
      </c>
      <c r="C37" s="39"/>
      <c r="D37" s="44">
        <f>SUM(D19:D36)</f>
        <v>20.5</v>
      </c>
      <c r="E37" s="40"/>
      <c r="F37" s="41"/>
      <c r="G37" s="41"/>
      <c r="H37" s="39"/>
      <c r="I37" s="39"/>
      <c r="J37" s="41">
        <f>L40</f>
        <v>0</v>
      </c>
      <c r="K37" s="41"/>
      <c r="L37" s="41">
        <f>SUM(L19:L36)</f>
        <v>140976.51500000001</v>
      </c>
    </row>
    <row r="38" spans="1:12" ht="15.75" x14ac:dyDescent="0.25">
      <c r="A38" s="21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42"/>
    </row>
    <row r="39" spans="1:12" ht="15.75" x14ac:dyDescent="0.25">
      <c r="A39" s="21"/>
      <c r="B39" s="22"/>
      <c r="C39" s="22"/>
      <c r="D39" s="22"/>
      <c r="E39" s="22"/>
      <c r="F39" s="63" t="s">
        <v>77</v>
      </c>
      <c r="G39" s="63"/>
      <c r="H39" s="63"/>
      <c r="I39" s="63"/>
      <c r="J39" s="63"/>
      <c r="K39" s="63"/>
      <c r="L39" s="22"/>
    </row>
    <row r="40" spans="1:12" ht="15.75" x14ac:dyDescent="0.25">
      <c r="A40" s="21"/>
      <c r="B40" s="22"/>
      <c r="C40" s="22"/>
      <c r="D40" s="22"/>
      <c r="E40" s="22"/>
      <c r="F40" s="22"/>
      <c r="G40" s="63"/>
      <c r="H40" s="63"/>
      <c r="I40" s="63"/>
      <c r="J40" s="63"/>
      <c r="K40" s="63"/>
      <c r="L40" s="63"/>
    </row>
    <row r="41" spans="1:12" ht="15.75" x14ac:dyDescent="0.25">
      <c r="A41" s="21"/>
      <c r="B41" s="22"/>
      <c r="C41" s="22"/>
      <c r="D41" s="63" t="s">
        <v>78</v>
      </c>
      <c r="E41" s="63"/>
      <c r="F41" s="63"/>
      <c r="G41" s="63"/>
      <c r="H41" s="63"/>
      <c r="I41" s="63"/>
      <c r="J41" s="63"/>
      <c r="K41" s="63"/>
      <c r="L41" s="21"/>
    </row>
    <row r="42" spans="1:12" ht="15.75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</row>
  </sheetData>
  <mergeCells count="13">
    <mergeCell ref="C9:H9"/>
    <mergeCell ref="G2:K2"/>
    <mergeCell ref="F3:L3"/>
    <mergeCell ref="F4:L5"/>
    <mergeCell ref="F6:L6"/>
    <mergeCell ref="J8:L8"/>
    <mergeCell ref="D41:K41"/>
    <mergeCell ref="D10:G10"/>
    <mergeCell ref="C13:H15"/>
    <mergeCell ref="C17:I17"/>
    <mergeCell ref="B38:K38"/>
    <mergeCell ref="F39:K39"/>
    <mergeCell ref="G40:L40"/>
  </mergeCells>
  <pageMargins left="0.7" right="0.7" top="0.75" bottom="0.75" header="0.3" footer="0.3"/>
  <pageSetup paperSize="9" scale="6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16" workbookViewId="0">
      <selection activeCell="M20" sqref="M20"/>
    </sheetView>
  </sheetViews>
  <sheetFormatPr defaultRowHeight="12.75" x14ac:dyDescent="0.2"/>
  <cols>
    <col min="1" max="1" width="6.140625" customWidth="1"/>
    <col min="2" max="2" width="34.140625" customWidth="1"/>
    <col min="3" max="3" width="6.7109375" customWidth="1"/>
    <col min="5" max="5" width="12.42578125" customWidth="1"/>
    <col min="7" max="7" width="10.42578125" customWidth="1"/>
    <col min="8" max="8" width="11" customWidth="1"/>
    <col min="9" max="9" width="9.7109375" customWidth="1"/>
    <col min="10" max="10" width="8.5703125" customWidth="1"/>
    <col min="12" max="12" width="11" customWidth="1"/>
  </cols>
  <sheetData>
    <row r="1" spans="1:12" ht="15.75" x14ac:dyDescent="0.25">
      <c r="A1" s="21"/>
      <c r="B1" s="21"/>
      <c r="C1" s="21"/>
      <c r="D1" s="21"/>
      <c r="E1" s="21"/>
      <c r="F1" s="21"/>
      <c r="G1" s="70" t="s">
        <v>82</v>
      </c>
      <c r="H1" s="70"/>
      <c r="I1" s="70"/>
      <c r="J1" s="70"/>
      <c r="K1" s="70"/>
      <c r="L1" s="21"/>
    </row>
    <row r="2" spans="1:12" ht="36.75" customHeight="1" x14ac:dyDescent="0.25">
      <c r="A2" s="21"/>
      <c r="B2" s="21"/>
      <c r="C2" s="21"/>
      <c r="D2" s="21"/>
      <c r="E2" s="21"/>
      <c r="F2" s="71" t="s">
        <v>94</v>
      </c>
      <c r="G2" s="71"/>
      <c r="H2" s="71"/>
      <c r="I2" s="71"/>
      <c r="J2" s="71"/>
      <c r="K2" s="71"/>
      <c r="L2" s="71"/>
    </row>
    <row r="3" spans="1:12" ht="15.75" x14ac:dyDescent="0.25">
      <c r="A3" s="21"/>
      <c r="B3" s="21"/>
      <c r="C3" s="21"/>
      <c r="D3" s="21"/>
      <c r="E3" s="21"/>
      <c r="F3" s="69" t="s">
        <v>23</v>
      </c>
      <c r="G3" s="69"/>
      <c r="H3" s="69"/>
      <c r="I3" s="69"/>
      <c r="J3" s="69"/>
      <c r="K3" s="69"/>
      <c r="L3" s="69"/>
    </row>
    <row r="4" spans="1:12" ht="15.75" x14ac:dyDescent="0.25">
      <c r="A4" s="21"/>
      <c r="B4" s="21"/>
      <c r="C4" s="21"/>
      <c r="D4" s="21"/>
      <c r="E4" s="21"/>
      <c r="F4" s="69"/>
      <c r="G4" s="69"/>
      <c r="H4" s="69"/>
      <c r="I4" s="69"/>
      <c r="J4" s="69"/>
      <c r="K4" s="69"/>
      <c r="L4" s="69"/>
    </row>
    <row r="5" spans="1:12" ht="15.75" x14ac:dyDescent="0.25">
      <c r="A5" s="21"/>
      <c r="B5" s="21"/>
      <c r="C5" s="21"/>
      <c r="D5" s="21"/>
      <c r="E5" s="21"/>
      <c r="F5" s="70" t="s">
        <v>24</v>
      </c>
      <c r="G5" s="70"/>
      <c r="H5" s="70"/>
      <c r="I5" s="70"/>
      <c r="J5" s="70"/>
      <c r="K5" s="70"/>
      <c r="L5" s="70"/>
    </row>
    <row r="6" spans="1:12" ht="15.75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15.75" x14ac:dyDescent="0.25">
      <c r="A7" s="21"/>
      <c r="B7" s="21"/>
      <c r="C7" s="21"/>
      <c r="D7" s="21"/>
      <c r="E7" s="21"/>
      <c r="F7" s="21"/>
      <c r="G7" s="21"/>
      <c r="H7" s="21"/>
      <c r="I7" s="21"/>
      <c r="J7" s="68" t="s">
        <v>92</v>
      </c>
      <c r="K7" s="68"/>
      <c r="L7" s="68"/>
    </row>
    <row r="8" spans="1:12" ht="15.75" x14ac:dyDescent="0.25">
      <c r="A8" s="21"/>
      <c r="B8" s="21"/>
      <c r="C8" s="70" t="s">
        <v>2</v>
      </c>
      <c r="D8" s="70"/>
      <c r="E8" s="70"/>
      <c r="F8" s="70"/>
      <c r="G8" s="70"/>
      <c r="H8" s="70"/>
      <c r="I8" s="21"/>
      <c r="J8" s="21"/>
      <c r="K8" s="21"/>
      <c r="L8" s="21"/>
    </row>
    <row r="9" spans="1:12" ht="15.75" x14ac:dyDescent="0.25">
      <c r="A9" s="21"/>
      <c r="B9" s="21"/>
      <c r="C9" s="21"/>
      <c r="D9" s="68" t="s">
        <v>93</v>
      </c>
      <c r="E9" s="68"/>
      <c r="F9" s="68"/>
      <c r="G9" s="68"/>
      <c r="H9" s="21"/>
      <c r="I9" s="21"/>
      <c r="J9" s="21"/>
      <c r="K9" s="21"/>
      <c r="L9" s="21"/>
    </row>
    <row r="10" spans="1:12" ht="15.75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ht="15.75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5.75" x14ac:dyDescent="0.25">
      <c r="A12" s="21"/>
      <c r="B12" s="45" t="s">
        <v>3</v>
      </c>
      <c r="C12" s="45"/>
      <c r="D12" s="45"/>
      <c r="E12" s="45"/>
      <c r="F12" s="45"/>
      <c r="G12" s="45"/>
      <c r="H12" s="45"/>
      <c r="I12" s="45"/>
      <c r="J12" s="45"/>
      <c r="K12" s="45"/>
      <c r="L12" s="21"/>
    </row>
    <row r="13" spans="1:12" ht="15.75" x14ac:dyDescent="0.25">
      <c r="A13" s="21"/>
      <c r="B13" s="21"/>
      <c r="C13" s="69" t="s">
        <v>87</v>
      </c>
      <c r="D13" s="69"/>
      <c r="E13" s="69"/>
      <c r="F13" s="69"/>
      <c r="G13" s="69"/>
      <c r="H13" s="69"/>
      <c r="I13" s="21"/>
      <c r="J13" s="21"/>
      <c r="K13" s="21"/>
      <c r="L13" s="21"/>
    </row>
    <row r="14" spans="1:12" ht="15.75" x14ac:dyDescent="0.25">
      <c r="A14" s="21"/>
      <c r="B14" s="21"/>
      <c r="C14" s="69"/>
      <c r="D14" s="69"/>
      <c r="E14" s="69"/>
      <c r="F14" s="69"/>
      <c r="G14" s="69"/>
      <c r="H14" s="69"/>
      <c r="I14" s="21"/>
      <c r="J14" s="21"/>
      <c r="K14" s="21"/>
      <c r="L14" s="21"/>
    </row>
    <row r="15" spans="1:12" ht="15.75" x14ac:dyDescent="0.25">
      <c r="A15" s="21"/>
      <c r="B15" s="21"/>
      <c r="C15" s="69"/>
      <c r="D15" s="69"/>
      <c r="E15" s="69"/>
      <c r="F15" s="69"/>
      <c r="G15" s="69"/>
      <c r="H15" s="69"/>
      <c r="I15" s="21"/>
      <c r="J15" s="21"/>
      <c r="K15" s="21"/>
      <c r="L15" s="21"/>
    </row>
    <row r="16" spans="1:12" ht="15.7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 ht="15.75" x14ac:dyDescent="0.25">
      <c r="A17" s="21"/>
      <c r="B17" s="21"/>
      <c r="C17" s="68" t="s">
        <v>86</v>
      </c>
      <c r="D17" s="68"/>
      <c r="E17" s="68"/>
      <c r="F17" s="68"/>
      <c r="G17" s="68"/>
      <c r="H17" s="68"/>
      <c r="I17" s="68"/>
      <c r="J17" s="46"/>
      <c r="K17" s="21"/>
      <c r="L17" s="21"/>
    </row>
    <row r="18" spans="1:12" ht="15.75" x14ac:dyDescent="0.25">
      <c r="A18" s="21"/>
      <c r="B18" s="47"/>
      <c r="C18" s="47"/>
      <c r="D18" s="21"/>
      <c r="E18" s="21"/>
      <c r="F18" s="21"/>
      <c r="G18" s="21"/>
      <c r="H18" s="21"/>
      <c r="I18" s="21"/>
      <c r="J18" s="21"/>
      <c r="K18" s="21"/>
      <c r="L18" s="21"/>
    </row>
    <row r="19" spans="1:12" ht="62.25" customHeight="1" x14ac:dyDescent="0.2">
      <c r="A19" s="61" t="s">
        <v>66</v>
      </c>
      <c r="B19" s="25" t="s">
        <v>57</v>
      </c>
      <c r="C19" s="25" t="s">
        <v>58</v>
      </c>
      <c r="D19" s="25" t="s">
        <v>67</v>
      </c>
      <c r="E19" s="25" t="s">
        <v>59</v>
      </c>
      <c r="F19" s="25" t="s">
        <v>68</v>
      </c>
      <c r="G19" s="25" t="s">
        <v>60</v>
      </c>
      <c r="H19" s="25" t="s">
        <v>61</v>
      </c>
      <c r="I19" s="26" t="s">
        <v>62</v>
      </c>
      <c r="J19" s="25" t="s">
        <v>63</v>
      </c>
      <c r="K19" s="25" t="s">
        <v>64</v>
      </c>
      <c r="L19" s="25" t="s">
        <v>65</v>
      </c>
    </row>
    <row r="20" spans="1:12" ht="28.5" customHeight="1" x14ac:dyDescent="0.25">
      <c r="A20" s="27">
        <v>1</v>
      </c>
      <c r="B20" s="49" t="s">
        <v>6</v>
      </c>
      <c r="C20" s="50"/>
      <c r="D20" s="51"/>
      <c r="E20" s="51"/>
      <c r="F20" s="51"/>
      <c r="G20" s="51"/>
      <c r="H20" s="51"/>
      <c r="I20" s="53"/>
      <c r="J20" s="51"/>
      <c r="K20" s="51"/>
      <c r="L20" s="58"/>
    </row>
    <row r="21" spans="1:12" ht="17.25" customHeight="1" x14ac:dyDescent="0.25">
      <c r="A21" s="27">
        <v>2</v>
      </c>
      <c r="B21" s="31" t="s">
        <v>69</v>
      </c>
      <c r="C21" s="50">
        <v>7</v>
      </c>
      <c r="D21" s="51">
        <v>1</v>
      </c>
      <c r="E21" s="51">
        <v>4455</v>
      </c>
      <c r="F21" s="51">
        <f>SUM(E21*25%)</f>
        <v>1113.75</v>
      </c>
      <c r="G21" s="51">
        <f>SUM(E21+F21)</f>
        <v>5568.75</v>
      </c>
      <c r="H21" s="51">
        <f t="shared" ref="H21:H28" si="0">(I21-G21)</f>
        <v>931.25</v>
      </c>
      <c r="I21" s="54">
        <v>6500</v>
      </c>
      <c r="J21" s="54"/>
      <c r="K21" s="51"/>
      <c r="L21" s="58">
        <f>(G21+H21+K21)*D21</f>
        <v>6500</v>
      </c>
    </row>
    <row r="22" spans="1:12" ht="32.25" customHeight="1" x14ac:dyDescent="0.25">
      <c r="A22" s="27">
        <v>3</v>
      </c>
      <c r="B22" s="31" t="s">
        <v>8</v>
      </c>
      <c r="C22" s="51">
        <v>1</v>
      </c>
      <c r="D22" s="51">
        <v>3.5</v>
      </c>
      <c r="E22" s="51">
        <v>2893</v>
      </c>
      <c r="F22" s="51">
        <f t="shared" ref="F22:F28" si="1">SUM(E22*25%)</f>
        <v>723.25</v>
      </c>
      <c r="G22" s="51">
        <f t="shared" ref="G22:G38" si="2">SUM(E22+F22)</f>
        <v>3616.25</v>
      </c>
      <c r="H22" s="51">
        <f t="shared" si="0"/>
        <v>2883.75</v>
      </c>
      <c r="I22" s="54">
        <v>6500</v>
      </c>
      <c r="J22" s="54"/>
      <c r="K22" s="51">
        <f>G22*0.1</f>
        <v>361.625</v>
      </c>
      <c r="L22" s="58">
        <f>(G22+H22+K22)*D22</f>
        <v>24015.6875</v>
      </c>
    </row>
    <row r="23" spans="1:12" ht="16.5" customHeight="1" x14ac:dyDescent="0.25">
      <c r="A23" s="27">
        <v>4</v>
      </c>
      <c r="B23" s="31" t="s">
        <v>9</v>
      </c>
      <c r="C23" s="51">
        <v>4</v>
      </c>
      <c r="D23" s="51">
        <v>1</v>
      </c>
      <c r="E23" s="51">
        <v>3674</v>
      </c>
      <c r="F23" s="51">
        <f t="shared" si="1"/>
        <v>918.5</v>
      </c>
      <c r="G23" s="51">
        <f t="shared" si="2"/>
        <v>4592.5</v>
      </c>
      <c r="H23" s="51">
        <f t="shared" si="0"/>
        <v>1907.5</v>
      </c>
      <c r="I23" s="54">
        <v>6500</v>
      </c>
      <c r="J23" s="54"/>
      <c r="K23" s="51"/>
      <c r="L23" s="58">
        <f>(G23+H23+K23)*D23</f>
        <v>6500</v>
      </c>
    </row>
    <row r="24" spans="1:12" ht="23.25" customHeight="1" x14ac:dyDescent="0.25">
      <c r="A24" s="27">
        <v>5</v>
      </c>
      <c r="B24" s="31" t="s">
        <v>88</v>
      </c>
      <c r="C24" s="51">
        <v>1</v>
      </c>
      <c r="D24" s="51">
        <v>1</v>
      </c>
      <c r="E24" s="51">
        <v>2893</v>
      </c>
      <c r="F24" s="51">
        <f t="shared" si="1"/>
        <v>723.25</v>
      </c>
      <c r="G24" s="51">
        <f t="shared" si="2"/>
        <v>3616.25</v>
      </c>
      <c r="H24" s="51">
        <f t="shared" si="0"/>
        <v>2883.75</v>
      </c>
      <c r="I24" s="54">
        <v>6500</v>
      </c>
      <c r="J24" s="54"/>
      <c r="K24" s="51"/>
      <c r="L24" s="58">
        <v>6500</v>
      </c>
    </row>
    <row r="25" spans="1:12" ht="62.25" customHeight="1" x14ac:dyDescent="0.25">
      <c r="A25" s="27">
        <v>7</v>
      </c>
      <c r="B25" s="31" t="s">
        <v>10</v>
      </c>
      <c r="C25" s="55">
        <v>4</v>
      </c>
      <c r="D25" s="51">
        <v>1</v>
      </c>
      <c r="E25" s="51">
        <v>3674</v>
      </c>
      <c r="F25" s="51">
        <f t="shared" si="1"/>
        <v>918.5</v>
      </c>
      <c r="G25" s="51">
        <f t="shared" si="2"/>
        <v>4592.5</v>
      </c>
      <c r="H25" s="51">
        <f t="shared" si="0"/>
        <v>1907.5</v>
      </c>
      <c r="I25" s="54">
        <v>6500</v>
      </c>
      <c r="J25" s="54"/>
      <c r="K25" s="51"/>
      <c r="L25" s="58">
        <f>(G25+H25+K25)*D25</f>
        <v>6500</v>
      </c>
    </row>
    <row r="26" spans="1:12" ht="45.75" customHeight="1" x14ac:dyDescent="0.25">
      <c r="A26" s="27">
        <v>8</v>
      </c>
      <c r="B26" s="31" t="s">
        <v>26</v>
      </c>
      <c r="C26" s="55">
        <v>5</v>
      </c>
      <c r="D26" s="51">
        <v>0.5</v>
      </c>
      <c r="E26" s="51">
        <v>3934</v>
      </c>
      <c r="F26" s="51">
        <f t="shared" si="1"/>
        <v>983.5</v>
      </c>
      <c r="G26" s="51">
        <f t="shared" si="2"/>
        <v>4917.5</v>
      </c>
      <c r="H26" s="51">
        <f t="shared" si="0"/>
        <v>1582.5</v>
      </c>
      <c r="I26" s="54">
        <v>6500</v>
      </c>
      <c r="J26" s="54"/>
      <c r="K26" s="51"/>
      <c r="L26" s="58">
        <f>(G26+H26+K26)*D26</f>
        <v>3250</v>
      </c>
    </row>
    <row r="27" spans="1:12" ht="45.75" customHeight="1" x14ac:dyDescent="0.25">
      <c r="A27" s="27">
        <v>9</v>
      </c>
      <c r="B27" s="31" t="s">
        <v>27</v>
      </c>
      <c r="C27" s="55">
        <v>5</v>
      </c>
      <c r="D27" s="51">
        <v>1</v>
      </c>
      <c r="E27" s="51">
        <v>3934</v>
      </c>
      <c r="F27" s="51">
        <f t="shared" si="1"/>
        <v>983.5</v>
      </c>
      <c r="G27" s="51">
        <f t="shared" si="2"/>
        <v>4917.5</v>
      </c>
      <c r="H27" s="51">
        <f t="shared" si="0"/>
        <v>1582.5</v>
      </c>
      <c r="I27" s="54">
        <v>6500</v>
      </c>
      <c r="J27" s="54">
        <v>921.5</v>
      </c>
      <c r="K27" s="51"/>
      <c r="L27" s="58">
        <v>7421.5</v>
      </c>
    </row>
    <row r="28" spans="1:12" ht="54.75" customHeight="1" x14ac:dyDescent="0.25">
      <c r="A28" s="27">
        <v>10</v>
      </c>
      <c r="B28" s="31" t="s">
        <v>28</v>
      </c>
      <c r="C28" s="55">
        <v>5</v>
      </c>
      <c r="D28" s="51">
        <v>1</v>
      </c>
      <c r="E28" s="51">
        <v>3934</v>
      </c>
      <c r="F28" s="51">
        <f t="shared" si="1"/>
        <v>983.5</v>
      </c>
      <c r="G28" s="51">
        <f t="shared" si="2"/>
        <v>4917.5</v>
      </c>
      <c r="H28" s="51">
        <f t="shared" si="0"/>
        <v>1582.5</v>
      </c>
      <c r="I28" s="54">
        <v>6500</v>
      </c>
      <c r="J28" s="54">
        <v>921.5</v>
      </c>
      <c r="K28" s="51"/>
      <c r="L28" s="58">
        <v>7421.5</v>
      </c>
    </row>
    <row r="29" spans="1:12" ht="15.75" x14ac:dyDescent="0.25">
      <c r="A29" s="27">
        <v>11</v>
      </c>
      <c r="B29" s="34" t="s">
        <v>15</v>
      </c>
      <c r="C29" s="55">
        <v>1</v>
      </c>
      <c r="D29" s="51"/>
      <c r="E29" s="51"/>
      <c r="F29" s="51"/>
      <c r="G29" s="51"/>
      <c r="H29" s="51"/>
      <c r="I29" s="53"/>
      <c r="J29" s="51"/>
      <c r="K29" s="51"/>
      <c r="L29" s="58"/>
    </row>
    <row r="30" spans="1:12" ht="15.75" x14ac:dyDescent="0.25">
      <c r="A30" s="27">
        <v>12</v>
      </c>
      <c r="B30" s="34" t="s">
        <v>16</v>
      </c>
      <c r="C30" s="55">
        <v>1</v>
      </c>
      <c r="D30" s="51"/>
      <c r="E30" s="51"/>
      <c r="F30" s="51"/>
      <c r="G30" s="51"/>
      <c r="H30" s="51"/>
      <c r="I30" s="53"/>
      <c r="J30" s="51"/>
      <c r="K30" s="51"/>
      <c r="L30" s="58"/>
    </row>
    <row r="31" spans="1:12" ht="15.75" x14ac:dyDescent="0.25">
      <c r="A31" s="27">
        <v>13</v>
      </c>
      <c r="B31" s="31" t="s">
        <v>71</v>
      </c>
      <c r="C31" s="55">
        <v>1</v>
      </c>
      <c r="D31" s="51"/>
      <c r="E31" s="51"/>
      <c r="F31" s="51"/>
      <c r="G31" s="51"/>
      <c r="H31" s="51"/>
      <c r="I31" s="53"/>
      <c r="J31" s="51"/>
      <c r="K31" s="51"/>
      <c r="L31" s="58"/>
    </row>
    <row r="32" spans="1:12" ht="15.75" x14ac:dyDescent="0.25">
      <c r="A32" s="27">
        <v>14</v>
      </c>
      <c r="B32" s="31" t="s">
        <v>91</v>
      </c>
      <c r="C32" s="51">
        <v>1</v>
      </c>
      <c r="D32" s="51"/>
      <c r="E32" s="58"/>
      <c r="F32" s="51"/>
      <c r="G32" s="51"/>
      <c r="H32" s="51"/>
      <c r="I32" s="53"/>
      <c r="J32" s="51"/>
      <c r="K32" s="58"/>
      <c r="L32" s="58"/>
    </row>
    <row r="33" spans="1:12" ht="15.75" x14ac:dyDescent="0.25">
      <c r="A33" s="27">
        <v>15</v>
      </c>
      <c r="B33" s="48" t="s">
        <v>73</v>
      </c>
      <c r="C33" s="54">
        <v>1</v>
      </c>
      <c r="D33" s="51"/>
      <c r="E33" s="62"/>
      <c r="F33" s="51"/>
      <c r="G33" s="51"/>
      <c r="H33" s="51"/>
      <c r="I33" s="53">
        <v>6500</v>
      </c>
      <c r="J33" s="51"/>
      <c r="K33" s="54"/>
      <c r="L33" s="58"/>
    </row>
    <row r="34" spans="1:12" ht="15.75" x14ac:dyDescent="0.25">
      <c r="A34" s="27">
        <v>17</v>
      </c>
      <c r="B34" s="48" t="s">
        <v>74</v>
      </c>
      <c r="C34" s="54"/>
      <c r="D34" s="51"/>
      <c r="E34" s="62"/>
      <c r="F34" s="51"/>
      <c r="G34" s="51"/>
      <c r="H34" s="51"/>
      <c r="I34" s="51"/>
      <c r="J34" s="51"/>
      <c r="K34" s="54"/>
      <c r="L34" s="58"/>
    </row>
    <row r="35" spans="1:12" ht="15.75" x14ac:dyDescent="0.25">
      <c r="A35" s="27">
        <v>18</v>
      </c>
      <c r="B35" s="48" t="s">
        <v>90</v>
      </c>
      <c r="C35" s="54"/>
      <c r="D35" s="51"/>
      <c r="E35" s="62"/>
      <c r="F35" s="51"/>
      <c r="G35" s="51"/>
      <c r="H35" s="51"/>
      <c r="I35" s="51"/>
      <c r="J35" s="51"/>
      <c r="K35" s="54"/>
      <c r="L35" s="58"/>
    </row>
    <row r="36" spans="1:12" ht="24" customHeight="1" x14ac:dyDescent="0.25">
      <c r="A36" s="27">
        <v>19</v>
      </c>
      <c r="B36" s="48" t="s">
        <v>89</v>
      </c>
      <c r="C36" s="54">
        <v>9</v>
      </c>
      <c r="D36" s="51">
        <v>1</v>
      </c>
      <c r="E36" s="62">
        <v>5005</v>
      </c>
      <c r="F36" s="51">
        <f t="shared" ref="F36:F38" si="3">SUM(E36*25%)</f>
        <v>1251.25</v>
      </c>
      <c r="G36" s="51">
        <f t="shared" si="2"/>
        <v>6256.25</v>
      </c>
      <c r="H36" s="51"/>
      <c r="I36" s="51">
        <v>6500</v>
      </c>
      <c r="J36" s="51"/>
      <c r="K36" s="54">
        <v>625.63</v>
      </c>
      <c r="L36" s="58">
        <f>(G36+H36+K36)*D36</f>
        <v>6881.88</v>
      </c>
    </row>
    <row r="37" spans="1:12" ht="21" customHeight="1" x14ac:dyDescent="0.25">
      <c r="A37" s="27">
        <v>20</v>
      </c>
      <c r="B37" s="48" t="s">
        <v>76</v>
      </c>
      <c r="C37" s="54">
        <v>8</v>
      </c>
      <c r="D37" s="51">
        <v>1</v>
      </c>
      <c r="E37" s="62">
        <v>4745</v>
      </c>
      <c r="F37" s="51">
        <f t="shared" si="3"/>
        <v>1186.25</v>
      </c>
      <c r="G37" s="51">
        <f t="shared" si="2"/>
        <v>5931.25</v>
      </c>
      <c r="H37" s="51">
        <f>(I37-G37)</f>
        <v>568.75</v>
      </c>
      <c r="I37" s="51">
        <v>6500</v>
      </c>
      <c r="J37" s="51"/>
      <c r="K37" s="54"/>
      <c r="L37" s="58">
        <f>(G37+H37+K37)*D37</f>
        <v>6500</v>
      </c>
    </row>
    <row r="38" spans="1:12" ht="27.75" customHeight="1" x14ac:dyDescent="0.25">
      <c r="A38" s="27">
        <v>21</v>
      </c>
      <c r="B38" s="49" t="s">
        <v>34</v>
      </c>
      <c r="C38" s="54">
        <v>4</v>
      </c>
      <c r="D38" s="51">
        <v>1</v>
      </c>
      <c r="E38" s="62">
        <v>3674</v>
      </c>
      <c r="F38" s="51">
        <f t="shared" si="3"/>
        <v>918.5</v>
      </c>
      <c r="G38" s="51">
        <f t="shared" si="2"/>
        <v>4592.5</v>
      </c>
      <c r="H38" s="51"/>
      <c r="I38" s="51">
        <v>6500</v>
      </c>
      <c r="J38" s="51"/>
      <c r="K38" s="54">
        <f>G38*0.75</f>
        <v>3444.375</v>
      </c>
      <c r="L38" s="58">
        <f>(G38+H38+K38)*D38</f>
        <v>8036.875</v>
      </c>
    </row>
    <row r="39" spans="1:12" ht="25.5" customHeight="1" x14ac:dyDescent="0.25">
      <c r="A39" s="48"/>
      <c r="B39" s="37" t="s">
        <v>21</v>
      </c>
      <c r="C39" s="37"/>
      <c r="D39" s="37">
        <f>SUM(D21:D38)</f>
        <v>13</v>
      </c>
      <c r="E39" s="60"/>
      <c r="F39" s="58"/>
      <c r="G39" s="58"/>
      <c r="H39" s="37"/>
      <c r="I39" s="37"/>
      <c r="J39" s="37"/>
      <c r="K39" s="37"/>
      <c r="L39" s="58">
        <f>SUM(L21:L38)</f>
        <v>89527.442500000005</v>
      </c>
    </row>
    <row r="40" spans="1:12" ht="15.75" x14ac:dyDescent="0.25">
      <c r="A40" s="21"/>
      <c r="B40" s="21" t="s">
        <v>36</v>
      </c>
      <c r="C40" s="21"/>
      <c r="D40" s="68" t="s">
        <v>37</v>
      </c>
      <c r="E40" s="68"/>
      <c r="F40" s="68"/>
      <c r="G40" s="68"/>
      <c r="H40" s="68"/>
      <c r="I40" s="68"/>
      <c r="J40" s="68"/>
      <c r="K40" s="68"/>
      <c r="L40" s="68"/>
    </row>
    <row r="41" spans="1:12" ht="15.75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</sheetData>
  <mergeCells count="10">
    <mergeCell ref="D9:G9"/>
    <mergeCell ref="C13:H15"/>
    <mergeCell ref="C17:I17"/>
    <mergeCell ref="D40:L40"/>
    <mergeCell ref="G1:K1"/>
    <mergeCell ref="F2:L2"/>
    <mergeCell ref="F3:L4"/>
    <mergeCell ref="F5:L5"/>
    <mergeCell ref="J7:L7"/>
    <mergeCell ref="C8:H8"/>
  </mergeCells>
  <pageMargins left="0.7" right="0.7" top="0.75" bottom="0.75" header="0.3" footer="0.3"/>
  <pageSetup paperSize="9" scale="7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4" workbookViewId="0">
      <selection activeCell="O23" sqref="O23"/>
    </sheetView>
  </sheetViews>
  <sheetFormatPr defaultRowHeight="12.75" x14ac:dyDescent="0.2"/>
  <cols>
    <col min="1" max="1" width="5.42578125" customWidth="1"/>
    <col min="2" max="2" width="30.28515625" customWidth="1"/>
    <col min="3" max="3" width="7.42578125" customWidth="1"/>
    <col min="4" max="4" width="5.7109375" customWidth="1"/>
    <col min="5" max="5" width="8.7109375" customWidth="1"/>
    <col min="9" max="9" width="9.140625" customWidth="1"/>
    <col min="10" max="10" width="7.42578125" customWidth="1"/>
    <col min="11" max="11" width="7.7109375" customWidth="1"/>
    <col min="12" max="12" width="11" customWidth="1"/>
  </cols>
  <sheetData>
    <row r="1" spans="1:12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14.25" x14ac:dyDescent="0.2">
      <c r="A2" s="78"/>
      <c r="B2" s="78"/>
      <c r="C2" s="78"/>
      <c r="D2" s="78"/>
      <c r="E2" s="78"/>
      <c r="F2" s="78"/>
      <c r="G2" s="79" t="s">
        <v>82</v>
      </c>
      <c r="H2" s="79"/>
      <c r="I2" s="79"/>
      <c r="J2" s="79"/>
      <c r="K2" s="79"/>
      <c r="L2" s="78"/>
    </row>
    <row r="3" spans="1:12" ht="28.5" customHeight="1" x14ac:dyDescent="0.25">
      <c r="A3" s="78"/>
      <c r="B3" s="78"/>
      <c r="C3" s="78"/>
      <c r="D3" s="78"/>
      <c r="E3" s="78"/>
      <c r="F3" s="80" t="s">
        <v>102</v>
      </c>
      <c r="G3" s="80"/>
      <c r="H3" s="80"/>
      <c r="I3" s="80"/>
      <c r="J3" s="80"/>
      <c r="K3" s="80"/>
      <c r="L3" s="80"/>
    </row>
    <row r="4" spans="1:12" x14ac:dyDescent="0.2">
      <c r="A4" s="78"/>
      <c r="B4" s="78"/>
      <c r="C4" s="78"/>
      <c r="D4" s="78"/>
      <c r="E4" s="78"/>
      <c r="F4" s="81" t="s">
        <v>38</v>
      </c>
      <c r="G4" s="81"/>
      <c r="H4" s="81"/>
      <c r="I4" s="81"/>
      <c r="J4" s="81"/>
      <c r="K4" s="81"/>
      <c r="L4" s="81"/>
    </row>
    <row r="5" spans="1:12" x14ac:dyDescent="0.2">
      <c r="A5" s="78"/>
      <c r="B5" s="78"/>
      <c r="C5" s="78"/>
      <c r="D5" s="78"/>
      <c r="E5" s="78"/>
      <c r="F5" s="81"/>
      <c r="G5" s="81"/>
      <c r="H5" s="81"/>
      <c r="I5" s="81"/>
      <c r="J5" s="81"/>
      <c r="K5" s="81"/>
      <c r="L5" s="81"/>
    </row>
    <row r="6" spans="1:12" ht="14.25" x14ac:dyDescent="0.2">
      <c r="A6" s="78"/>
      <c r="B6" s="78"/>
      <c r="C6" s="78"/>
      <c r="D6" s="78"/>
      <c r="E6" s="78"/>
      <c r="F6" s="79" t="s">
        <v>39</v>
      </c>
      <c r="G6" s="79"/>
      <c r="H6" s="79"/>
      <c r="I6" s="79"/>
      <c r="J6" s="79"/>
      <c r="K6" s="79"/>
      <c r="L6" s="79"/>
    </row>
    <row r="7" spans="1:12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x14ac:dyDescent="0.2">
      <c r="A8" s="78"/>
      <c r="B8" s="78"/>
      <c r="C8" s="78"/>
      <c r="D8" s="78"/>
      <c r="E8" s="78"/>
      <c r="F8" s="78"/>
      <c r="G8" s="78"/>
      <c r="H8" s="78"/>
      <c r="I8" s="78"/>
      <c r="J8" s="82" t="s">
        <v>95</v>
      </c>
      <c r="K8" s="82"/>
      <c r="L8" s="82"/>
    </row>
    <row r="9" spans="1:12" ht="14.25" x14ac:dyDescent="0.2">
      <c r="A9" s="78"/>
      <c r="B9" s="78"/>
      <c r="C9" s="79" t="s">
        <v>2</v>
      </c>
      <c r="D9" s="79"/>
      <c r="E9" s="79"/>
      <c r="F9" s="79"/>
      <c r="G9" s="79"/>
      <c r="H9" s="79"/>
      <c r="I9" s="78"/>
      <c r="J9" s="78"/>
      <c r="K9" s="78"/>
      <c r="L9" s="78"/>
    </row>
    <row r="10" spans="1:12" x14ac:dyDescent="0.2">
      <c r="A10" s="78"/>
      <c r="B10" s="78"/>
      <c r="C10" s="78"/>
      <c r="D10" s="82" t="s">
        <v>96</v>
      </c>
      <c r="E10" s="82"/>
      <c r="F10" s="82"/>
      <c r="G10" s="82"/>
      <c r="H10" s="78"/>
      <c r="I10" s="78"/>
      <c r="J10" s="78"/>
      <c r="K10" s="78"/>
      <c r="L10" s="78"/>
    </row>
    <row r="11" spans="1:12" x14ac:dyDescent="0.2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2" spans="1:12" x14ac:dyDescent="0.2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</row>
    <row r="13" spans="1:12" ht="15" x14ac:dyDescent="0.25">
      <c r="A13" s="78"/>
      <c r="B13" s="83" t="s">
        <v>3</v>
      </c>
      <c r="C13" s="83"/>
      <c r="D13" s="83"/>
      <c r="E13" s="83"/>
      <c r="F13" s="83"/>
      <c r="G13" s="83"/>
      <c r="H13" s="83"/>
      <c r="I13" s="83"/>
      <c r="J13" s="83"/>
      <c r="K13" s="83"/>
      <c r="L13" s="78"/>
    </row>
    <row r="14" spans="1:12" x14ac:dyDescent="0.2">
      <c r="A14" s="78"/>
      <c r="B14" s="81" t="s">
        <v>97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2">
      <c r="A15" s="7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2">
      <c r="A16" s="78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2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</row>
    <row r="18" spans="1:12" x14ac:dyDescent="0.2">
      <c r="A18" s="78"/>
      <c r="B18" s="78"/>
      <c r="C18" s="84" t="s">
        <v>86</v>
      </c>
      <c r="D18" s="84"/>
      <c r="E18" s="84"/>
      <c r="F18" s="84"/>
      <c r="G18" s="84"/>
      <c r="H18" s="84"/>
      <c r="I18" s="84"/>
      <c r="J18" s="85"/>
      <c r="K18" s="78"/>
      <c r="L18" s="78"/>
    </row>
    <row r="19" spans="1:12" hidden="1" x14ac:dyDescent="0.2">
      <c r="A19" s="78"/>
      <c r="B19" s="86"/>
      <c r="C19" s="86"/>
      <c r="D19" s="78"/>
      <c r="E19" s="78"/>
      <c r="F19" s="78"/>
      <c r="G19" s="78"/>
      <c r="H19" s="78"/>
      <c r="I19" s="78"/>
      <c r="J19" s="78"/>
      <c r="K19" s="78"/>
      <c r="L19" s="78"/>
    </row>
    <row r="20" spans="1:12" ht="63.75" customHeight="1" x14ac:dyDescent="0.2">
      <c r="A20" s="109" t="s">
        <v>98</v>
      </c>
      <c r="B20" s="109" t="s">
        <v>57</v>
      </c>
      <c r="C20" s="109" t="s">
        <v>58</v>
      </c>
      <c r="D20" s="109" t="s">
        <v>4</v>
      </c>
      <c r="E20" s="109" t="s">
        <v>59</v>
      </c>
      <c r="F20" s="109" t="s">
        <v>5</v>
      </c>
      <c r="G20" s="109" t="s">
        <v>60</v>
      </c>
      <c r="H20" s="109" t="s">
        <v>61</v>
      </c>
      <c r="I20" s="110" t="s">
        <v>62</v>
      </c>
      <c r="J20" s="109" t="s">
        <v>63</v>
      </c>
      <c r="K20" s="109" t="s">
        <v>64</v>
      </c>
      <c r="L20" s="109" t="s">
        <v>65</v>
      </c>
    </row>
    <row r="21" spans="1:12" ht="33.75" x14ac:dyDescent="0.2">
      <c r="A21" s="89">
        <v>1</v>
      </c>
      <c r="B21" s="88" t="s">
        <v>6</v>
      </c>
      <c r="C21" s="90" t="s">
        <v>40</v>
      </c>
      <c r="D21" s="91">
        <v>1</v>
      </c>
      <c r="E21" s="91">
        <v>6075.3</v>
      </c>
      <c r="F21" s="91">
        <f>SUM(E21*25%)</f>
        <v>1518.825</v>
      </c>
      <c r="G21" s="91">
        <f>SUM(E21+F21)</f>
        <v>7594.125</v>
      </c>
      <c r="H21" s="91"/>
      <c r="I21" s="93">
        <v>6500</v>
      </c>
      <c r="J21" s="93"/>
      <c r="K21" s="91"/>
      <c r="L21" s="94">
        <f t="shared" ref="L21:L23" si="0">(G21+H21+K21)*D21</f>
        <v>7594.125</v>
      </c>
    </row>
    <row r="22" spans="1:12" x14ac:dyDescent="0.2">
      <c r="A22" s="89">
        <v>2</v>
      </c>
      <c r="B22" s="95" t="s">
        <v>7</v>
      </c>
      <c r="C22" s="96">
        <v>7</v>
      </c>
      <c r="D22" s="91"/>
      <c r="E22" s="91"/>
      <c r="F22" s="91"/>
      <c r="G22" s="91"/>
      <c r="H22" s="91"/>
      <c r="I22" s="93">
        <v>6500</v>
      </c>
      <c r="J22" s="93"/>
      <c r="K22" s="91"/>
      <c r="L22" s="94">
        <f t="shared" si="0"/>
        <v>0</v>
      </c>
    </row>
    <row r="23" spans="1:12" ht="25.5" x14ac:dyDescent="0.2">
      <c r="A23" s="89">
        <v>3</v>
      </c>
      <c r="B23" s="95" t="s">
        <v>8</v>
      </c>
      <c r="C23" s="91">
        <v>1</v>
      </c>
      <c r="D23" s="91">
        <v>6</v>
      </c>
      <c r="E23" s="91">
        <v>2893</v>
      </c>
      <c r="F23" s="91">
        <f t="shared" ref="F23:F33" si="1">SUM(E23*25%)</f>
        <v>723.25</v>
      </c>
      <c r="G23" s="91">
        <f t="shared" ref="G23:G39" si="2">SUM(E23+F23)</f>
        <v>3616.25</v>
      </c>
      <c r="H23" s="91">
        <f>(I23-G23)</f>
        <v>2883.75</v>
      </c>
      <c r="I23" s="93">
        <v>6500</v>
      </c>
      <c r="J23" s="93"/>
      <c r="K23" s="91">
        <f>G23*0.1</f>
        <v>361.625</v>
      </c>
      <c r="L23" s="94">
        <f t="shared" si="0"/>
        <v>41169.75</v>
      </c>
    </row>
    <row r="24" spans="1:12" x14ac:dyDescent="0.2">
      <c r="A24" s="89">
        <v>4</v>
      </c>
      <c r="B24" s="95" t="s">
        <v>9</v>
      </c>
      <c r="C24" s="91">
        <v>4</v>
      </c>
      <c r="D24" s="91">
        <v>1</v>
      </c>
      <c r="E24" s="91">
        <v>3674</v>
      </c>
      <c r="F24" s="91">
        <f t="shared" si="1"/>
        <v>918.5</v>
      </c>
      <c r="G24" s="91">
        <f t="shared" si="2"/>
        <v>4592.5</v>
      </c>
      <c r="H24" s="91">
        <f t="shared" ref="H24:H38" si="3">(I24-G24)</f>
        <v>1907.5</v>
      </c>
      <c r="I24" s="93">
        <v>6500</v>
      </c>
      <c r="J24" s="93"/>
      <c r="K24" s="91"/>
      <c r="L24" s="94">
        <f>(G24+H24+K24)*D24</f>
        <v>6500</v>
      </c>
    </row>
    <row r="25" spans="1:12" x14ac:dyDescent="0.2">
      <c r="A25" s="89">
        <v>5</v>
      </c>
      <c r="B25" s="97" t="s">
        <v>70</v>
      </c>
      <c r="C25" s="91">
        <v>1</v>
      </c>
      <c r="D25" s="91">
        <v>1</v>
      </c>
      <c r="E25" s="91">
        <v>2893</v>
      </c>
      <c r="F25" s="91">
        <f t="shared" si="1"/>
        <v>723.25</v>
      </c>
      <c r="G25" s="91">
        <f t="shared" si="2"/>
        <v>3616.25</v>
      </c>
      <c r="H25" s="91">
        <f t="shared" si="3"/>
        <v>2883.75</v>
      </c>
      <c r="I25" s="93">
        <v>6500</v>
      </c>
      <c r="J25" s="93"/>
      <c r="K25" s="91"/>
      <c r="L25" s="94">
        <v>6500</v>
      </c>
    </row>
    <row r="26" spans="1:12" ht="33.75" x14ac:dyDescent="0.2">
      <c r="A26" s="89">
        <v>7</v>
      </c>
      <c r="B26" s="98" t="s">
        <v>10</v>
      </c>
      <c r="C26" s="99">
        <v>4</v>
      </c>
      <c r="D26" s="91">
        <v>1.5</v>
      </c>
      <c r="E26" s="91">
        <v>3674</v>
      </c>
      <c r="F26" s="91">
        <f t="shared" si="1"/>
        <v>918.5</v>
      </c>
      <c r="G26" s="91">
        <f t="shared" si="2"/>
        <v>4592.5</v>
      </c>
      <c r="H26" s="91">
        <f t="shared" si="3"/>
        <v>1907.5</v>
      </c>
      <c r="I26" s="93">
        <v>6500</v>
      </c>
      <c r="J26" s="93"/>
      <c r="K26" s="91"/>
      <c r="L26" s="94">
        <f t="shared" ref="L26:L39" si="4">(G26+H26+K26)*D26</f>
        <v>9750</v>
      </c>
    </row>
    <row r="27" spans="1:12" ht="33.75" x14ac:dyDescent="0.2">
      <c r="A27" s="89">
        <v>8</v>
      </c>
      <c r="B27" s="98" t="s">
        <v>26</v>
      </c>
      <c r="C27" s="99">
        <v>5</v>
      </c>
      <c r="D27" s="91"/>
      <c r="E27" s="91"/>
      <c r="F27" s="91"/>
      <c r="G27" s="91"/>
      <c r="H27" s="91"/>
      <c r="I27" s="100"/>
      <c r="J27" s="91"/>
      <c r="K27" s="91"/>
      <c r="L27" s="94">
        <f t="shared" si="4"/>
        <v>0</v>
      </c>
    </row>
    <row r="28" spans="1:12" ht="33.75" x14ac:dyDescent="0.2">
      <c r="A28" s="89">
        <v>9</v>
      </c>
      <c r="B28" s="98" t="s">
        <v>27</v>
      </c>
      <c r="C28" s="99">
        <v>5</v>
      </c>
      <c r="D28" s="91"/>
      <c r="E28" s="91"/>
      <c r="F28" s="91"/>
      <c r="G28" s="91"/>
      <c r="H28" s="91"/>
      <c r="I28" s="100"/>
      <c r="J28" s="91"/>
      <c r="K28" s="91"/>
      <c r="L28" s="94">
        <f t="shared" si="4"/>
        <v>0</v>
      </c>
    </row>
    <row r="29" spans="1:12" ht="33.75" x14ac:dyDescent="0.2">
      <c r="A29" s="89">
        <v>10</v>
      </c>
      <c r="B29" s="98" t="s">
        <v>28</v>
      </c>
      <c r="C29" s="99">
        <v>5</v>
      </c>
      <c r="D29" s="91"/>
      <c r="E29" s="91"/>
      <c r="F29" s="91"/>
      <c r="G29" s="91"/>
      <c r="H29" s="91"/>
      <c r="I29" s="100"/>
      <c r="J29" s="91"/>
      <c r="K29" s="91"/>
      <c r="L29" s="94">
        <f t="shared" si="4"/>
        <v>0</v>
      </c>
    </row>
    <row r="30" spans="1:12" x14ac:dyDescent="0.2">
      <c r="A30" s="89">
        <v>11</v>
      </c>
      <c r="B30" s="97" t="s">
        <v>15</v>
      </c>
      <c r="C30" s="99">
        <v>1</v>
      </c>
      <c r="D30" s="91"/>
      <c r="E30" s="91"/>
      <c r="F30" s="91"/>
      <c r="G30" s="91"/>
      <c r="H30" s="91"/>
      <c r="I30" s="100"/>
      <c r="J30" s="91"/>
      <c r="K30" s="91"/>
      <c r="L30" s="94">
        <f t="shared" si="4"/>
        <v>0</v>
      </c>
    </row>
    <row r="31" spans="1:12" x14ac:dyDescent="0.2">
      <c r="A31" s="89">
        <v>12</v>
      </c>
      <c r="B31" s="97" t="s">
        <v>16</v>
      </c>
      <c r="C31" s="99">
        <v>1</v>
      </c>
      <c r="D31" s="91">
        <v>3</v>
      </c>
      <c r="E31" s="91">
        <v>2893</v>
      </c>
      <c r="F31" s="91">
        <f t="shared" si="1"/>
        <v>723.25</v>
      </c>
      <c r="G31" s="91">
        <f>SUM(E31+F31)</f>
        <v>3616.25</v>
      </c>
      <c r="H31" s="91">
        <f>(I31-G31)</f>
        <v>2883.75</v>
      </c>
      <c r="I31" s="100">
        <v>6500</v>
      </c>
      <c r="J31" s="91"/>
      <c r="K31" s="91"/>
      <c r="L31" s="94">
        <f>(G31+H31+K31)*D31</f>
        <v>19500</v>
      </c>
    </row>
    <row r="32" spans="1:12" x14ac:dyDescent="0.2">
      <c r="A32" s="89">
        <v>13</v>
      </c>
      <c r="B32" s="95" t="s">
        <v>17</v>
      </c>
      <c r="C32" s="99">
        <v>1</v>
      </c>
      <c r="D32" s="91">
        <v>0.5</v>
      </c>
      <c r="E32" s="91">
        <v>2893</v>
      </c>
      <c r="F32" s="91">
        <f t="shared" si="1"/>
        <v>723.25</v>
      </c>
      <c r="G32" s="91">
        <f>SUM(E32+F32)</f>
        <v>3616.25</v>
      </c>
      <c r="H32" s="91">
        <f>(I32-G32)</f>
        <v>2883.75</v>
      </c>
      <c r="I32" s="100">
        <v>6500</v>
      </c>
      <c r="J32" s="91"/>
      <c r="K32" s="91"/>
      <c r="L32" s="94">
        <f>(G32+H32+K32)*D32</f>
        <v>3250</v>
      </c>
    </row>
    <row r="33" spans="1:12" x14ac:dyDescent="0.2">
      <c r="A33" s="89">
        <v>14</v>
      </c>
      <c r="B33" s="95" t="s">
        <v>29</v>
      </c>
      <c r="C33" s="91">
        <v>1</v>
      </c>
      <c r="D33" s="91"/>
      <c r="E33" s="94"/>
      <c r="F33" s="91">
        <f t="shared" si="1"/>
        <v>0</v>
      </c>
      <c r="G33" s="91"/>
      <c r="H33" s="91"/>
      <c r="I33" s="100"/>
      <c r="J33" s="91"/>
      <c r="K33" s="94"/>
      <c r="L33" s="94">
        <f t="shared" si="4"/>
        <v>0</v>
      </c>
    </row>
    <row r="34" spans="1:12" ht="15" x14ac:dyDescent="0.25">
      <c r="A34" s="89">
        <v>15</v>
      </c>
      <c r="B34" s="87" t="s">
        <v>18</v>
      </c>
      <c r="C34" s="93">
        <v>1</v>
      </c>
      <c r="D34" s="91"/>
      <c r="E34" s="111"/>
      <c r="F34" s="91"/>
      <c r="G34" s="91"/>
      <c r="H34" s="91"/>
      <c r="I34" s="100"/>
      <c r="J34" s="91"/>
      <c r="K34" s="93"/>
      <c r="L34" s="94">
        <f t="shared" si="4"/>
        <v>0</v>
      </c>
    </row>
    <row r="35" spans="1:12" ht="15" x14ac:dyDescent="0.25">
      <c r="A35" s="89">
        <v>17</v>
      </c>
      <c r="B35" s="87" t="s">
        <v>19</v>
      </c>
      <c r="C35" s="93"/>
      <c r="D35" s="91"/>
      <c r="E35" s="111"/>
      <c r="F35" s="91"/>
      <c r="G35" s="91"/>
      <c r="H35" s="91"/>
      <c r="I35" s="100"/>
      <c r="J35" s="91"/>
      <c r="K35" s="93"/>
      <c r="L35" s="94">
        <f t="shared" si="4"/>
        <v>0</v>
      </c>
    </row>
    <row r="36" spans="1:12" ht="15" x14ac:dyDescent="0.25">
      <c r="A36" s="89">
        <v>18</v>
      </c>
      <c r="B36" s="87" t="s">
        <v>30</v>
      </c>
      <c r="C36" s="93"/>
      <c r="D36" s="91"/>
      <c r="E36" s="111"/>
      <c r="F36" s="91"/>
      <c r="G36" s="91"/>
      <c r="H36" s="91"/>
      <c r="I36" s="100"/>
      <c r="J36" s="91"/>
      <c r="K36" s="93"/>
      <c r="L36" s="94">
        <f t="shared" si="4"/>
        <v>0</v>
      </c>
    </row>
    <row r="37" spans="1:12" ht="15" x14ac:dyDescent="0.25">
      <c r="A37" s="89">
        <v>19</v>
      </c>
      <c r="B37" s="87" t="s">
        <v>99</v>
      </c>
      <c r="C37" s="93">
        <v>9</v>
      </c>
      <c r="D37" s="91">
        <v>2</v>
      </c>
      <c r="E37" s="111">
        <v>5005</v>
      </c>
      <c r="F37" s="91">
        <f t="shared" ref="F37:F39" si="5">SUM(E37*25%)</f>
        <v>1251.25</v>
      </c>
      <c r="G37" s="91">
        <f t="shared" si="2"/>
        <v>6256.25</v>
      </c>
      <c r="H37" s="91"/>
      <c r="I37" s="91">
        <v>6500</v>
      </c>
      <c r="J37" s="91"/>
      <c r="K37" s="93">
        <v>938.44</v>
      </c>
      <c r="L37" s="94">
        <f t="shared" si="4"/>
        <v>14389.380000000001</v>
      </c>
    </row>
    <row r="38" spans="1:12" ht="24.75" customHeight="1" x14ac:dyDescent="0.25">
      <c r="A38" s="89">
        <v>20</v>
      </c>
      <c r="B38" s="88" t="s">
        <v>101</v>
      </c>
      <c r="C38" s="93">
        <v>8</v>
      </c>
      <c r="D38" s="91">
        <v>1</v>
      </c>
      <c r="E38" s="111">
        <v>4745</v>
      </c>
      <c r="F38" s="91">
        <f t="shared" si="5"/>
        <v>1186.25</v>
      </c>
      <c r="G38" s="91">
        <f t="shared" si="2"/>
        <v>5931.25</v>
      </c>
      <c r="H38" s="91">
        <f t="shared" si="3"/>
        <v>568.75</v>
      </c>
      <c r="I38" s="91">
        <v>6500</v>
      </c>
      <c r="J38" s="91"/>
      <c r="K38" s="93"/>
      <c r="L38" s="94">
        <f t="shared" si="4"/>
        <v>6500</v>
      </c>
    </row>
    <row r="39" spans="1:12" ht="35.25" customHeight="1" x14ac:dyDescent="0.25">
      <c r="A39" s="89">
        <v>21</v>
      </c>
      <c r="B39" s="88" t="s">
        <v>100</v>
      </c>
      <c r="C39" s="93">
        <v>4</v>
      </c>
      <c r="D39" s="91">
        <v>1</v>
      </c>
      <c r="E39" s="111">
        <v>3674</v>
      </c>
      <c r="F39" s="91">
        <f t="shared" si="5"/>
        <v>918.5</v>
      </c>
      <c r="G39" s="91">
        <f t="shared" si="2"/>
        <v>4592.5</v>
      </c>
      <c r="H39" s="91"/>
      <c r="I39" s="91">
        <v>6500</v>
      </c>
      <c r="J39" s="91"/>
      <c r="K39" s="93">
        <f>G39*0.75</f>
        <v>3444.375</v>
      </c>
      <c r="L39" s="94">
        <f t="shared" si="4"/>
        <v>8036.875</v>
      </c>
    </row>
    <row r="40" spans="1:12" ht="24.75" customHeight="1" x14ac:dyDescent="0.2">
      <c r="A40" s="87"/>
      <c r="B40" s="102" t="s">
        <v>21</v>
      </c>
      <c r="C40" s="102"/>
      <c r="D40" s="103">
        <f>SUM(D21:D39)</f>
        <v>18</v>
      </c>
      <c r="E40" s="112"/>
      <c r="F40" s="94"/>
      <c r="G40" s="94"/>
      <c r="H40" s="102"/>
      <c r="I40" s="102"/>
      <c r="J40" s="102"/>
      <c r="K40" s="102"/>
      <c r="L40" s="94">
        <f>SUM(L21:L39)</f>
        <v>123190.13</v>
      </c>
    </row>
    <row r="41" spans="1:12" ht="15" x14ac:dyDescent="0.25">
      <c r="A41" s="78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78"/>
    </row>
    <row r="42" spans="1:12" x14ac:dyDescent="0.2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</row>
    <row r="43" spans="1:12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1:12" x14ac:dyDescent="0.2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</row>
    <row r="45" spans="1:12" x14ac:dyDescent="0.2">
      <c r="A45" s="78"/>
      <c r="B45" s="78" t="s">
        <v>36</v>
      </c>
      <c r="C45" s="82" t="s">
        <v>41</v>
      </c>
      <c r="D45" s="82"/>
      <c r="E45" s="82"/>
      <c r="F45" s="82"/>
      <c r="G45" s="82"/>
      <c r="H45" s="82"/>
      <c r="I45" s="82"/>
      <c r="J45" s="82"/>
      <c r="K45" s="82"/>
      <c r="L45" s="82"/>
    </row>
    <row r="46" spans="1:12" x14ac:dyDescent="0.2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</row>
  </sheetData>
  <mergeCells count="11">
    <mergeCell ref="B14:L16"/>
    <mergeCell ref="C18:I18"/>
    <mergeCell ref="B41:K41"/>
    <mergeCell ref="C45:L45"/>
    <mergeCell ref="G2:K2"/>
    <mergeCell ref="F3:L3"/>
    <mergeCell ref="F4:L5"/>
    <mergeCell ref="F6:L6"/>
    <mergeCell ref="C9:H9"/>
    <mergeCell ref="D10:G10"/>
    <mergeCell ref="J8:L8"/>
  </mergeCells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16" workbookViewId="0">
      <selection activeCell="A27" sqref="A27"/>
    </sheetView>
  </sheetViews>
  <sheetFormatPr defaultRowHeight="12.75" x14ac:dyDescent="0.2"/>
  <cols>
    <col min="1" max="1" width="6.42578125" customWidth="1"/>
    <col min="2" max="2" width="27.28515625" customWidth="1"/>
    <col min="3" max="3" width="6.28515625" customWidth="1"/>
    <col min="4" max="4" width="6.7109375" customWidth="1"/>
    <col min="5" max="5" width="10.5703125" customWidth="1"/>
    <col min="6" max="6" width="7.28515625" customWidth="1"/>
    <col min="7" max="7" width="8" customWidth="1"/>
    <col min="8" max="8" width="8.7109375" customWidth="1"/>
    <col min="9" max="9" width="8.5703125" customWidth="1"/>
    <col min="10" max="10" width="8.140625" customWidth="1"/>
    <col min="11" max="11" width="12.28515625" customWidth="1"/>
  </cols>
  <sheetData>
    <row r="1" spans="1:11" ht="20.25" customHeight="1" x14ac:dyDescent="0.25">
      <c r="A1" s="78"/>
      <c r="B1" s="78"/>
      <c r="C1" s="78"/>
      <c r="D1" s="78"/>
      <c r="E1" s="78"/>
      <c r="F1" s="21"/>
      <c r="G1" s="70" t="s">
        <v>82</v>
      </c>
      <c r="H1" s="70"/>
      <c r="I1" s="70"/>
      <c r="J1" s="70"/>
      <c r="K1" s="21"/>
    </row>
    <row r="2" spans="1:11" ht="57.75" customHeight="1" x14ac:dyDescent="0.25">
      <c r="A2" s="78"/>
      <c r="B2" s="78"/>
      <c r="C2" s="78"/>
      <c r="D2" s="78"/>
      <c r="E2" s="78"/>
      <c r="F2" s="71" t="s">
        <v>121</v>
      </c>
      <c r="G2" s="71"/>
      <c r="H2" s="71"/>
      <c r="I2" s="71"/>
      <c r="J2" s="71"/>
      <c r="K2" s="71"/>
    </row>
    <row r="3" spans="1:11" ht="15.75" customHeight="1" x14ac:dyDescent="0.2">
      <c r="A3" s="78"/>
      <c r="B3" s="78"/>
      <c r="C3" s="78"/>
      <c r="D3" s="78"/>
      <c r="E3" s="78"/>
      <c r="F3" s="69" t="s">
        <v>103</v>
      </c>
      <c r="G3" s="69"/>
      <c r="H3" s="69"/>
      <c r="I3" s="69"/>
      <c r="J3" s="69"/>
      <c r="K3" s="69"/>
    </row>
    <row r="4" spans="1:11" ht="15" customHeight="1" x14ac:dyDescent="0.2">
      <c r="A4" s="78"/>
      <c r="B4" s="78"/>
      <c r="C4" s="78"/>
      <c r="D4" s="78"/>
      <c r="E4" s="78"/>
      <c r="F4" s="69"/>
      <c r="G4" s="69"/>
      <c r="H4" s="69"/>
      <c r="I4" s="69"/>
      <c r="J4" s="69"/>
      <c r="K4" s="69"/>
    </row>
    <row r="5" spans="1:11" ht="15.75" x14ac:dyDescent="0.25">
      <c r="A5" s="78"/>
      <c r="B5" s="78"/>
      <c r="C5" s="78"/>
      <c r="D5" s="78"/>
      <c r="E5" s="78"/>
      <c r="F5" s="70" t="s">
        <v>115</v>
      </c>
      <c r="G5" s="70"/>
      <c r="H5" s="70"/>
      <c r="I5" s="70"/>
      <c r="J5" s="70"/>
      <c r="K5" s="70"/>
    </row>
    <row r="6" spans="1:11" ht="15.75" x14ac:dyDescent="0.25">
      <c r="A6" s="78"/>
      <c r="B6" s="78"/>
      <c r="C6" s="78"/>
      <c r="D6" s="78"/>
      <c r="E6" s="78"/>
      <c r="F6" s="21"/>
      <c r="G6" s="21"/>
      <c r="H6" s="21"/>
      <c r="I6" s="21"/>
      <c r="J6" s="21"/>
      <c r="K6" s="21"/>
    </row>
    <row r="7" spans="1:11" ht="13.5" customHeight="1" x14ac:dyDescent="0.25">
      <c r="A7" s="78"/>
      <c r="B7" s="78"/>
      <c r="C7" s="78"/>
      <c r="D7" s="78"/>
      <c r="E7" s="78"/>
      <c r="F7" s="21"/>
      <c r="G7" s="21"/>
      <c r="H7" s="21"/>
      <c r="I7" s="21"/>
      <c r="J7" s="105" t="s">
        <v>122</v>
      </c>
      <c r="K7" s="105"/>
    </row>
    <row r="8" spans="1:11" hidden="1" x14ac:dyDescent="0.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</row>
    <row r="9" spans="1:11" ht="14.25" x14ac:dyDescent="0.2">
      <c r="A9" s="78"/>
      <c r="B9" s="78"/>
      <c r="C9" s="79" t="s">
        <v>2</v>
      </c>
      <c r="D9" s="79"/>
      <c r="E9" s="79"/>
      <c r="F9" s="79"/>
      <c r="G9" s="79"/>
      <c r="H9" s="79"/>
      <c r="I9" s="78"/>
      <c r="J9" s="78"/>
      <c r="K9" s="78"/>
    </row>
    <row r="10" spans="1:11" x14ac:dyDescent="0.2">
      <c r="A10" s="78"/>
      <c r="B10" s="78"/>
      <c r="C10" s="78"/>
      <c r="D10" s="82" t="s">
        <v>123</v>
      </c>
      <c r="E10" s="82"/>
      <c r="F10" s="82"/>
      <c r="G10" s="82"/>
      <c r="H10" s="78"/>
      <c r="I10" s="78"/>
      <c r="J10" s="78"/>
      <c r="K10" s="78"/>
    </row>
    <row r="11" spans="1:11" ht="4.5" customHeight="1" x14ac:dyDescent="0.2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</row>
    <row r="12" spans="1:11" hidden="1" x14ac:dyDescent="0.2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3" spans="1:11" ht="15" x14ac:dyDescent="0.25">
      <c r="A13" s="78"/>
      <c r="B13" s="83" t="s">
        <v>3</v>
      </c>
      <c r="C13" s="83"/>
      <c r="D13" s="83"/>
      <c r="E13" s="83"/>
      <c r="F13" s="83"/>
      <c r="G13" s="83"/>
      <c r="H13" s="83"/>
      <c r="I13" s="83"/>
      <c r="J13" s="83"/>
      <c r="K13" s="78"/>
    </row>
    <row r="14" spans="1:11" ht="4.5" customHeight="1" x14ac:dyDescent="0.2">
      <c r="A14" s="78"/>
      <c r="B14" s="81" t="s">
        <v>42</v>
      </c>
      <c r="C14" s="81"/>
      <c r="D14" s="81"/>
      <c r="E14" s="81"/>
      <c r="F14" s="81"/>
      <c r="G14" s="81"/>
      <c r="H14" s="81"/>
      <c r="I14" s="81"/>
      <c r="J14" s="81"/>
      <c r="K14" s="81"/>
    </row>
    <row r="15" spans="1:11" ht="15" hidden="1" customHeight="1" x14ac:dyDescent="0.2">
      <c r="A15" s="78"/>
      <c r="B15" s="81"/>
      <c r="C15" s="81"/>
      <c r="D15" s="81"/>
      <c r="E15" s="81"/>
      <c r="F15" s="81"/>
      <c r="G15" s="81"/>
      <c r="H15" s="81"/>
      <c r="I15" s="81"/>
      <c r="J15" s="81"/>
      <c r="K15" s="81"/>
    </row>
    <row r="16" spans="1:11" x14ac:dyDescent="0.2">
      <c r="A16" s="78"/>
      <c r="B16" s="81"/>
      <c r="C16" s="81"/>
      <c r="D16" s="81"/>
      <c r="E16" s="81"/>
      <c r="F16" s="81"/>
      <c r="G16" s="81"/>
      <c r="H16" s="81"/>
      <c r="I16" s="81"/>
      <c r="J16" s="81"/>
      <c r="K16" s="81"/>
    </row>
    <row r="17" spans="1:11" ht="2.25" customHeight="1" x14ac:dyDescent="0.2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</row>
    <row r="18" spans="1:11" x14ac:dyDescent="0.2">
      <c r="A18" s="78"/>
      <c r="B18" s="78"/>
      <c r="C18" s="84" t="s">
        <v>106</v>
      </c>
      <c r="D18" s="84"/>
      <c r="E18" s="84"/>
      <c r="F18" s="84"/>
      <c r="G18" s="84"/>
      <c r="H18" s="84"/>
      <c r="I18" s="84"/>
      <c r="J18" s="78"/>
      <c r="K18" s="78"/>
    </row>
    <row r="19" spans="1:11" ht="3.75" customHeight="1" x14ac:dyDescent="0.2">
      <c r="A19" s="78"/>
      <c r="B19" s="86"/>
      <c r="C19" s="86"/>
      <c r="D19" s="78"/>
      <c r="E19" s="78"/>
      <c r="F19" s="78"/>
      <c r="G19" s="78"/>
      <c r="H19" s="78"/>
      <c r="I19" s="78"/>
      <c r="J19" s="78"/>
      <c r="K19" s="78"/>
    </row>
    <row r="20" spans="1:11" ht="65.25" customHeight="1" x14ac:dyDescent="0.2">
      <c r="A20" s="109" t="s">
        <v>117</v>
      </c>
      <c r="B20" s="109" t="s">
        <v>107</v>
      </c>
      <c r="C20" s="109" t="s">
        <v>108</v>
      </c>
      <c r="D20" s="109" t="s">
        <v>4</v>
      </c>
      <c r="E20" s="109" t="s">
        <v>59</v>
      </c>
      <c r="F20" s="109" t="s">
        <v>5</v>
      </c>
      <c r="G20" s="109" t="s">
        <v>118</v>
      </c>
      <c r="H20" s="109" t="s">
        <v>116</v>
      </c>
      <c r="I20" s="109" t="s">
        <v>119</v>
      </c>
      <c r="J20" s="109" t="s">
        <v>120</v>
      </c>
      <c r="K20" s="109" t="s">
        <v>65</v>
      </c>
    </row>
    <row r="21" spans="1:11" ht="24" customHeight="1" x14ac:dyDescent="0.2">
      <c r="A21" s="89">
        <v>1</v>
      </c>
      <c r="B21" s="88" t="s">
        <v>6</v>
      </c>
      <c r="C21" s="90" t="s">
        <v>40</v>
      </c>
      <c r="D21" s="91"/>
      <c r="E21" s="92"/>
      <c r="F21" s="91"/>
      <c r="G21" s="91"/>
      <c r="H21" s="91"/>
      <c r="I21" s="93"/>
      <c r="J21" s="91"/>
      <c r="K21" s="94">
        <v>0</v>
      </c>
    </row>
    <row r="22" spans="1:11" ht="15" customHeight="1" x14ac:dyDescent="0.2">
      <c r="A22" s="89">
        <v>2</v>
      </c>
      <c r="B22" s="95" t="s">
        <v>7</v>
      </c>
      <c r="C22" s="96">
        <v>7</v>
      </c>
      <c r="D22" s="91"/>
      <c r="E22" s="92"/>
      <c r="F22" s="91"/>
      <c r="G22" s="91"/>
      <c r="H22" s="91"/>
      <c r="I22" s="93"/>
      <c r="J22" s="91"/>
      <c r="K22" s="94">
        <f t="shared" ref="K22:K23" si="0">(G22+H22+J22)*D22</f>
        <v>0</v>
      </c>
    </row>
    <row r="23" spans="1:11" ht="23.25" customHeight="1" x14ac:dyDescent="0.2">
      <c r="A23" s="89">
        <v>3</v>
      </c>
      <c r="B23" s="95" t="s">
        <v>25</v>
      </c>
      <c r="C23" s="91">
        <v>1</v>
      </c>
      <c r="D23" s="91"/>
      <c r="E23" s="92"/>
      <c r="F23" s="91"/>
      <c r="G23" s="91"/>
      <c r="H23" s="91"/>
      <c r="I23" s="91"/>
      <c r="J23" s="91"/>
      <c r="K23" s="94">
        <f t="shared" si="0"/>
        <v>0</v>
      </c>
    </row>
    <row r="24" spans="1:11" ht="14.25" customHeight="1" x14ac:dyDescent="0.2">
      <c r="A24" s="89">
        <v>4</v>
      </c>
      <c r="B24" s="95" t="s">
        <v>9</v>
      </c>
      <c r="C24" s="91">
        <v>4</v>
      </c>
      <c r="D24" s="91"/>
      <c r="E24" s="92"/>
      <c r="F24" s="91"/>
      <c r="G24" s="91"/>
      <c r="H24" s="91"/>
      <c r="I24" s="91"/>
      <c r="J24" s="91"/>
      <c r="K24" s="94">
        <f>(G24+H24+J24)*D24</f>
        <v>0</v>
      </c>
    </row>
    <row r="25" spans="1:11" ht="46.5" customHeight="1" x14ac:dyDescent="0.2">
      <c r="A25" s="89">
        <v>7</v>
      </c>
      <c r="B25" s="98" t="s">
        <v>10</v>
      </c>
      <c r="C25" s="99">
        <v>4</v>
      </c>
      <c r="D25" s="91"/>
      <c r="E25" s="92"/>
      <c r="F25" s="91"/>
      <c r="G25" s="91"/>
      <c r="H25" s="91"/>
      <c r="I25" s="91"/>
      <c r="J25" s="91"/>
      <c r="K25" s="94">
        <f t="shared" ref="K25:K40" si="1">(G25+H25+J25)*D25</f>
        <v>0</v>
      </c>
    </row>
    <row r="26" spans="1:11" ht="20.25" customHeight="1" x14ac:dyDescent="0.2">
      <c r="A26" s="89">
        <v>8</v>
      </c>
      <c r="B26" s="98" t="s">
        <v>26</v>
      </c>
      <c r="C26" s="99">
        <v>5</v>
      </c>
      <c r="D26" s="91"/>
      <c r="E26" s="92"/>
      <c r="F26" s="91"/>
      <c r="G26" s="91"/>
      <c r="H26" s="91"/>
      <c r="I26" s="91"/>
      <c r="J26" s="91"/>
      <c r="K26" s="94">
        <f t="shared" si="1"/>
        <v>0</v>
      </c>
    </row>
    <row r="27" spans="1:11" ht="46.5" customHeight="1" x14ac:dyDescent="0.2">
      <c r="A27" s="89">
        <v>9</v>
      </c>
      <c r="B27" s="98" t="s">
        <v>43</v>
      </c>
      <c r="C27" s="99">
        <v>5</v>
      </c>
      <c r="D27" s="91">
        <v>1</v>
      </c>
      <c r="E27" s="91">
        <v>3934</v>
      </c>
      <c r="F27" s="91">
        <f t="shared" ref="F27:F29" si="2">SUM(E27*25%)</f>
        <v>983.5</v>
      </c>
      <c r="G27" s="91">
        <f t="shared" ref="G27:G34" si="3">SUM(E27+F27)</f>
        <v>4917.5</v>
      </c>
      <c r="H27" s="91">
        <f t="shared" ref="H27:H34" si="4">(I27-G27)</f>
        <v>1582.5</v>
      </c>
      <c r="I27" s="91">
        <v>6500</v>
      </c>
      <c r="J27" s="91"/>
      <c r="K27" s="94">
        <f t="shared" si="1"/>
        <v>6500</v>
      </c>
    </row>
    <row r="28" spans="1:11" ht="37.5" customHeight="1" x14ac:dyDescent="0.2">
      <c r="A28" s="89">
        <v>10</v>
      </c>
      <c r="B28" s="98" t="s">
        <v>44</v>
      </c>
      <c r="C28" s="99">
        <v>5</v>
      </c>
      <c r="D28" s="91">
        <v>3</v>
      </c>
      <c r="E28" s="91">
        <v>3934</v>
      </c>
      <c r="F28" s="91">
        <f t="shared" si="2"/>
        <v>983.5</v>
      </c>
      <c r="G28" s="91">
        <f t="shared" si="3"/>
        <v>4917.5</v>
      </c>
      <c r="H28" s="91">
        <f t="shared" si="4"/>
        <v>1582.5</v>
      </c>
      <c r="I28" s="91">
        <v>6500</v>
      </c>
      <c r="J28" s="91">
        <f>G28*35%/3</f>
        <v>573.70833333333337</v>
      </c>
      <c r="K28" s="94">
        <f t="shared" si="1"/>
        <v>21221.125</v>
      </c>
    </row>
    <row r="29" spans="1:11" x14ac:dyDescent="0.2">
      <c r="A29" s="89">
        <v>11</v>
      </c>
      <c r="B29" s="97" t="s">
        <v>15</v>
      </c>
      <c r="C29" s="99">
        <v>2</v>
      </c>
      <c r="D29" s="91">
        <v>1</v>
      </c>
      <c r="E29" s="91">
        <v>3153</v>
      </c>
      <c r="F29" s="91">
        <f t="shared" si="2"/>
        <v>788.25</v>
      </c>
      <c r="G29" s="91">
        <f t="shared" si="3"/>
        <v>3941.25</v>
      </c>
      <c r="H29" s="91">
        <f t="shared" si="4"/>
        <v>2558.75</v>
      </c>
      <c r="I29" s="91">
        <v>6500</v>
      </c>
      <c r="J29" s="91"/>
      <c r="K29" s="94">
        <f t="shared" si="1"/>
        <v>6500</v>
      </c>
    </row>
    <row r="30" spans="1:11" x14ac:dyDescent="0.2">
      <c r="A30" s="89">
        <v>12</v>
      </c>
      <c r="B30" s="97" t="s">
        <v>16</v>
      </c>
      <c r="C30" s="99">
        <v>1</v>
      </c>
      <c r="D30" s="91"/>
      <c r="E30" s="91"/>
      <c r="F30" s="91"/>
      <c r="G30" s="91"/>
      <c r="H30" s="91"/>
      <c r="I30" s="91"/>
      <c r="J30" s="91"/>
      <c r="K30" s="94">
        <f>(G30+H30+J30)*D30</f>
        <v>0</v>
      </c>
    </row>
    <row r="31" spans="1:11" ht="16.5" customHeight="1" x14ac:dyDescent="0.2">
      <c r="A31" s="89">
        <v>13</v>
      </c>
      <c r="B31" s="95" t="s">
        <v>17</v>
      </c>
      <c r="C31" s="99">
        <v>1</v>
      </c>
      <c r="D31" s="91"/>
      <c r="E31" s="91"/>
      <c r="F31" s="91"/>
      <c r="G31" s="91"/>
      <c r="H31" s="91"/>
      <c r="I31" s="91"/>
      <c r="J31" s="91"/>
      <c r="K31" s="94">
        <f>(G31+H31+J31)*D31</f>
        <v>0</v>
      </c>
    </row>
    <row r="32" spans="1:11" ht="16.5" customHeight="1" x14ac:dyDescent="0.2">
      <c r="A32" s="89">
        <v>14</v>
      </c>
      <c r="B32" s="95" t="s">
        <v>29</v>
      </c>
      <c r="C32" s="91">
        <v>1</v>
      </c>
      <c r="D32" s="91"/>
      <c r="E32" s="94"/>
      <c r="F32" s="91"/>
      <c r="G32" s="91"/>
      <c r="H32" s="91"/>
      <c r="I32" s="91"/>
      <c r="J32" s="94"/>
      <c r="K32" s="94">
        <f t="shared" si="1"/>
        <v>0</v>
      </c>
    </row>
    <row r="33" spans="1:11" ht="15" x14ac:dyDescent="0.25">
      <c r="A33" s="89">
        <v>15</v>
      </c>
      <c r="B33" s="87" t="s">
        <v>18</v>
      </c>
      <c r="C33" s="93">
        <v>1</v>
      </c>
      <c r="D33" s="91"/>
      <c r="E33" s="111"/>
      <c r="F33" s="91"/>
      <c r="G33" s="91"/>
      <c r="H33" s="91"/>
      <c r="I33" s="91"/>
      <c r="J33" s="93"/>
      <c r="K33" s="94">
        <f t="shared" si="1"/>
        <v>0</v>
      </c>
    </row>
    <row r="34" spans="1:11" ht="15" x14ac:dyDescent="0.25">
      <c r="A34" s="89">
        <v>16</v>
      </c>
      <c r="B34" s="87" t="s">
        <v>45</v>
      </c>
      <c r="C34" s="93">
        <v>5</v>
      </c>
      <c r="D34" s="91">
        <v>2</v>
      </c>
      <c r="E34" s="111">
        <v>3934</v>
      </c>
      <c r="F34" s="91">
        <f t="shared" ref="F34" si="5">SUM(E34*25%)</f>
        <v>983.5</v>
      </c>
      <c r="G34" s="91">
        <f t="shared" si="3"/>
        <v>4917.5</v>
      </c>
      <c r="H34" s="91">
        <f t="shared" si="4"/>
        <v>1582.5</v>
      </c>
      <c r="I34" s="91">
        <v>6500</v>
      </c>
      <c r="J34" s="93"/>
      <c r="K34" s="94">
        <f t="shared" si="1"/>
        <v>13000</v>
      </c>
    </row>
    <row r="35" spans="1:11" ht="15" x14ac:dyDescent="0.25">
      <c r="A35" s="89">
        <v>17</v>
      </c>
      <c r="B35" s="87" t="s">
        <v>19</v>
      </c>
      <c r="C35" s="93"/>
      <c r="D35" s="91"/>
      <c r="E35" s="101"/>
      <c r="F35" s="91"/>
      <c r="G35" s="91"/>
      <c r="H35" s="91"/>
      <c r="I35" s="91"/>
      <c r="J35" s="93"/>
      <c r="K35" s="94">
        <f t="shared" si="1"/>
        <v>0</v>
      </c>
    </row>
    <row r="36" spans="1:11" ht="15" x14ac:dyDescent="0.25">
      <c r="A36" s="89">
        <v>18</v>
      </c>
      <c r="B36" s="87" t="s">
        <v>30</v>
      </c>
      <c r="C36" s="93"/>
      <c r="D36" s="91"/>
      <c r="E36" s="101"/>
      <c r="F36" s="91"/>
      <c r="G36" s="91"/>
      <c r="H36" s="91"/>
      <c r="I36" s="91"/>
      <c r="J36" s="93"/>
      <c r="K36" s="94">
        <f t="shared" si="1"/>
        <v>0</v>
      </c>
    </row>
    <row r="37" spans="1:11" ht="15" x14ac:dyDescent="0.25">
      <c r="A37" s="89">
        <v>19</v>
      </c>
      <c r="B37" s="87" t="s">
        <v>31</v>
      </c>
      <c r="C37" s="93">
        <v>9</v>
      </c>
      <c r="D37" s="91"/>
      <c r="E37" s="101"/>
      <c r="F37" s="91"/>
      <c r="G37" s="91"/>
      <c r="H37" s="91"/>
      <c r="I37" s="91"/>
      <c r="J37" s="93"/>
      <c r="K37" s="94">
        <f t="shared" si="1"/>
        <v>0</v>
      </c>
    </row>
    <row r="38" spans="1:11" ht="15" x14ac:dyDescent="0.25">
      <c r="A38" s="89">
        <v>20</v>
      </c>
      <c r="B38" s="87" t="s">
        <v>32</v>
      </c>
      <c r="C38" s="93">
        <v>8</v>
      </c>
      <c r="D38" s="91"/>
      <c r="E38" s="101"/>
      <c r="F38" s="91"/>
      <c r="G38" s="91"/>
      <c r="H38" s="91"/>
      <c r="I38" s="91"/>
      <c r="J38" s="93"/>
      <c r="K38" s="94">
        <f t="shared" si="1"/>
        <v>0</v>
      </c>
    </row>
    <row r="39" spans="1:11" ht="15" x14ac:dyDescent="0.25">
      <c r="A39" s="89">
        <v>21</v>
      </c>
      <c r="B39" s="87" t="s">
        <v>33</v>
      </c>
      <c r="C39" s="93"/>
      <c r="D39" s="91"/>
      <c r="E39" s="101"/>
      <c r="F39" s="91"/>
      <c r="G39" s="91"/>
      <c r="H39" s="91"/>
      <c r="I39" s="91"/>
      <c r="J39" s="93"/>
      <c r="K39" s="94">
        <f t="shared" si="1"/>
        <v>0</v>
      </c>
    </row>
    <row r="40" spans="1:11" ht="25.5" customHeight="1" x14ac:dyDescent="0.25">
      <c r="A40" s="89">
        <v>22</v>
      </c>
      <c r="B40" s="88" t="s">
        <v>34</v>
      </c>
      <c r="C40" s="93">
        <v>4</v>
      </c>
      <c r="D40" s="91"/>
      <c r="E40" s="101"/>
      <c r="F40" s="91"/>
      <c r="G40" s="91"/>
      <c r="H40" s="91"/>
      <c r="I40" s="91"/>
      <c r="J40" s="93"/>
      <c r="K40" s="94">
        <f t="shared" si="1"/>
        <v>0</v>
      </c>
    </row>
    <row r="41" spans="1:11" s="114" customFormat="1" ht="14.25" x14ac:dyDescent="0.2">
      <c r="A41" s="115"/>
      <c r="B41" s="115" t="s">
        <v>21</v>
      </c>
      <c r="C41" s="115"/>
      <c r="D41" s="116">
        <f>SUM(D21:D40)</f>
        <v>7</v>
      </c>
      <c r="E41" s="112"/>
      <c r="F41" s="94"/>
      <c r="G41" s="94"/>
      <c r="H41" s="115"/>
      <c r="I41" s="115"/>
      <c r="J41" s="115"/>
      <c r="K41" s="94">
        <f>SUM(K21:K40)</f>
        <v>47221.125</v>
      </c>
    </row>
    <row r="42" spans="1:11" ht="3.75" customHeight="1" x14ac:dyDescent="0.25">
      <c r="A42" s="78"/>
      <c r="B42" s="104"/>
      <c r="C42" s="104"/>
      <c r="D42" s="104"/>
      <c r="E42" s="104"/>
      <c r="F42" s="104"/>
      <c r="G42" s="104"/>
      <c r="H42" s="104"/>
      <c r="I42" s="104"/>
      <c r="J42" s="104"/>
      <c r="K42" s="78"/>
    </row>
    <row r="43" spans="1:11" hidden="1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1" hidden="1" x14ac:dyDescent="0.2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</row>
    <row r="45" spans="1:11" hidden="1" x14ac:dyDescent="0.2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</row>
    <row r="46" spans="1:11" x14ac:dyDescent="0.2">
      <c r="A46" s="78"/>
      <c r="B46" s="117" t="s">
        <v>36</v>
      </c>
      <c r="C46" s="78"/>
      <c r="D46" s="78" t="s">
        <v>46</v>
      </c>
      <c r="E46" s="78"/>
      <c r="F46" s="78"/>
      <c r="G46" s="78" t="s">
        <v>47</v>
      </c>
      <c r="H46" s="78"/>
      <c r="I46" s="78" t="s">
        <v>48</v>
      </c>
      <c r="J46" s="78"/>
      <c r="K46" s="78"/>
    </row>
    <row r="47" spans="1:11" x14ac:dyDescent="0.2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</row>
  </sheetData>
  <mergeCells count="10">
    <mergeCell ref="B42:J42"/>
    <mergeCell ref="G1:J1"/>
    <mergeCell ref="F2:K2"/>
    <mergeCell ref="F3:K4"/>
    <mergeCell ref="F5:K5"/>
    <mergeCell ref="J7:K7"/>
    <mergeCell ref="C18:I18"/>
    <mergeCell ref="C9:H9"/>
    <mergeCell ref="D10:G10"/>
    <mergeCell ref="B14:K16"/>
  </mergeCell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3" zoomScaleNormal="100" workbookViewId="0">
      <selection activeCell="A40" sqref="A40:XFD41"/>
    </sheetView>
  </sheetViews>
  <sheetFormatPr defaultRowHeight="12.75" x14ac:dyDescent="0.2"/>
  <cols>
    <col min="1" max="1" width="24.85546875" customWidth="1"/>
    <col min="2" max="2" width="5.140625" customWidth="1"/>
    <col min="3" max="3" width="5.7109375" customWidth="1"/>
    <col min="4" max="4" width="10" customWidth="1"/>
    <col min="5" max="5" width="7.28515625" customWidth="1"/>
    <col min="6" max="6" width="8.85546875" customWidth="1"/>
    <col min="7" max="7" width="10.42578125" customWidth="1"/>
    <col min="8" max="8" width="10.7109375" customWidth="1"/>
    <col min="9" max="9" width="8.140625" customWidth="1"/>
    <col min="10" max="10" width="10.42578125" customWidth="1"/>
  </cols>
  <sheetData>
    <row r="1" spans="1:10" ht="15.75" x14ac:dyDescent="0.25">
      <c r="E1" s="21"/>
      <c r="F1" s="70" t="s">
        <v>82</v>
      </c>
      <c r="G1" s="70"/>
      <c r="H1" s="70"/>
      <c r="I1" s="70"/>
      <c r="J1" s="21"/>
    </row>
    <row r="2" spans="1:10" ht="64.5" customHeight="1" x14ac:dyDescent="0.25">
      <c r="E2" s="71" t="s">
        <v>114</v>
      </c>
      <c r="F2" s="71"/>
      <c r="G2" s="71"/>
      <c r="H2" s="71"/>
      <c r="I2" s="71"/>
      <c r="J2" s="71"/>
    </row>
    <row r="3" spans="1:10" x14ac:dyDescent="0.2">
      <c r="E3" s="69" t="s">
        <v>103</v>
      </c>
      <c r="F3" s="69"/>
      <c r="G3" s="69"/>
      <c r="H3" s="69"/>
      <c r="I3" s="69"/>
      <c r="J3" s="69"/>
    </row>
    <row r="4" spans="1:10" ht="15" hidden="1" customHeight="1" x14ac:dyDescent="0.2">
      <c r="E4" s="69"/>
      <c r="F4" s="69"/>
      <c r="G4" s="69"/>
      <c r="H4" s="69"/>
      <c r="I4" s="69"/>
      <c r="J4" s="69"/>
    </row>
    <row r="5" spans="1:10" ht="15.75" x14ac:dyDescent="0.25">
      <c r="E5" s="70" t="s">
        <v>104</v>
      </c>
      <c r="F5" s="70"/>
      <c r="G5" s="70"/>
      <c r="H5" s="70"/>
      <c r="I5" s="70"/>
      <c r="J5" s="70"/>
    </row>
    <row r="6" spans="1:10" ht="15.75" x14ac:dyDescent="0.25">
      <c r="E6" s="21"/>
      <c r="F6" s="21"/>
      <c r="G6" s="21"/>
      <c r="H6" s="21"/>
      <c r="I6" s="21"/>
      <c r="J6" s="21"/>
    </row>
    <row r="7" spans="1:10" ht="13.5" customHeight="1" x14ac:dyDescent="0.25">
      <c r="E7" s="21"/>
      <c r="F7" s="21"/>
      <c r="G7" s="21"/>
      <c r="H7" s="21"/>
      <c r="I7" s="105" t="s">
        <v>81</v>
      </c>
      <c r="J7" s="105"/>
    </row>
    <row r="8" spans="1:10" hidden="1" x14ac:dyDescent="0.2"/>
    <row r="9" spans="1:10" ht="15" x14ac:dyDescent="0.25">
      <c r="B9" s="77" t="s">
        <v>2</v>
      </c>
      <c r="C9" s="77"/>
      <c r="D9" s="77"/>
      <c r="E9" s="77"/>
      <c r="F9" s="77"/>
      <c r="G9" s="77"/>
    </row>
    <row r="10" spans="1:10" x14ac:dyDescent="0.2">
      <c r="C10" s="76" t="s">
        <v>105</v>
      </c>
      <c r="D10" s="76"/>
      <c r="E10" s="76"/>
      <c r="F10" s="76"/>
    </row>
    <row r="11" spans="1:10" ht="4.5" customHeight="1" x14ac:dyDescent="0.2"/>
    <row r="12" spans="1:10" hidden="1" x14ac:dyDescent="0.2"/>
    <row r="13" spans="1:10" ht="14.25" x14ac:dyDescent="0.2">
      <c r="A13" s="8" t="s">
        <v>3</v>
      </c>
      <c r="B13" s="8"/>
      <c r="C13" s="8"/>
      <c r="D13" s="8"/>
      <c r="E13" s="8"/>
      <c r="F13" s="8"/>
      <c r="G13" s="8"/>
      <c r="H13" s="8"/>
      <c r="I13" s="8"/>
    </row>
    <row r="14" spans="1:10" ht="4.5" customHeight="1" x14ac:dyDescent="0.2">
      <c r="A14" s="72" t="s">
        <v>49</v>
      </c>
      <c r="B14" s="72"/>
      <c r="C14" s="72"/>
      <c r="D14" s="72"/>
      <c r="E14" s="72"/>
      <c r="F14" s="72"/>
      <c r="G14" s="72"/>
      <c r="H14" s="72"/>
      <c r="I14" s="72"/>
      <c r="J14" s="72"/>
    </row>
    <row r="15" spans="1:10" ht="15" hidden="1" customHeight="1" x14ac:dyDescent="0.2">
      <c r="A15" s="72"/>
      <c r="B15" s="72"/>
      <c r="C15" s="72"/>
      <c r="D15" s="72"/>
      <c r="E15" s="72"/>
      <c r="F15" s="72"/>
      <c r="G15" s="72"/>
      <c r="H15" s="72"/>
      <c r="I15" s="72"/>
      <c r="J15" s="72"/>
    </row>
    <row r="16" spans="1:10" ht="12.75" customHeight="1" x14ac:dyDescent="0.2">
      <c r="A16" s="72"/>
      <c r="B16" s="72"/>
      <c r="C16" s="72"/>
      <c r="D16" s="72"/>
      <c r="E16" s="72"/>
      <c r="F16" s="72"/>
      <c r="G16" s="72"/>
      <c r="H16" s="72"/>
      <c r="I16" s="72"/>
      <c r="J16" s="72"/>
    </row>
    <row r="17" spans="1:13" ht="2.25" customHeight="1" x14ac:dyDescent="0.2"/>
    <row r="18" spans="1:13" ht="14.25" customHeight="1" x14ac:dyDescent="0.2">
      <c r="B18" s="73" t="s">
        <v>106</v>
      </c>
      <c r="C18" s="74"/>
      <c r="D18" s="74"/>
      <c r="E18" s="74"/>
      <c r="F18" s="74"/>
      <c r="G18" s="74"/>
      <c r="H18" s="74"/>
    </row>
    <row r="19" spans="1:13" ht="3.75" hidden="1" customHeight="1" x14ac:dyDescent="0.2">
      <c r="A19" s="9"/>
      <c r="B19" s="9"/>
    </row>
    <row r="20" spans="1:13" ht="42" customHeight="1" x14ac:dyDescent="0.2">
      <c r="A20" s="10" t="s">
        <v>107</v>
      </c>
      <c r="B20" s="10" t="s">
        <v>108</v>
      </c>
      <c r="C20" s="11" t="s">
        <v>4</v>
      </c>
      <c r="D20" s="10"/>
      <c r="E20" s="10" t="s">
        <v>5</v>
      </c>
      <c r="F20" s="106" t="s">
        <v>109</v>
      </c>
      <c r="G20" s="107" t="s">
        <v>110</v>
      </c>
      <c r="H20" s="108"/>
      <c r="I20" s="106" t="s">
        <v>111</v>
      </c>
      <c r="J20" s="10" t="s">
        <v>112</v>
      </c>
      <c r="M20" s="20"/>
    </row>
    <row r="21" spans="1:13" ht="24" customHeight="1" x14ac:dyDescent="0.2">
      <c r="A21" s="11" t="s">
        <v>6</v>
      </c>
      <c r="B21" s="15" t="s">
        <v>40</v>
      </c>
      <c r="C21" s="2"/>
      <c r="D21" s="6"/>
      <c r="E21" s="2"/>
      <c r="F21" s="2"/>
      <c r="G21" s="7"/>
      <c r="H21" s="13"/>
      <c r="I21" s="2"/>
      <c r="J21" s="2"/>
    </row>
    <row r="22" spans="1:13" x14ac:dyDescent="0.2">
      <c r="A22" s="3" t="s">
        <v>7</v>
      </c>
      <c r="B22" s="5">
        <v>7</v>
      </c>
      <c r="C22" s="2"/>
      <c r="D22" s="113"/>
      <c r="E22" s="2"/>
      <c r="F22" s="2"/>
      <c r="G22" s="2"/>
      <c r="H22" s="13"/>
      <c r="I22" s="2"/>
      <c r="J22" s="2">
        <f t="shared" ref="J22:J23" si="0">(F22+G22+I22)*C22</f>
        <v>0</v>
      </c>
    </row>
    <row r="23" spans="1:13" ht="23.25" customHeight="1" x14ac:dyDescent="0.2">
      <c r="A23" s="3" t="s">
        <v>113</v>
      </c>
      <c r="B23" s="2">
        <v>1</v>
      </c>
      <c r="C23" s="2">
        <v>0.5</v>
      </c>
      <c r="D23" s="113">
        <v>2893</v>
      </c>
      <c r="E23" s="2">
        <f t="shared" ref="E23:E32" si="1">SUM(D23*25%)</f>
        <v>723.25</v>
      </c>
      <c r="F23" s="2">
        <f t="shared" ref="F23" si="2">SUM(D23+E23)</f>
        <v>3616.25</v>
      </c>
      <c r="G23" s="2">
        <f>(H23-F23)</f>
        <v>2883.75</v>
      </c>
      <c r="H23" s="2">
        <v>6500</v>
      </c>
      <c r="I23" s="2">
        <v>333.75</v>
      </c>
      <c r="J23" s="2">
        <f t="shared" si="0"/>
        <v>3416.875</v>
      </c>
    </row>
    <row r="24" spans="1:13" ht="14.25" customHeight="1" x14ac:dyDescent="0.2">
      <c r="A24" s="3" t="s">
        <v>9</v>
      </c>
      <c r="B24" s="2">
        <v>4</v>
      </c>
      <c r="C24" s="2"/>
      <c r="D24" s="113"/>
      <c r="E24" s="2"/>
      <c r="F24" s="2"/>
      <c r="G24" s="2"/>
      <c r="H24" s="2"/>
      <c r="I24" s="2"/>
      <c r="J24" s="2">
        <f>(F24+G24+I24)*C24</f>
        <v>0</v>
      </c>
    </row>
    <row r="25" spans="1:13" ht="45" x14ac:dyDescent="0.2">
      <c r="A25" s="12" t="s">
        <v>10</v>
      </c>
      <c r="B25" s="7">
        <v>4</v>
      </c>
      <c r="C25" s="2"/>
      <c r="D25" s="113"/>
      <c r="E25" s="2"/>
      <c r="F25" s="2"/>
      <c r="G25" s="2"/>
      <c r="H25" s="2"/>
      <c r="I25" s="2"/>
      <c r="J25" s="2">
        <f t="shared" ref="J25:J40" si="3">(F25+G25+I25)*C25</f>
        <v>0</v>
      </c>
    </row>
    <row r="26" spans="1:13" ht="16.5" customHeight="1" x14ac:dyDescent="0.2">
      <c r="A26" s="12" t="s">
        <v>26</v>
      </c>
      <c r="B26" s="7">
        <v>5</v>
      </c>
      <c r="C26" s="2"/>
      <c r="D26" s="113"/>
      <c r="E26" s="2"/>
      <c r="F26" s="2"/>
      <c r="G26" s="2"/>
      <c r="H26" s="2"/>
      <c r="I26" s="2"/>
      <c r="J26" s="2">
        <f t="shared" si="3"/>
        <v>0</v>
      </c>
    </row>
    <row r="27" spans="1:13" ht="20.25" customHeight="1" x14ac:dyDescent="0.2">
      <c r="A27" s="12" t="s">
        <v>27</v>
      </c>
      <c r="B27" s="7">
        <v>5</v>
      </c>
      <c r="C27" s="2"/>
      <c r="D27" s="113"/>
      <c r="E27" s="2"/>
      <c r="F27" s="2"/>
      <c r="G27" s="2"/>
      <c r="H27" s="2"/>
      <c r="I27" s="2"/>
      <c r="J27" s="2">
        <f t="shared" si="3"/>
        <v>0</v>
      </c>
    </row>
    <row r="28" spans="1:13" ht="12" customHeight="1" x14ac:dyDescent="0.2">
      <c r="A28" s="12" t="s">
        <v>28</v>
      </c>
      <c r="B28" s="7">
        <v>5</v>
      </c>
      <c r="C28" s="2"/>
      <c r="D28" s="113"/>
      <c r="E28" s="2"/>
      <c r="F28" s="2"/>
      <c r="G28" s="2"/>
      <c r="H28" s="2"/>
      <c r="I28" s="2"/>
      <c r="J28" s="2">
        <f t="shared" si="3"/>
        <v>0</v>
      </c>
    </row>
    <row r="29" spans="1:13" x14ac:dyDescent="0.2">
      <c r="A29" s="1" t="s">
        <v>15</v>
      </c>
      <c r="B29" s="7">
        <v>1</v>
      </c>
      <c r="C29" s="2"/>
      <c r="D29" s="113"/>
      <c r="E29" s="2"/>
      <c r="F29" s="2"/>
      <c r="G29" s="2"/>
      <c r="H29" s="2"/>
      <c r="I29" s="2"/>
      <c r="J29" s="2">
        <f t="shared" si="3"/>
        <v>0</v>
      </c>
    </row>
    <row r="30" spans="1:13" x14ac:dyDescent="0.2">
      <c r="A30" s="1" t="s">
        <v>16</v>
      </c>
      <c r="B30" s="7">
        <v>1</v>
      </c>
      <c r="C30" s="2">
        <v>0.25</v>
      </c>
      <c r="D30" s="113">
        <v>2670</v>
      </c>
      <c r="E30" s="2">
        <f t="shared" si="1"/>
        <v>667.5</v>
      </c>
      <c r="F30" s="2">
        <f>SUM(D30+E30)</f>
        <v>3337.5</v>
      </c>
      <c r="G30" s="2">
        <f>(H30-F30)</f>
        <v>3162.5</v>
      </c>
      <c r="H30" s="2">
        <v>6500</v>
      </c>
      <c r="I30" s="2"/>
      <c r="J30" s="2">
        <f>(F30+G30+I30)*C30</f>
        <v>1625</v>
      </c>
    </row>
    <row r="31" spans="1:13" ht="16.5" customHeight="1" x14ac:dyDescent="0.2">
      <c r="A31" s="3" t="s">
        <v>17</v>
      </c>
      <c r="B31" s="7">
        <v>1</v>
      </c>
      <c r="C31" s="2">
        <v>0.25</v>
      </c>
      <c r="D31" s="113">
        <v>2670</v>
      </c>
      <c r="E31" s="2">
        <f t="shared" si="1"/>
        <v>667.5</v>
      </c>
      <c r="F31" s="2">
        <f>SUM(D31+E31)</f>
        <v>3337.5</v>
      </c>
      <c r="G31" s="2">
        <f>(H31-F31)</f>
        <v>3162.5</v>
      </c>
      <c r="H31" s="2">
        <v>6500</v>
      </c>
      <c r="I31" s="2"/>
      <c r="J31" s="2">
        <f>(F31+G31+I31)*C31</f>
        <v>1625</v>
      </c>
    </row>
    <row r="32" spans="1:13" ht="16.5" customHeight="1" x14ac:dyDescent="0.2">
      <c r="A32" s="3" t="s">
        <v>29</v>
      </c>
      <c r="B32" s="2">
        <v>1</v>
      </c>
      <c r="C32" s="2"/>
      <c r="D32" s="4"/>
      <c r="E32" s="2">
        <f t="shared" si="1"/>
        <v>0</v>
      </c>
      <c r="F32" s="2"/>
      <c r="G32" s="2"/>
      <c r="H32" s="2"/>
      <c r="I32" s="4"/>
      <c r="J32" s="2">
        <f t="shared" si="3"/>
        <v>0</v>
      </c>
    </row>
    <row r="33" spans="1:10" ht="15" x14ac:dyDescent="0.25">
      <c r="A33" s="10" t="s">
        <v>18</v>
      </c>
      <c r="B33" s="13">
        <v>1</v>
      </c>
      <c r="C33" s="2"/>
      <c r="D33" s="14"/>
      <c r="E33" s="2"/>
      <c r="F33" s="2"/>
      <c r="G33" s="2"/>
      <c r="H33" s="2"/>
      <c r="I33" s="13"/>
      <c r="J33" s="2">
        <f t="shared" si="3"/>
        <v>0</v>
      </c>
    </row>
    <row r="34" spans="1:10" ht="15" x14ac:dyDescent="0.25">
      <c r="A34" s="10" t="s">
        <v>19</v>
      </c>
      <c r="B34" s="13"/>
      <c r="C34" s="2"/>
      <c r="D34" s="14"/>
      <c r="E34" s="2"/>
      <c r="F34" s="2"/>
      <c r="G34" s="2"/>
      <c r="H34" s="2"/>
      <c r="I34" s="13"/>
      <c r="J34" s="2">
        <f t="shared" si="3"/>
        <v>0</v>
      </c>
    </row>
    <row r="35" spans="1:10" ht="15" x14ac:dyDescent="0.25">
      <c r="A35" s="10" t="s">
        <v>30</v>
      </c>
      <c r="B35" s="13"/>
      <c r="C35" s="2"/>
      <c r="D35" s="14"/>
      <c r="E35" s="2"/>
      <c r="F35" s="2"/>
      <c r="G35" s="2"/>
      <c r="H35" s="2"/>
      <c r="I35" s="13"/>
      <c r="J35" s="2">
        <f t="shared" si="3"/>
        <v>0</v>
      </c>
    </row>
    <row r="36" spans="1:10" ht="15" x14ac:dyDescent="0.25">
      <c r="A36" s="10" t="s">
        <v>31</v>
      </c>
      <c r="B36" s="13">
        <v>9</v>
      </c>
      <c r="C36" s="2"/>
      <c r="D36" s="14"/>
      <c r="E36" s="2"/>
      <c r="F36" s="2"/>
      <c r="G36" s="2"/>
      <c r="H36" s="2"/>
      <c r="I36" s="13"/>
      <c r="J36" s="2">
        <f t="shared" si="3"/>
        <v>0</v>
      </c>
    </row>
    <row r="37" spans="1:10" ht="15" x14ac:dyDescent="0.25">
      <c r="A37" s="10" t="s">
        <v>32</v>
      </c>
      <c r="B37" s="13">
        <v>8</v>
      </c>
      <c r="C37" s="2"/>
      <c r="D37" s="14"/>
      <c r="E37" s="2"/>
      <c r="F37" s="2"/>
      <c r="G37" s="2"/>
      <c r="H37" s="2"/>
      <c r="I37" s="13"/>
      <c r="J37" s="2">
        <f t="shared" si="3"/>
        <v>0</v>
      </c>
    </row>
    <row r="38" spans="1:10" ht="15" x14ac:dyDescent="0.25">
      <c r="A38" s="10" t="s">
        <v>33</v>
      </c>
      <c r="B38" s="13"/>
      <c r="C38" s="2"/>
      <c r="D38" s="14"/>
      <c r="E38" s="2"/>
      <c r="F38" s="2"/>
      <c r="G38" s="2"/>
      <c r="H38" s="2"/>
      <c r="I38" s="13"/>
      <c r="J38" s="2">
        <f t="shared" si="3"/>
        <v>0</v>
      </c>
    </row>
    <row r="39" spans="1:10" ht="25.5" customHeight="1" x14ac:dyDescent="0.25">
      <c r="A39" s="11" t="s">
        <v>34</v>
      </c>
      <c r="B39" s="13">
        <v>4</v>
      </c>
      <c r="C39" s="2"/>
      <c r="D39" s="14"/>
      <c r="E39" s="2"/>
      <c r="F39" s="2"/>
      <c r="G39" s="2"/>
      <c r="H39" s="2"/>
      <c r="I39" s="13"/>
      <c r="J39" s="2">
        <f t="shared" si="3"/>
        <v>0</v>
      </c>
    </row>
    <row r="40" spans="1:10" ht="0.75" customHeight="1" x14ac:dyDescent="0.25">
      <c r="A40" s="10" t="s">
        <v>35</v>
      </c>
      <c r="B40" s="13"/>
      <c r="C40" s="2"/>
      <c r="D40" s="14"/>
      <c r="E40" s="2"/>
      <c r="F40" s="2"/>
      <c r="G40" s="2"/>
      <c r="H40" s="2"/>
      <c r="I40" s="13"/>
      <c r="J40" s="2">
        <f t="shared" si="3"/>
        <v>0</v>
      </c>
    </row>
    <row r="41" spans="1:10" s="19" customFormat="1" ht="15" x14ac:dyDescent="0.25">
      <c r="A41" s="16" t="s">
        <v>21</v>
      </c>
      <c r="B41" s="16"/>
      <c r="C41" s="18">
        <f>SUM(C21:C39)</f>
        <v>1</v>
      </c>
      <c r="D41" s="17"/>
      <c r="E41" s="4"/>
      <c r="F41" s="4"/>
      <c r="G41" s="16"/>
      <c r="H41" s="16"/>
      <c r="I41" s="16"/>
      <c r="J41" s="4">
        <f>SUM(J21:J40)</f>
        <v>6666.875</v>
      </c>
    </row>
    <row r="42" spans="1:10" ht="14.25" x14ac:dyDescent="0.2">
      <c r="A42" s="75"/>
      <c r="B42" s="75"/>
      <c r="C42" s="75"/>
      <c r="D42" s="75"/>
      <c r="E42" s="75"/>
      <c r="F42" s="75"/>
      <c r="G42" s="75"/>
      <c r="H42" s="75"/>
      <c r="I42" s="75"/>
    </row>
    <row r="43" spans="1:10" hidden="1" x14ac:dyDescent="0.2"/>
    <row r="44" spans="1:10" hidden="1" x14ac:dyDescent="0.2"/>
    <row r="45" spans="1:10" hidden="1" x14ac:dyDescent="0.2"/>
    <row r="46" spans="1:10" x14ac:dyDescent="0.2">
      <c r="A46" t="s">
        <v>36</v>
      </c>
      <c r="C46" s="76" t="s">
        <v>50</v>
      </c>
      <c r="D46" s="76"/>
      <c r="E46" s="76"/>
      <c r="F46" s="76"/>
      <c r="G46" s="76"/>
      <c r="H46" s="76"/>
      <c r="I46" s="76"/>
      <c r="J46" s="76"/>
    </row>
  </sheetData>
  <mergeCells count="11">
    <mergeCell ref="A42:I42"/>
    <mergeCell ref="C46:J46"/>
    <mergeCell ref="F1:I1"/>
    <mergeCell ref="E2:J2"/>
    <mergeCell ref="E3:J4"/>
    <mergeCell ref="E5:J5"/>
    <mergeCell ref="I7:J7"/>
    <mergeCell ref="B18:H18"/>
    <mergeCell ref="B9:G9"/>
    <mergeCell ref="C10:F10"/>
    <mergeCell ref="A14:J16"/>
  </mergeCells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tabSelected="1" workbookViewId="0">
      <selection activeCell="F4" sqref="F4:K5"/>
    </sheetView>
  </sheetViews>
  <sheetFormatPr defaultRowHeight="12.75" x14ac:dyDescent="0.2"/>
  <cols>
    <col min="1" max="1" width="5.7109375" customWidth="1"/>
    <col min="2" max="2" width="36" customWidth="1"/>
    <col min="3" max="3" width="7.140625" customWidth="1"/>
    <col min="4" max="4" width="7.5703125" customWidth="1"/>
    <col min="5" max="5" width="10.140625" customWidth="1"/>
    <col min="6" max="6" width="10.28515625" customWidth="1"/>
    <col min="7" max="7" width="11.140625" customWidth="1"/>
    <col min="8" max="8" width="10.140625" customWidth="1"/>
    <col min="9" max="9" width="11.28515625" customWidth="1"/>
    <col min="10" max="10" width="11" customWidth="1"/>
    <col min="11" max="11" width="14.85546875" customWidth="1"/>
  </cols>
  <sheetData>
    <row r="2" spans="1:12" ht="15.75" x14ac:dyDescent="0.25">
      <c r="F2" s="21"/>
      <c r="G2" s="70" t="s">
        <v>82</v>
      </c>
      <c r="H2" s="70"/>
      <c r="I2" s="70"/>
      <c r="J2" s="70"/>
      <c r="K2" s="21"/>
      <c r="L2" s="21"/>
    </row>
    <row r="3" spans="1:12" ht="51" customHeight="1" x14ac:dyDescent="0.25">
      <c r="A3" s="21"/>
      <c r="B3" s="21"/>
      <c r="C3" s="21"/>
      <c r="D3" s="21"/>
      <c r="E3" s="21"/>
      <c r="F3" s="71" t="s">
        <v>136</v>
      </c>
      <c r="G3" s="71"/>
      <c r="H3" s="71"/>
      <c r="I3" s="71"/>
      <c r="J3" s="71"/>
      <c r="K3" s="71"/>
      <c r="L3" s="21"/>
    </row>
    <row r="4" spans="1:12" ht="15" customHeight="1" x14ac:dyDescent="0.25">
      <c r="A4" s="21"/>
      <c r="B4" s="21"/>
      <c r="C4" s="21"/>
      <c r="D4" s="21"/>
      <c r="E4" s="21"/>
      <c r="F4" s="69" t="s">
        <v>103</v>
      </c>
      <c r="G4" s="69"/>
      <c r="H4" s="69"/>
      <c r="I4" s="69"/>
      <c r="J4" s="69"/>
      <c r="K4" s="69"/>
      <c r="L4" s="21"/>
    </row>
    <row r="5" spans="1:12" ht="0.75" customHeight="1" x14ac:dyDescent="0.25">
      <c r="A5" s="21"/>
      <c r="B5" s="21"/>
      <c r="C5" s="21"/>
      <c r="D5" s="21"/>
      <c r="E5" s="21"/>
      <c r="F5" s="69"/>
      <c r="G5" s="69"/>
      <c r="H5" s="69"/>
      <c r="I5" s="69"/>
      <c r="J5" s="69"/>
      <c r="K5" s="69"/>
      <c r="L5" s="21"/>
    </row>
    <row r="6" spans="1:12" ht="15.75" x14ac:dyDescent="0.25">
      <c r="A6" s="21"/>
      <c r="B6" s="21"/>
      <c r="C6" s="21"/>
      <c r="D6" s="21"/>
      <c r="E6" s="21"/>
      <c r="F6" s="70" t="s">
        <v>131</v>
      </c>
      <c r="G6" s="70"/>
      <c r="H6" s="70"/>
      <c r="I6" s="70"/>
      <c r="J6" s="70"/>
      <c r="K6" s="70"/>
      <c r="L6" s="21"/>
    </row>
    <row r="7" spans="1:12" ht="15.75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ht="15.75" x14ac:dyDescent="0.25">
      <c r="A8" s="21"/>
      <c r="B8" s="21"/>
      <c r="C8" s="21"/>
      <c r="D8" s="21"/>
      <c r="E8" s="21"/>
      <c r="F8" s="21"/>
      <c r="G8" s="21"/>
      <c r="H8" s="21"/>
      <c r="I8" s="21"/>
      <c r="J8" s="118" t="s">
        <v>122</v>
      </c>
      <c r="K8" s="118"/>
      <c r="L8" s="21"/>
    </row>
    <row r="9" spans="1:12" ht="15.75" x14ac:dyDescent="0.25">
      <c r="A9" s="21"/>
      <c r="B9" s="21"/>
      <c r="C9" s="70" t="s">
        <v>2</v>
      </c>
      <c r="D9" s="70"/>
      <c r="E9" s="70"/>
      <c r="F9" s="70"/>
      <c r="G9" s="70"/>
      <c r="H9" s="70"/>
      <c r="I9" s="21"/>
      <c r="J9" s="21"/>
      <c r="K9" s="21"/>
    </row>
    <row r="10" spans="1:12" ht="15.75" x14ac:dyDescent="0.25">
      <c r="A10" s="21"/>
      <c r="B10" s="21"/>
      <c r="C10" s="21"/>
      <c r="D10" s="70" t="s">
        <v>134</v>
      </c>
      <c r="E10" s="70"/>
      <c r="F10" s="70"/>
      <c r="G10" s="70"/>
      <c r="H10" s="21"/>
      <c r="I10" s="21"/>
      <c r="J10" s="21"/>
      <c r="K10" s="21"/>
    </row>
    <row r="11" spans="1:12" ht="15" hidden="1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2" ht="15.75" hidden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2" ht="15.75" customHeight="1" x14ac:dyDescent="0.25">
      <c r="A13" s="21"/>
      <c r="B13" s="45" t="s">
        <v>3</v>
      </c>
      <c r="C13" s="45"/>
      <c r="D13" s="45"/>
      <c r="E13" s="45"/>
      <c r="F13" s="45"/>
      <c r="G13" s="45"/>
      <c r="H13" s="45"/>
      <c r="I13" s="45"/>
      <c r="J13" s="45"/>
      <c r="K13" s="21"/>
    </row>
    <row r="14" spans="1:12" ht="32.25" customHeight="1" x14ac:dyDescent="0.25">
      <c r="A14" s="21"/>
      <c r="B14" s="21"/>
      <c r="C14" s="69" t="s">
        <v>133</v>
      </c>
      <c r="D14" s="69"/>
      <c r="E14" s="69"/>
      <c r="F14" s="69"/>
      <c r="G14" s="69"/>
      <c r="H14" s="69"/>
      <c r="I14" s="69"/>
      <c r="J14" s="69"/>
      <c r="K14" s="21"/>
    </row>
    <row r="15" spans="1:12" ht="15" hidden="1" customHeight="1" x14ac:dyDescent="0.25">
      <c r="A15" s="21"/>
      <c r="B15" s="21"/>
      <c r="C15" s="124"/>
      <c r="D15" s="124"/>
      <c r="E15" s="124"/>
      <c r="F15" s="124"/>
      <c r="G15" s="124"/>
      <c r="H15" s="124"/>
      <c r="I15" s="45"/>
      <c r="J15" s="45"/>
      <c r="K15" s="21"/>
    </row>
    <row r="16" spans="1:12" ht="15" hidden="1" customHeight="1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11" ht="19.5" customHeight="1" x14ac:dyDescent="0.25">
      <c r="A17" s="21"/>
      <c r="B17" s="21"/>
      <c r="C17" s="68" t="s">
        <v>106</v>
      </c>
      <c r="D17" s="68"/>
      <c r="E17" s="68"/>
      <c r="F17" s="68"/>
      <c r="G17" s="68"/>
      <c r="H17" s="68"/>
      <c r="I17" s="68"/>
      <c r="J17" s="21"/>
      <c r="K17" s="21"/>
    </row>
    <row r="18" spans="1:11" ht="9.75" customHeight="1" x14ac:dyDescent="0.25">
      <c r="A18" s="21"/>
      <c r="B18" s="47"/>
      <c r="C18" s="47"/>
      <c r="D18" s="21"/>
      <c r="E18" s="21"/>
      <c r="F18" s="21"/>
      <c r="G18" s="21"/>
      <c r="H18" s="21"/>
      <c r="I18" s="21"/>
      <c r="J18" s="21"/>
      <c r="K18" s="21"/>
    </row>
    <row r="19" spans="1:11" ht="63.75" customHeight="1" x14ac:dyDescent="0.25">
      <c r="A19" s="125" t="s">
        <v>66</v>
      </c>
      <c r="B19" s="126" t="s">
        <v>107</v>
      </c>
      <c r="C19" s="126" t="s">
        <v>108</v>
      </c>
      <c r="D19" s="126" t="s">
        <v>4</v>
      </c>
      <c r="E19" s="126" t="s">
        <v>135</v>
      </c>
      <c r="F19" s="126" t="s">
        <v>5</v>
      </c>
      <c r="G19" s="126" t="s">
        <v>109</v>
      </c>
      <c r="H19" s="126" t="s">
        <v>116</v>
      </c>
      <c r="I19" s="126"/>
      <c r="J19" s="126" t="s">
        <v>111</v>
      </c>
      <c r="K19" s="126" t="s">
        <v>65</v>
      </c>
    </row>
    <row r="20" spans="1:11" ht="33.75" customHeight="1" x14ac:dyDescent="0.25">
      <c r="A20" s="27">
        <v>1</v>
      </c>
      <c r="B20" s="49" t="s">
        <v>6</v>
      </c>
      <c r="C20" s="50"/>
      <c r="D20" s="51"/>
      <c r="E20" s="51"/>
      <c r="F20" s="51"/>
      <c r="G20" s="51"/>
      <c r="H20" s="51"/>
      <c r="I20" s="51"/>
      <c r="J20" s="51"/>
      <c r="K20" s="58"/>
    </row>
    <row r="21" spans="1:11" ht="27" customHeight="1" x14ac:dyDescent="0.25">
      <c r="A21" s="27">
        <v>2</v>
      </c>
      <c r="B21" s="31" t="s">
        <v>7</v>
      </c>
      <c r="C21" s="50">
        <v>7</v>
      </c>
      <c r="D21" s="51">
        <v>1</v>
      </c>
      <c r="E21" s="51">
        <v>4455</v>
      </c>
      <c r="F21" s="51">
        <v>0</v>
      </c>
      <c r="G21" s="51">
        <f>SUM(E21+F21)</f>
        <v>4455</v>
      </c>
      <c r="H21" s="51">
        <f>(I21-G21)</f>
        <v>2045</v>
      </c>
      <c r="I21" s="127">
        <v>6500</v>
      </c>
      <c r="J21" s="51"/>
      <c r="K21" s="58">
        <f t="shared" ref="K21:K22" si="0">(G21+H21+J21)*D21</f>
        <v>6500</v>
      </c>
    </row>
    <row r="22" spans="1:11" ht="33" customHeight="1" x14ac:dyDescent="0.25">
      <c r="A22" s="27">
        <v>3</v>
      </c>
      <c r="B22" s="31" t="s">
        <v>113</v>
      </c>
      <c r="C22" s="51">
        <v>1</v>
      </c>
      <c r="D22" s="51">
        <v>6</v>
      </c>
      <c r="E22" s="51">
        <v>2893</v>
      </c>
      <c r="F22" s="51">
        <v>0</v>
      </c>
      <c r="G22" s="51">
        <f t="shared" ref="G22:G36" si="1">SUM(E22+F22)</f>
        <v>2893</v>
      </c>
      <c r="H22" s="51">
        <f>(I22-G22)</f>
        <v>3607</v>
      </c>
      <c r="I22" s="51">
        <v>6500</v>
      </c>
      <c r="J22" s="51">
        <f>G22*0.1</f>
        <v>289.3</v>
      </c>
      <c r="K22" s="58">
        <f t="shared" si="0"/>
        <v>40735.800000000003</v>
      </c>
    </row>
    <row r="23" spans="1:11" ht="21" customHeight="1" x14ac:dyDescent="0.25">
      <c r="A23" s="27">
        <v>4</v>
      </c>
      <c r="B23" s="31" t="s">
        <v>9</v>
      </c>
      <c r="C23" s="51">
        <v>4</v>
      </c>
      <c r="D23" s="51">
        <v>1</v>
      </c>
      <c r="E23" s="51">
        <v>3674</v>
      </c>
      <c r="F23" s="51">
        <v>0</v>
      </c>
      <c r="G23" s="51">
        <f t="shared" si="1"/>
        <v>3674</v>
      </c>
      <c r="H23" s="51">
        <f t="shared" ref="H23:H36" si="2">(I23-G23)</f>
        <v>2826</v>
      </c>
      <c r="I23" s="51">
        <v>6500</v>
      </c>
      <c r="J23" s="51"/>
      <c r="K23" s="58">
        <f>(G23+H23+J23)*D23</f>
        <v>6500</v>
      </c>
    </row>
    <row r="24" spans="1:11" ht="63" x14ac:dyDescent="0.25">
      <c r="A24" s="27">
        <v>7</v>
      </c>
      <c r="B24" s="31" t="s">
        <v>10</v>
      </c>
      <c r="C24" s="55">
        <v>4</v>
      </c>
      <c r="D24" s="51">
        <v>1.5</v>
      </c>
      <c r="E24" s="51">
        <v>3674</v>
      </c>
      <c r="F24" s="51">
        <v>0</v>
      </c>
      <c r="G24" s="51">
        <f t="shared" si="1"/>
        <v>3674</v>
      </c>
      <c r="H24" s="51">
        <f t="shared" si="2"/>
        <v>2826</v>
      </c>
      <c r="I24" s="51">
        <v>6500</v>
      </c>
      <c r="J24" s="51"/>
      <c r="K24" s="58">
        <f t="shared" ref="K24:K38" si="3">(G24+H24+J24)*D24</f>
        <v>9750</v>
      </c>
    </row>
    <row r="25" spans="1:11" ht="43.5" customHeight="1" x14ac:dyDescent="0.25">
      <c r="A25" s="27">
        <v>8</v>
      </c>
      <c r="B25" s="31" t="s">
        <v>11</v>
      </c>
      <c r="C25" s="55">
        <v>5</v>
      </c>
      <c r="D25" s="51"/>
      <c r="E25" s="51"/>
      <c r="F25" s="51"/>
      <c r="G25" s="51"/>
      <c r="H25" s="51"/>
      <c r="I25" s="51" t="s">
        <v>12</v>
      </c>
      <c r="J25" s="51"/>
      <c r="K25" s="58">
        <f t="shared" si="3"/>
        <v>0</v>
      </c>
    </row>
    <row r="26" spans="1:11" ht="40.5" customHeight="1" x14ac:dyDescent="0.25">
      <c r="A26" s="27">
        <v>9</v>
      </c>
      <c r="B26" s="31" t="s">
        <v>13</v>
      </c>
      <c r="C26" s="55">
        <v>5</v>
      </c>
      <c r="D26" s="51"/>
      <c r="E26" s="51"/>
      <c r="F26" s="51"/>
      <c r="G26" s="51"/>
      <c r="H26" s="51"/>
      <c r="I26" s="51"/>
      <c r="J26" s="51"/>
      <c r="K26" s="58">
        <f t="shared" si="3"/>
        <v>0</v>
      </c>
    </row>
    <row r="27" spans="1:11" ht="36" customHeight="1" x14ac:dyDescent="0.25">
      <c r="A27" s="27">
        <v>10</v>
      </c>
      <c r="B27" s="31" t="s">
        <v>14</v>
      </c>
      <c r="C27" s="55">
        <v>1</v>
      </c>
      <c r="D27" s="51"/>
      <c r="E27" s="51"/>
      <c r="F27" s="51"/>
      <c r="G27" s="51"/>
      <c r="H27" s="51"/>
      <c r="I27" s="51"/>
      <c r="J27" s="51"/>
      <c r="K27" s="58">
        <f t="shared" si="3"/>
        <v>0</v>
      </c>
    </row>
    <row r="28" spans="1:11" ht="15.75" x14ac:dyDescent="0.25">
      <c r="A28" s="27">
        <v>11</v>
      </c>
      <c r="B28" s="34" t="s">
        <v>15</v>
      </c>
      <c r="C28" s="55">
        <v>1</v>
      </c>
      <c r="D28" s="51"/>
      <c r="E28" s="51"/>
      <c r="F28" s="51"/>
      <c r="G28" s="51"/>
      <c r="H28" s="51"/>
      <c r="I28" s="51"/>
      <c r="J28" s="51"/>
      <c r="K28" s="58">
        <f t="shared" si="3"/>
        <v>0</v>
      </c>
    </row>
    <row r="29" spans="1:11" ht="15.75" x14ac:dyDescent="0.25">
      <c r="A29" s="27">
        <v>12</v>
      </c>
      <c r="B29" s="34" t="s">
        <v>16</v>
      </c>
      <c r="C29" s="55">
        <v>1</v>
      </c>
      <c r="D29" s="51"/>
      <c r="E29" s="51"/>
      <c r="F29" s="51"/>
      <c r="G29" s="51"/>
      <c r="H29" s="51"/>
      <c r="I29" s="51"/>
      <c r="J29" s="51"/>
      <c r="K29" s="58">
        <f t="shared" si="3"/>
        <v>0</v>
      </c>
    </row>
    <row r="30" spans="1:11" ht="22.5" customHeight="1" x14ac:dyDescent="0.25">
      <c r="A30" s="27">
        <v>13</v>
      </c>
      <c r="B30" s="31" t="s">
        <v>17</v>
      </c>
      <c r="C30" s="55">
        <v>1</v>
      </c>
      <c r="D30" s="51"/>
      <c r="E30" s="51"/>
      <c r="F30" s="51"/>
      <c r="G30" s="51"/>
      <c r="H30" s="51"/>
      <c r="I30" s="51"/>
      <c r="J30" s="51"/>
      <c r="K30" s="58">
        <f t="shared" si="3"/>
        <v>0</v>
      </c>
    </row>
    <row r="31" spans="1:11" ht="21.75" customHeight="1" x14ac:dyDescent="0.25">
      <c r="A31" s="27">
        <v>14</v>
      </c>
      <c r="B31" s="31" t="s">
        <v>29</v>
      </c>
      <c r="C31" s="51">
        <v>1</v>
      </c>
      <c r="D31" s="51">
        <v>8</v>
      </c>
      <c r="E31" s="51">
        <v>2893</v>
      </c>
      <c r="F31" s="51">
        <v>0</v>
      </c>
      <c r="G31" s="51">
        <f t="shared" si="1"/>
        <v>2893</v>
      </c>
      <c r="H31" s="51">
        <f t="shared" si="2"/>
        <v>3607</v>
      </c>
      <c r="I31" s="51">
        <v>6500</v>
      </c>
      <c r="J31" s="58">
        <v>368.75</v>
      </c>
      <c r="K31" s="58">
        <f t="shared" si="3"/>
        <v>54950</v>
      </c>
    </row>
    <row r="32" spans="1:11" ht="27" customHeight="1" x14ac:dyDescent="0.25">
      <c r="A32" s="27">
        <v>15</v>
      </c>
      <c r="B32" s="48" t="s">
        <v>18</v>
      </c>
      <c r="C32" s="54">
        <v>1</v>
      </c>
      <c r="D32" s="51">
        <v>1</v>
      </c>
      <c r="E32" s="62">
        <v>2893</v>
      </c>
      <c r="F32" s="51">
        <v>0</v>
      </c>
      <c r="G32" s="51">
        <f t="shared" si="1"/>
        <v>2893</v>
      </c>
      <c r="H32" s="51">
        <f t="shared" si="2"/>
        <v>3607</v>
      </c>
      <c r="I32" s="51">
        <v>6500</v>
      </c>
      <c r="J32" s="54"/>
      <c r="K32" s="58">
        <f t="shared" si="3"/>
        <v>6500</v>
      </c>
    </row>
    <row r="33" spans="1:11" ht="15.75" x14ac:dyDescent="0.25">
      <c r="A33" s="27">
        <v>17</v>
      </c>
      <c r="B33" s="48" t="s">
        <v>132</v>
      </c>
      <c r="C33" s="54">
        <v>1</v>
      </c>
      <c r="D33" s="51">
        <v>1</v>
      </c>
      <c r="E33" s="62">
        <v>2893</v>
      </c>
      <c r="F33" s="51">
        <v>0</v>
      </c>
      <c r="G33" s="51">
        <f t="shared" si="1"/>
        <v>2893</v>
      </c>
      <c r="H33" s="51">
        <f>(I33-G33)</f>
        <v>3607</v>
      </c>
      <c r="I33" s="51">
        <v>6500</v>
      </c>
      <c r="J33" s="54"/>
      <c r="K33" s="58">
        <f>(G33+H33+J33)*D33</f>
        <v>6500</v>
      </c>
    </row>
    <row r="34" spans="1:11" ht="15.75" x14ac:dyDescent="0.25">
      <c r="A34" s="27">
        <v>18</v>
      </c>
      <c r="B34" s="48" t="s">
        <v>30</v>
      </c>
      <c r="C34" s="54"/>
      <c r="D34" s="51"/>
      <c r="E34" s="62"/>
      <c r="F34" s="51"/>
      <c r="G34" s="51"/>
      <c r="H34" s="51"/>
      <c r="I34" s="51"/>
      <c r="J34" s="54"/>
      <c r="K34" s="58">
        <f t="shared" si="3"/>
        <v>0</v>
      </c>
    </row>
    <row r="35" spans="1:11" ht="15.75" x14ac:dyDescent="0.25">
      <c r="A35" s="27">
        <v>19</v>
      </c>
      <c r="B35" s="48" t="s">
        <v>126</v>
      </c>
      <c r="C35" s="54">
        <v>9</v>
      </c>
      <c r="D35" s="51">
        <v>1</v>
      </c>
      <c r="E35" s="62">
        <v>5005</v>
      </c>
      <c r="F35" s="51">
        <v>0</v>
      </c>
      <c r="G35" s="51">
        <f t="shared" si="1"/>
        <v>5005</v>
      </c>
      <c r="H35" s="51">
        <v>994.5</v>
      </c>
      <c r="I35" s="51">
        <v>6500</v>
      </c>
      <c r="J35" s="54">
        <f>G35*0.1</f>
        <v>500.5</v>
      </c>
      <c r="K35" s="58">
        <f t="shared" si="3"/>
        <v>6500</v>
      </c>
    </row>
    <row r="36" spans="1:11" ht="15.75" x14ac:dyDescent="0.25">
      <c r="A36" s="27">
        <v>20</v>
      </c>
      <c r="B36" s="48" t="s">
        <v>32</v>
      </c>
      <c r="C36" s="54">
        <v>8</v>
      </c>
      <c r="D36" s="51">
        <v>1</v>
      </c>
      <c r="E36" s="62">
        <v>4745</v>
      </c>
      <c r="F36" s="51">
        <v>0</v>
      </c>
      <c r="G36" s="51">
        <f t="shared" si="1"/>
        <v>4745</v>
      </c>
      <c r="H36" s="51">
        <f t="shared" si="2"/>
        <v>1755</v>
      </c>
      <c r="I36" s="51">
        <v>6500</v>
      </c>
      <c r="J36" s="54"/>
      <c r="K36" s="58">
        <f t="shared" si="3"/>
        <v>6500</v>
      </c>
    </row>
    <row r="37" spans="1:11" ht="15.75" x14ac:dyDescent="0.25">
      <c r="A37" s="27">
        <v>21</v>
      </c>
      <c r="B37" s="48" t="s">
        <v>33</v>
      </c>
      <c r="C37" s="54"/>
      <c r="D37" s="51"/>
      <c r="E37" s="62"/>
      <c r="F37" s="51"/>
      <c r="G37" s="51"/>
      <c r="H37" s="51"/>
      <c r="I37" s="51"/>
      <c r="J37" s="54"/>
      <c r="K37" s="58">
        <f t="shared" si="3"/>
        <v>0</v>
      </c>
    </row>
    <row r="38" spans="1:11" ht="31.5" x14ac:dyDescent="0.25">
      <c r="A38" s="27">
        <v>22</v>
      </c>
      <c r="B38" s="49" t="s">
        <v>34</v>
      </c>
      <c r="C38" s="54">
        <v>4</v>
      </c>
      <c r="D38" s="51"/>
      <c r="E38" s="62"/>
      <c r="F38" s="51"/>
      <c r="G38" s="51"/>
      <c r="H38" s="51"/>
      <c r="I38" s="51"/>
      <c r="J38" s="54"/>
      <c r="K38" s="58">
        <f t="shared" si="3"/>
        <v>0</v>
      </c>
    </row>
    <row r="39" spans="1:11" ht="15.75" x14ac:dyDescent="0.25">
      <c r="A39" s="27"/>
      <c r="B39" s="37" t="s">
        <v>21</v>
      </c>
      <c r="C39" s="37"/>
      <c r="D39" s="37">
        <f>SUM(D21:D38)</f>
        <v>21.5</v>
      </c>
      <c r="E39" s="60"/>
      <c r="F39" s="58"/>
      <c r="G39" s="58"/>
      <c r="H39" s="37"/>
      <c r="I39" s="37"/>
      <c r="J39" s="37"/>
      <c r="K39" s="58">
        <f>SUM(K21:K38)</f>
        <v>144435.79999999999</v>
      </c>
    </row>
    <row r="40" spans="1:11" ht="15.75" x14ac:dyDescent="0.25">
      <c r="A40" s="21"/>
      <c r="B40" s="121"/>
      <c r="C40" s="121"/>
      <c r="D40" s="121"/>
      <c r="E40" s="121"/>
      <c r="F40" s="121"/>
      <c r="G40" s="121"/>
      <c r="H40" s="121"/>
      <c r="I40" s="121"/>
      <c r="J40" s="121"/>
      <c r="K40" s="21"/>
    </row>
    <row r="41" spans="1:11" ht="15.75" hidden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1" ht="15.75" hidden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pans="1:11" ht="15.75" hidden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1" ht="15.75" x14ac:dyDescent="0.25">
      <c r="A44" s="21"/>
      <c r="B44" s="21" t="s">
        <v>36</v>
      </c>
      <c r="C44" s="21"/>
      <c r="D44" s="21" t="s">
        <v>51</v>
      </c>
      <c r="E44" s="21"/>
      <c r="F44" s="21"/>
      <c r="G44" s="21" t="s">
        <v>47</v>
      </c>
      <c r="H44" s="21"/>
      <c r="I44" s="21" t="s">
        <v>52</v>
      </c>
      <c r="J44" s="21"/>
      <c r="K44" s="21"/>
    </row>
    <row r="45" spans="1:11" ht="15.75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</row>
    <row r="46" spans="1:11" x14ac:dyDescent="0.2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</row>
    <row r="47" spans="1:11" x14ac:dyDescent="0.2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</row>
    <row r="48" spans="1:11" x14ac:dyDescent="0.2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</row>
    <row r="49" spans="1:11" x14ac:dyDescent="0.2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</row>
  </sheetData>
  <mergeCells count="10">
    <mergeCell ref="B40:J40"/>
    <mergeCell ref="C14:J14"/>
    <mergeCell ref="G2:J2"/>
    <mergeCell ref="F3:K3"/>
    <mergeCell ref="F4:K5"/>
    <mergeCell ref="F6:K6"/>
    <mergeCell ref="J8:K8"/>
    <mergeCell ref="C9:H9"/>
    <mergeCell ref="D10:G10"/>
    <mergeCell ref="C17:I17"/>
  </mergeCells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28" workbookViewId="0">
      <selection activeCell="P23" sqref="P23"/>
    </sheetView>
  </sheetViews>
  <sheetFormatPr defaultRowHeight="12.75" x14ac:dyDescent="0.2"/>
  <cols>
    <col min="1" max="1" width="5.7109375" customWidth="1"/>
    <col min="2" max="2" width="32.5703125" customWidth="1"/>
    <col min="3" max="3" width="7.42578125" customWidth="1"/>
    <col min="4" max="4" width="7.7109375" customWidth="1"/>
    <col min="5" max="5" width="10" customWidth="1"/>
    <col min="6" max="6" width="8.140625" customWidth="1"/>
    <col min="8" max="8" width="8.42578125" customWidth="1"/>
    <col min="9" max="9" width="10" customWidth="1"/>
    <col min="10" max="10" width="10.42578125" customWidth="1"/>
    <col min="11" max="11" width="11.7109375" customWidth="1"/>
  </cols>
  <sheetData>
    <row r="1" spans="1:12" ht="15.75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x14ac:dyDescent="0.25">
      <c r="A2" s="21"/>
      <c r="B2" s="21"/>
      <c r="C2" s="21"/>
      <c r="D2" s="21"/>
      <c r="E2" s="21"/>
      <c r="F2" s="21"/>
      <c r="G2" s="70" t="s">
        <v>82</v>
      </c>
      <c r="H2" s="70"/>
      <c r="I2" s="70"/>
      <c r="J2" s="70"/>
      <c r="K2" s="21"/>
      <c r="L2" s="21"/>
    </row>
    <row r="3" spans="1:12" ht="28.5" customHeight="1" x14ac:dyDescent="0.25">
      <c r="A3" s="21"/>
      <c r="B3" s="21"/>
      <c r="C3" s="21"/>
      <c r="D3" s="21"/>
      <c r="E3" s="21"/>
      <c r="F3" s="71" t="s">
        <v>130</v>
      </c>
      <c r="G3" s="71"/>
      <c r="H3" s="71"/>
      <c r="I3" s="71"/>
      <c r="J3" s="71"/>
      <c r="K3" s="71"/>
      <c r="L3" s="21"/>
    </row>
    <row r="4" spans="1:12" ht="12.75" customHeight="1" x14ac:dyDescent="0.25">
      <c r="A4" s="21"/>
      <c r="B4" s="21"/>
      <c r="C4" s="21"/>
      <c r="D4" s="21"/>
      <c r="E4" s="21"/>
      <c r="F4" s="69" t="s">
        <v>124</v>
      </c>
      <c r="G4" s="69"/>
      <c r="H4" s="69"/>
      <c r="I4" s="69"/>
      <c r="J4" s="69"/>
      <c r="K4" s="69"/>
      <c r="L4" s="21"/>
    </row>
    <row r="5" spans="1:12" ht="15.75" x14ac:dyDescent="0.25">
      <c r="A5" s="21"/>
      <c r="B5" s="21"/>
      <c r="C5" s="21"/>
      <c r="D5" s="21"/>
      <c r="E5" s="21"/>
      <c r="F5" s="69"/>
      <c r="G5" s="69"/>
      <c r="H5" s="69"/>
      <c r="I5" s="69"/>
      <c r="J5" s="69"/>
      <c r="K5" s="69"/>
      <c r="L5" s="21"/>
    </row>
    <row r="6" spans="1:12" ht="15.75" x14ac:dyDescent="0.25">
      <c r="A6" s="21"/>
      <c r="B6" s="21"/>
      <c r="C6" s="21"/>
      <c r="D6" s="21"/>
      <c r="E6" s="21"/>
      <c r="F6" s="70" t="s">
        <v>53</v>
      </c>
      <c r="G6" s="70"/>
      <c r="H6" s="70"/>
      <c r="I6" s="70"/>
      <c r="J6" s="70"/>
      <c r="K6" s="70"/>
      <c r="L6" s="21"/>
    </row>
    <row r="7" spans="1:12" ht="15.75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ht="15.75" hidden="1" x14ac:dyDescent="0.25">
      <c r="A8" s="21"/>
      <c r="B8" s="21"/>
      <c r="C8" s="21"/>
      <c r="D8" s="21"/>
      <c r="E8" s="21"/>
      <c r="F8" s="21"/>
      <c r="G8" s="21"/>
      <c r="H8" s="21"/>
      <c r="I8" s="21"/>
      <c r="J8" s="118" t="s">
        <v>81</v>
      </c>
      <c r="K8" s="118"/>
      <c r="L8" s="21"/>
    </row>
    <row r="9" spans="1:12" ht="15.75" x14ac:dyDescent="0.25">
      <c r="A9" s="21"/>
      <c r="B9" s="21"/>
      <c r="C9" s="68" t="s">
        <v>2</v>
      </c>
      <c r="D9" s="68"/>
      <c r="E9" s="68"/>
      <c r="F9" s="68"/>
      <c r="G9" s="68"/>
      <c r="H9" s="68"/>
      <c r="I9" s="68" t="s">
        <v>129</v>
      </c>
      <c r="J9" s="68"/>
      <c r="K9" s="68"/>
      <c r="L9" s="21"/>
    </row>
    <row r="10" spans="1:12" ht="15.75" x14ac:dyDescent="0.25">
      <c r="A10" s="21"/>
      <c r="B10" s="21"/>
      <c r="C10" s="21"/>
      <c r="D10" s="68" t="s">
        <v>84</v>
      </c>
      <c r="E10" s="68"/>
      <c r="F10" s="68"/>
      <c r="G10" s="68"/>
      <c r="H10" s="21"/>
      <c r="I10" s="21"/>
      <c r="J10" s="21"/>
      <c r="K10" s="21"/>
      <c r="L10" s="21"/>
    </row>
    <row r="11" spans="1:12" ht="15.75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5.75" hidden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2" ht="12.75" customHeight="1" x14ac:dyDescent="0.25">
      <c r="A13" s="21"/>
      <c r="B13" s="45" t="s">
        <v>54</v>
      </c>
      <c r="C13" s="45"/>
      <c r="D13" s="45"/>
      <c r="E13" s="45"/>
      <c r="F13" s="45"/>
      <c r="G13" s="45"/>
      <c r="H13" s="45"/>
      <c r="I13" s="45"/>
      <c r="J13" s="45"/>
      <c r="K13" s="21"/>
      <c r="L13" s="21"/>
    </row>
    <row r="14" spans="1:12" ht="12.75" customHeight="1" x14ac:dyDescent="0.25">
      <c r="A14" s="21"/>
      <c r="B14" s="21"/>
      <c r="C14" s="69" t="s">
        <v>128</v>
      </c>
      <c r="D14" s="69"/>
      <c r="E14" s="69"/>
      <c r="F14" s="69"/>
      <c r="G14" s="69"/>
      <c r="H14" s="69"/>
      <c r="I14" s="21"/>
      <c r="J14" s="21"/>
      <c r="K14" s="21"/>
      <c r="L14" s="21"/>
    </row>
    <row r="15" spans="1:12" ht="12.75" hidden="1" customHeight="1" x14ac:dyDescent="0.25">
      <c r="A15" s="21"/>
      <c r="B15" s="21"/>
      <c r="C15" s="69"/>
      <c r="D15" s="69"/>
      <c r="E15" s="69"/>
      <c r="F15" s="69"/>
      <c r="G15" s="69"/>
      <c r="H15" s="69"/>
      <c r="I15" s="21"/>
      <c r="J15" s="21"/>
      <c r="K15" s="21"/>
      <c r="L15" s="21"/>
    </row>
    <row r="16" spans="1:12" ht="20.25" customHeight="1" x14ac:dyDescent="0.25">
      <c r="A16" s="21"/>
      <c r="B16" s="21"/>
      <c r="C16" s="69"/>
      <c r="D16" s="69"/>
      <c r="E16" s="69"/>
      <c r="F16" s="69"/>
      <c r="G16" s="69"/>
      <c r="H16" s="69"/>
      <c r="I16" s="21"/>
      <c r="J16" s="21"/>
      <c r="K16" s="21"/>
      <c r="L16" s="21"/>
    </row>
    <row r="17" spans="1:12" ht="15.75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ht="15.75" x14ac:dyDescent="0.25">
      <c r="A18" s="21"/>
      <c r="B18" s="21"/>
      <c r="C18" s="68" t="s">
        <v>106</v>
      </c>
      <c r="D18" s="68"/>
      <c r="E18" s="68"/>
      <c r="F18" s="68"/>
      <c r="G18" s="68"/>
      <c r="H18" s="68"/>
      <c r="I18" s="68"/>
      <c r="J18" s="21"/>
      <c r="K18" s="21"/>
      <c r="L18" s="21"/>
    </row>
    <row r="19" spans="1:12" ht="13.5" customHeight="1" x14ac:dyDescent="0.25">
      <c r="A19" s="21"/>
      <c r="B19" s="47"/>
      <c r="C19" s="47"/>
      <c r="D19" s="21"/>
      <c r="E19" s="21"/>
      <c r="F19" s="21"/>
      <c r="G19" s="21"/>
      <c r="H19" s="21"/>
      <c r="I19" s="21"/>
      <c r="J19" s="21"/>
      <c r="K19" s="21"/>
      <c r="L19" s="21"/>
    </row>
    <row r="20" spans="1:12" ht="51.75" customHeight="1" x14ac:dyDescent="0.25">
      <c r="A20" s="122" t="s">
        <v>66</v>
      </c>
      <c r="B20" s="122" t="s">
        <v>107</v>
      </c>
      <c r="C20" s="122" t="s">
        <v>108</v>
      </c>
      <c r="D20" s="123" t="s">
        <v>4</v>
      </c>
      <c r="E20" s="122"/>
      <c r="F20" s="122" t="s">
        <v>5</v>
      </c>
      <c r="G20" s="123" t="s">
        <v>109</v>
      </c>
      <c r="H20" s="123" t="s">
        <v>116</v>
      </c>
      <c r="I20" s="122"/>
      <c r="J20" s="123" t="s">
        <v>111</v>
      </c>
      <c r="K20" s="122" t="s">
        <v>112</v>
      </c>
      <c r="L20" s="21"/>
    </row>
    <row r="21" spans="1:12" ht="29.25" customHeight="1" x14ac:dyDescent="0.25">
      <c r="A21" s="27">
        <v>1</v>
      </c>
      <c r="B21" s="49" t="s">
        <v>6</v>
      </c>
      <c r="C21" s="50"/>
      <c r="D21" s="51"/>
      <c r="E21" s="52"/>
      <c r="F21" s="51"/>
      <c r="G21" s="51"/>
      <c r="H21" s="51"/>
      <c r="I21" s="119"/>
      <c r="J21" s="51"/>
      <c r="K21" s="58"/>
      <c r="L21" s="21"/>
    </row>
    <row r="22" spans="1:12" ht="24" customHeight="1" x14ac:dyDescent="0.25">
      <c r="A22" s="27">
        <v>2</v>
      </c>
      <c r="B22" s="31" t="s">
        <v>7</v>
      </c>
      <c r="C22" s="50">
        <v>7</v>
      </c>
      <c r="D22" s="51">
        <v>1</v>
      </c>
      <c r="E22" s="52">
        <v>4455</v>
      </c>
      <c r="F22" s="51">
        <f>SUM(E22*25%)</f>
        <v>1113.75</v>
      </c>
      <c r="G22" s="51">
        <f>SUM(E22+F22)</f>
        <v>5568.75</v>
      </c>
      <c r="H22" s="51">
        <f>(I22-G22)</f>
        <v>931.25</v>
      </c>
      <c r="I22" s="120">
        <v>6500</v>
      </c>
      <c r="J22" s="51"/>
      <c r="K22" s="58">
        <f t="shared" ref="K22:K23" si="0">(G22+H22+J22)*D22</f>
        <v>6500</v>
      </c>
      <c r="L22" s="21"/>
    </row>
    <row r="23" spans="1:12" ht="33.75" customHeight="1" x14ac:dyDescent="0.25">
      <c r="A23" s="27">
        <v>3</v>
      </c>
      <c r="B23" s="31" t="s">
        <v>113</v>
      </c>
      <c r="C23" s="51">
        <v>1</v>
      </c>
      <c r="D23" s="51">
        <v>2</v>
      </c>
      <c r="E23" s="52">
        <v>2893</v>
      </c>
      <c r="F23" s="51">
        <f t="shared" ref="F23:F31" si="1">SUM(E23*25%)</f>
        <v>723.25</v>
      </c>
      <c r="G23" s="51">
        <f t="shared" ref="G23:G37" si="2">SUM(E23+F23)</f>
        <v>3616.25</v>
      </c>
      <c r="H23" s="51">
        <f>(I23-G23)</f>
        <v>2883.75</v>
      </c>
      <c r="I23" s="120">
        <v>6500</v>
      </c>
      <c r="J23" s="51">
        <f>G23*10%</f>
        <v>361.625</v>
      </c>
      <c r="K23" s="58">
        <f t="shared" si="0"/>
        <v>13723.25</v>
      </c>
      <c r="L23" s="21"/>
    </row>
    <row r="24" spans="1:12" ht="15.75" x14ac:dyDescent="0.25">
      <c r="A24" s="27">
        <v>4</v>
      </c>
      <c r="B24" s="31" t="s">
        <v>9</v>
      </c>
      <c r="C24" s="51">
        <v>4</v>
      </c>
      <c r="D24" s="51">
        <v>1</v>
      </c>
      <c r="E24" s="52">
        <v>3674</v>
      </c>
      <c r="F24" s="51">
        <f t="shared" si="1"/>
        <v>918.5</v>
      </c>
      <c r="G24" s="51">
        <f t="shared" si="2"/>
        <v>4592.5</v>
      </c>
      <c r="H24" s="51">
        <f t="shared" ref="H24:H37" si="3">(I24-G24)</f>
        <v>1907.5</v>
      </c>
      <c r="I24" s="120">
        <v>6500</v>
      </c>
      <c r="J24" s="51"/>
      <c r="K24" s="58">
        <f>(G24+H24+J24)*D24</f>
        <v>6500</v>
      </c>
      <c r="L24" s="21"/>
    </row>
    <row r="25" spans="1:12" ht="18.75" customHeight="1" x14ac:dyDescent="0.25">
      <c r="A25" s="27">
        <v>5</v>
      </c>
      <c r="B25" s="31" t="s">
        <v>10</v>
      </c>
      <c r="C25" s="55">
        <v>4</v>
      </c>
      <c r="D25" s="51">
        <v>1</v>
      </c>
      <c r="E25" s="52">
        <v>3674</v>
      </c>
      <c r="F25" s="51">
        <f t="shared" si="1"/>
        <v>918.5</v>
      </c>
      <c r="G25" s="51">
        <f t="shared" si="2"/>
        <v>4592.5</v>
      </c>
      <c r="H25" s="51">
        <f t="shared" si="3"/>
        <v>1907.5</v>
      </c>
      <c r="I25" s="120">
        <v>6500</v>
      </c>
      <c r="J25" s="51"/>
      <c r="K25" s="58">
        <f t="shared" ref="K25:K37" si="4">(G25+H25+J25)*D25</f>
        <v>6500</v>
      </c>
      <c r="L25" s="21"/>
    </row>
    <row r="26" spans="1:12" ht="13.5" customHeight="1" x14ac:dyDescent="0.25">
      <c r="A26" s="27">
        <v>6</v>
      </c>
      <c r="B26" s="31" t="s">
        <v>11</v>
      </c>
      <c r="C26" s="55">
        <v>5</v>
      </c>
      <c r="D26" s="51"/>
      <c r="E26" s="52"/>
      <c r="F26" s="51"/>
      <c r="G26" s="51"/>
      <c r="H26" s="51"/>
      <c r="I26" s="120">
        <v>6500</v>
      </c>
      <c r="J26" s="51"/>
      <c r="K26" s="58"/>
      <c r="L26" s="21"/>
    </row>
    <row r="27" spans="1:12" ht="47.25" customHeight="1" x14ac:dyDescent="0.25">
      <c r="A27" s="27">
        <v>7</v>
      </c>
      <c r="B27" s="31" t="s">
        <v>13</v>
      </c>
      <c r="C27" s="55">
        <v>5</v>
      </c>
      <c r="D27" s="51"/>
      <c r="E27" s="52"/>
      <c r="F27" s="51"/>
      <c r="G27" s="51"/>
      <c r="H27" s="51"/>
      <c r="I27" s="120">
        <v>6500</v>
      </c>
      <c r="J27" s="51"/>
      <c r="K27" s="58"/>
      <c r="L27" s="21"/>
    </row>
    <row r="28" spans="1:12" ht="30.75" customHeight="1" x14ac:dyDescent="0.25">
      <c r="A28" s="27">
        <v>8</v>
      </c>
      <c r="B28" s="31" t="s">
        <v>14</v>
      </c>
      <c r="C28" s="55">
        <v>1</v>
      </c>
      <c r="D28" s="51"/>
      <c r="E28" s="52"/>
      <c r="F28" s="51"/>
      <c r="G28" s="51"/>
      <c r="H28" s="51"/>
      <c r="I28" s="120">
        <v>6500</v>
      </c>
      <c r="J28" s="51"/>
      <c r="K28" s="58"/>
      <c r="L28" s="21"/>
    </row>
    <row r="29" spans="1:12" ht="15.75" x14ac:dyDescent="0.25">
      <c r="A29" s="27">
        <v>9</v>
      </c>
      <c r="B29" s="34" t="s">
        <v>15</v>
      </c>
      <c r="C29" s="55">
        <v>1</v>
      </c>
      <c r="D29" s="51"/>
      <c r="E29" s="52"/>
      <c r="F29" s="51"/>
      <c r="G29" s="51"/>
      <c r="H29" s="51"/>
      <c r="I29" s="120">
        <v>6500</v>
      </c>
      <c r="J29" s="51"/>
      <c r="K29" s="58"/>
      <c r="L29" s="21"/>
    </row>
    <row r="30" spans="1:12" ht="15.75" x14ac:dyDescent="0.25">
      <c r="A30" s="27">
        <v>10</v>
      </c>
      <c r="B30" s="34" t="s">
        <v>16</v>
      </c>
      <c r="C30" s="55">
        <v>1</v>
      </c>
      <c r="D30" s="51">
        <v>1.5</v>
      </c>
      <c r="E30" s="56">
        <v>2893</v>
      </c>
      <c r="F30" s="51">
        <f t="shared" si="1"/>
        <v>723.25</v>
      </c>
      <c r="G30" s="51">
        <f t="shared" si="2"/>
        <v>3616.25</v>
      </c>
      <c r="H30" s="51">
        <f t="shared" si="3"/>
        <v>2883.75</v>
      </c>
      <c r="I30" s="120">
        <v>6500</v>
      </c>
      <c r="J30" s="51"/>
      <c r="K30" s="58">
        <f t="shared" si="4"/>
        <v>9750</v>
      </c>
      <c r="L30" s="21"/>
    </row>
    <row r="31" spans="1:12" ht="15.75" x14ac:dyDescent="0.25">
      <c r="A31" s="27">
        <v>11</v>
      </c>
      <c r="B31" s="31" t="s">
        <v>17</v>
      </c>
      <c r="C31" s="55">
        <v>1</v>
      </c>
      <c r="D31" s="51">
        <v>0.5</v>
      </c>
      <c r="E31" s="56">
        <v>2893</v>
      </c>
      <c r="F31" s="51">
        <f t="shared" si="1"/>
        <v>723.25</v>
      </c>
      <c r="G31" s="51">
        <f t="shared" si="2"/>
        <v>3616.25</v>
      </c>
      <c r="H31" s="51">
        <f t="shared" si="3"/>
        <v>2883.75</v>
      </c>
      <c r="I31" s="120">
        <v>6500</v>
      </c>
      <c r="J31" s="51"/>
      <c r="K31" s="58">
        <f t="shared" si="4"/>
        <v>3250</v>
      </c>
      <c r="L31" s="21"/>
    </row>
    <row r="32" spans="1:12" ht="15.75" x14ac:dyDescent="0.25">
      <c r="A32" s="27">
        <v>12</v>
      </c>
      <c r="B32" s="31" t="s">
        <v>29</v>
      </c>
      <c r="C32" s="51">
        <v>4</v>
      </c>
      <c r="D32" s="51"/>
      <c r="E32" s="57"/>
      <c r="F32" s="51"/>
      <c r="G32" s="51"/>
      <c r="H32" s="51"/>
      <c r="I32" s="120">
        <v>6500</v>
      </c>
      <c r="J32" s="58"/>
      <c r="K32" s="58"/>
      <c r="L32" s="21"/>
    </row>
    <row r="33" spans="1:12" ht="15.75" x14ac:dyDescent="0.25">
      <c r="A33" s="27">
        <v>13</v>
      </c>
      <c r="B33" s="48" t="s">
        <v>18</v>
      </c>
      <c r="C33" s="54">
        <v>1</v>
      </c>
      <c r="D33" s="51"/>
      <c r="E33" s="59"/>
      <c r="F33" s="51"/>
      <c r="G33" s="51"/>
      <c r="H33" s="51"/>
      <c r="I33" s="120">
        <v>6500</v>
      </c>
      <c r="J33" s="54"/>
      <c r="K33" s="58"/>
      <c r="L33" s="21"/>
    </row>
    <row r="34" spans="1:12" ht="15.75" x14ac:dyDescent="0.25">
      <c r="A34" s="27">
        <v>14</v>
      </c>
      <c r="B34" s="48" t="s">
        <v>125</v>
      </c>
      <c r="C34" s="54">
        <v>1</v>
      </c>
      <c r="D34" s="51">
        <v>0.5</v>
      </c>
      <c r="E34" s="59">
        <v>2893</v>
      </c>
      <c r="F34" s="51">
        <f t="shared" ref="F34:F37" si="5">SUM(E34*25%)</f>
        <v>723.25</v>
      </c>
      <c r="G34" s="51">
        <f>SUM(E34+F34)</f>
        <v>3616.25</v>
      </c>
      <c r="H34" s="51">
        <f>(I34-G34)</f>
        <v>2883.75</v>
      </c>
      <c r="I34" s="120">
        <v>6500</v>
      </c>
      <c r="J34" s="54"/>
      <c r="K34" s="58">
        <f>(G34+H34+J34)*D34</f>
        <v>3250</v>
      </c>
      <c r="L34" s="21"/>
    </row>
    <row r="35" spans="1:12" ht="15.75" x14ac:dyDescent="0.25">
      <c r="A35" s="27">
        <v>15</v>
      </c>
      <c r="B35" s="48" t="s">
        <v>30</v>
      </c>
      <c r="C35" s="54">
        <v>1</v>
      </c>
      <c r="D35" s="51"/>
      <c r="E35" s="59"/>
      <c r="F35" s="51"/>
      <c r="G35" s="51"/>
      <c r="H35" s="51"/>
      <c r="I35" s="120">
        <v>6500</v>
      </c>
      <c r="J35" s="54"/>
      <c r="K35" s="58"/>
      <c r="L35" s="21"/>
    </row>
    <row r="36" spans="1:12" ht="15.75" x14ac:dyDescent="0.25">
      <c r="A36" s="27">
        <v>16</v>
      </c>
      <c r="B36" s="48" t="s">
        <v>126</v>
      </c>
      <c r="C36" s="54">
        <v>9</v>
      </c>
      <c r="D36" s="51">
        <v>1</v>
      </c>
      <c r="E36" s="59">
        <v>5005</v>
      </c>
      <c r="F36" s="51">
        <f t="shared" si="5"/>
        <v>1251.25</v>
      </c>
      <c r="G36" s="51">
        <f t="shared" si="2"/>
        <v>6256.25</v>
      </c>
      <c r="H36" s="51"/>
      <c r="I36" s="120">
        <v>6500</v>
      </c>
      <c r="J36" s="54">
        <f>G36*0.1</f>
        <v>625.625</v>
      </c>
      <c r="K36" s="58">
        <f t="shared" si="4"/>
        <v>6881.875</v>
      </c>
      <c r="L36" s="21"/>
    </row>
    <row r="37" spans="1:12" ht="15.75" x14ac:dyDescent="0.25">
      <c r="A37" s="27">
        <v>17</v>
      </c>
      <c r="B37" s="48" t="s">
        <v>32</v>
      </c>
      <c r="C37" s="54">
        <v>8</v>
      </c>
      <c r="D37" s="51">
        <v>0.5</v>
      </c>
      <c r="E37" s="59">
        <v>4745</v>
      </c>
      <c r="F37" s="51">
        <f t="shared" si="5"/>
        <v>1186.25</v>
      </c>
      <c r="G37" s="51">
        <f t="shared" si="2"/>
        <v>5931.25</v>
      </c>
      <c r="H37" s="51">
        <f t="shared" si="3"/>
        <v>568.75</v>
      </c>
      <c r="I37" s="120">
        <v>6500</v>
      </c>
      <c r="J37" s="54"/>
      <c r="K37" s="58">
        <f t="shared" si="4"/>
        <v>3250</v>
      </c>
      <c r="L37" s="21"/>
    </row>
    <row r="38" spans="1:12" ht="15.75" x14ac:dyDescent="0.25">
      <c r="A38" s="27">
        <v>18</v>
      </c>
      <c r="B38" s="48" t="s">
        <v>33</v>
      </c>
      <c r="C38" s="54">
        <v>1</v>
      </c>
      <c r="D38" s="51"/>
      <c r="E38" s="59"/>
      <c r="F38" s="51"/>
      <c r="G38" s="51"/>
      <c r="H38" s="51"/>
      <c r="I38" s="120">
        <v>6500</v>
      </c>
      <c r="J38" s="54"/>
      <c r="K38" s="58"/>
      <c r="L38" s="21"/>
    </row>
    <row r="39" spans="1:12" ht="30.75" customHeight="1" x14ac:dyDescent="0.25">
      <c r="A39" s="27">
        <v>19</v>
      </c>
      <c r="B39" s="49" t="s">
        <v>34</v>
      </c>
      <c r="C39" s="54">
        <v>4</v>
      </c>
      <c r="D39" s="51"/>
      <c r="E39" s="59"/>
      <c r="F39" s="51"/>
      <c r="G39" s="51"/>
      <c r="H39" s="51"/>
      <c r="I39" s="120">
        <v>6500</v>
      </c>
      <c r="J39" s="54"/>
      <c r="K39" s="58"/>
      <c r="L39" s="21"/>
    </row>
    <row r="40" spans="1:12" ht="19.5" customHeight="1" x14ac:dyDescent="0.25">
      <c r="A40" s="37"/>
      <c r="B40" s="37" t="s">
        <v>21</v>
      </c>
      <c r="C40" s="37"/>
      <c r="D40" s="37">
        <f>SUM(D22:D39)</f>
        <v>9</v>
      </c>
      <c r="E40" s="60"/>
      <c r="F40" s="58"/>
      <c r="G40" s="58"/>
      <c r="H40" s="37"/>
      <c r="I40" s="48"/>
      <c r="J40" s="48"/>
      <c r="K40" s="58">
        <f>SUM(K22:K39)</f>
        <v>59605.125</v>
      </c>
      <c r="L40" s="21"/>
    </row>
    <row r="41" spans="1:12" ht="15.75" hidden="1" x14ac:dyDescent="0.25">
      <c r="A41" s="21"/>
      <c r="B41" s="121"/>
      <c r="C41" s="121"/>
      <c r="D41" s="121"/>
      <c r="E41" s="121"/>
      <c r="F41" s="121"/>
      <c r="G41" s="121"/>
      <c r="H41" s="121"/>
      <c r="I41" s="121"/>
      <c r="J41" s="121"/>
      <c r="K41" s="21"/>
      <c r="L41" s="21"/>
    </row>
    <row r="42" spans="1:12" ht="15.75" hidden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1:12" ht="15.75" hidden="1" x14ac:dyDescent="0.25">
      <c r="A43" s="21"/>
      <c r="B43" s="21"/>
      <c r="C43" s="21"/>
      <c r="D43" s="21"/>
      <c r="E43" s="21"/>
      <c r="F43" s="21"/>
      <c r="G43" s="21" t="s">
        <v>47</v>
      </c>
      <c r="H43" s="21"/>
      <c r="I43" s="21" t="s">
        <v>127</v>
      </c>
      <c r="J43" s="21"/>
      <c r="K43" s="21"/>
      <c r="L43" s="21"/>
    </row>
    <row r="44" spans="1:12" ht="15.75" hidden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pans="1:12" ht="15.75" x14ac:dyDescent="0.25">
      <c r="A45" s="21"/>
      <c r="B45" s="21" t="s">
        <v>22</v>
      </c>
      <c r="C45" s="21"/>
      <c r="D45" s="21" t="s">
        <v>55</v>
      </c>
      <c r="E45" s="21"/>
      <c r="F45" s="21"/>
      <c r="G45" s="21" t="s">
        <v>47</v>
      </c>
      <c r="H45" s="21"/>
      <c r="I45" s="21"/>
      <c r="J45" s="21" t="s">
        <v>56</v>
      </c>
      <c r="K45" s="21"/>
      <c r="L45" s="21"/>
    </row>
    <row r="46" spans="1:12" ht="15.75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</row>
  </sheetData>
  <mergeCells count="11">
    <mergeCell ref="C14:H16"/>
    <mergeCell ref="C18:I18"/>
    <mergeCell ref="B41:J41"/>
    <mergeCell ref="I9:K9"/>
    <mergeCell ref="G2:J2"/>
    <mergeCell ref="F3:K3"/>
    <mergeCell ref="F4:K5"/>
    <mergeCell ref="F6:K6"/>
    <mergeCell ref="J8:K8"/>
    <mergeCell ref="C9:H9"/>
    <mergeCell ref="D10:G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ЗЗСО Водиця зі зм</vt:lpstr>
      <vt:lpstr>ЗЗСО стримба зі зм.</vt:lpstr>
      <vt:lpstr>ЗЗСОВ.Водяне</vt:lpstr>
      <vt:lpstr>В.Вод.інтернат</vt:lpstr>
      <vt:lpstr>В.Вод Тьовшаг</vt:lpstr>
      <vt:lpstr>В.Бичків 1</vt:lpstr>
      <vt:lpstr>Плаюць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</dc:creator>
  <cp:lastModifiedBy>HOL BUH</cp:lastModifiedBy>
  <cp:lastPrinted>2022-09-21T14:05:56Z</cp:lastPrinted>
  <dcterms:created xsi:type="dcterms:W3CDTF">2022-07-14T07:00:43Z</dcterms:created>
  <dcterms:modified xsi:type="dcterms:W3CDTF">2022-09-21T14:21:36Z</dcterms:modified>
</cp:coreProperties>
</file>