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 activeTab="1"/>
  </bookViews>
  <sheets>
    <sheet name="Загальний фонд" sheetId="2" r:id="rId1"/>
    <sheet name="Спеціальний фонд" sheetId="1" r:id="rId2"/>
  </sheets>
  <calcPr calcId="14562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H54" i="1"/>
  <c r="H53" i="1"/>
  <c r="H52" i="1"/>
  <c r="H51" i="1"/>
  <c r="H50" i="1"/>
  <c r="H49" i="1"/>
  <c r="H48" i="1"/>
  <c r="H47" i="1"/>
  <c r="H45" i="1"/>
  <c r="H44" i="1"/>
  <c r="H43" i="1"/>
  <c r="H42" i="1"/>
  <c r="H41" i="1"/>
  <c r="H40" i="1"/>
  <c r="H39" i="1"/>
  <c r="H38" i="1"/>
  <c r="H36" i="1"/>
  <c r="H35" i="1"/>
  <c r="H34" i="1"/>
  <c r="H33" i="1"/>
  <c r="H31" i="1"/>
  <c r="H30" i="1"/>
  <c r="H29" i="1"/>
  <c r="H28" i="1"/>
  <c r="H27" i="1"/>
  <c r="H25" i="1"/>
  <c r="H24" i="1"/>
  <c r="H23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J8" i="2" l="1"/>
  <c r="J9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4" i="2"/>
  <c r="J45" i="2"/>
  <c r="J46" i="2"/>
  <c r="J47" i="2"/>
  <c r="J48" i="2"/>
  <c r="J49" i="2"/>
  <c r="J52" i="2"/>
  <c r="J53" i="2"/>
  <c r="J54" i="2"/>
  <c r="J56" i="2"/>
  <c r="J58" i="2"/>
  <c r="J59" i="2"/>
  <c r="J60" i="2"/>
  <c r="J62" i="2"/>
  <c r="J63" i="2"/>
  <c r="J64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J7" i="2"/>
  <c r="I7" i="2"/>
  <c r="H64" i="2"/>
  <c r="H63" i="2"/>
  <c r="H62" i="2"/>
  <c r="H61" i="2"/>
  <c r="H60" i="2"/>
  <c r="H57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4" i="2"/>
  <c r="H13" i="2"/>
  <c r="H12" i="2"/>
  <c r="H11" i="2"/>
  <c r="H10" i="2"/>
  <c r="H9" i="2"/>
  <c r="H8" i="2"/>
  <c r="H7" i="2"/>
  <c r="E54" i="1" l="1"/>
  <c r="E53" i="1"/>
  <c r="E52" i="1"/>
  <c r="E51" i="1"/>
  <c r="E50" i="1"/>
  <c r="E49" i="1"/>
  <c r="E48" i="1"/>
  <c r="E47" i="1"/>
  <c r="E46" i="1"/>
  <c r="E45" i="1"/>
  <c r="E44" i="1"/>
  <c r="E43" i="1"/>
  <c r="E41" i="1"/>
  <c r="E40" i="1"/>
  <c r="E39" i="1"/>
  <c r="E38" i="1"/>
  <c r="E37" i="1"/>
  <c r="E35" i="1"/>
  <c r="E34" i="1"/>
  <c r="E33" i="1"/>
  <c r="E32" i="1"/>
  <c r="E31" i="1"/>
  <c r="E30" i="1"/>
  <c r="E28" i="1"/>
  <c r="E27" i="1"/>
  <c r="E26" i="1"/>
  <c r="E25" i="1"/>
  <c r="E24" i="1"/>
  <c r="E23" i="1"/>
  <c r="E22" i="1"/>
  <c r="E21" i="1"/>
  <c r="E20" i="1"/>
  <c r="E17" i="1"/>
  <c r="E16" i="1"/>
  <c r="E15" i="1"/>
  <c r="E14" i="1"/>
  <c r="E13" i="1"/>
  <c r="E12" i="1"/>
  <c r="E11" i="1"/>
  <c r="E10" i="1"/>
  <c r="E8" i="1"/>
  <c r="E64" i="2" l="1"/>
  <c r="E63" i="2"/>
  <c r="E62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9" i="2"/>
  <c r="E8" i="2"/>
  <c r="E7" i="2"/>
  <c r="J8" i="1" l="1"/>
  <c r="I8" i="1"/>
</calcChain>
</file>

<file path=xl/sharedStrings.xml><?xml version="1.0" encoding="utf-8"?>
<sst xmlns="http://schemas.openxmlformats.org/spreadsheetml/2006/main" count="234" uniqueCount="154">
  <si>
    <t>Код</t>
  </si>
  <si>
    <t>Показник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</si>
  <si>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</si>
  <si>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</si>
  <si>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</si>
  <si>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</si>
  <si>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</si>
  <si>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</si>
  <si>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</si>
  <si>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</si>
  <si>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1000</t>
  </si>
  <si>
    <t>Освіта</t>
  </si>
  <si>
    <t>1010</t>
  </si>
  <si>
    <t>Надання дошкільної освіти</t>
  </si>
  <si>
    <t>1021</t>
  </si>
  <si>
    <t>Надання загальної середньої освіти закладами загальної середньої освіти</t>
  </si>
  <si>
    <t>1080</t>
  </si>
  <si>
    <t>Надання спеціалізованої освіти мистецькими школами</t>
  </si>
  <si>
    <t>3000</t>
  </si>
  <si>
    <t>Соціальний захист та соціальне забезпечення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</si>
  <si>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</si>
  <si>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</si>
  <si>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</si>
  <si>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</si>
  <si>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</si>
  <si>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</si>
  <si>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4060</t>
  </si>
  <si>
    <t>Забезпечення діяльності палаців i будинків культури, клубів, центрів дозвілля та iнших клубних закладів</t>
  </si>
  <si>
    <t>5000</t>
  </si>
  <si>
    <t>Фiзична культура i спорт</t>
  </si>
  <si>
    <t>5031</t>
  </si>
  <si>
    <t>Утримання та навчально-тренувальна робота комунальних дитячо-юнацьких спортивних шкіл</t>
  </si>
  <si>
    <t>6000</t>
  </si>
  <si>
    <t>Житлово-комунальне господарство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</si>
  <si>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</si>
  <si>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</si>
  <si>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</si>
  <si>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</si>
  <si>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7000</t>
  </si>
  <si>
    <t>Економічна діяльність</t>
  </si>
  <si>
    <t>7310</t>
  </si>
  <si>
    <t>Будівництво об`єктів житлово-комунального господарства</t>
  </si>
  <si>
    <t>7330</t>
  </si>
  <si>
    <t>Будівництво інших об`єктів комунальної власності</t>
  </si>
  <si>
    <t>7350</t>
  </si>
  <si>
    <t>Розроблення схем планування та забудови територій (містобудівної документації)</t>
  </si>
  <si>
    <t>7370</t>
  </si>
  <si>
    <t>Реалізація інших заходів щодо соціально-економічного розвитку територій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</si>
  <si>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</si>
  <si>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</si>
  <si>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</si>
  <si>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</si>
  <si>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8000</t>
  </si>
  <si>
    <t>Інша діяльність</t>
  </si>
  <si>
    <t>8110</t>
  </si>
  <si>
    <t>Заходи із запобігання та ліквідації надзвичайних ситуацій та наслідків стихійного лиха</t>
  </si>
  <si>
    <t>8340</t>
  </si>
  <si>
    <t>Природоохоронні заходи за рахунок цільових фондів</t>
  </si>
  <si>
    <t>9000</t>
  </si>
  <si>
    <t>Міжбюджетні трансферти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</si>
  <si>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</si>
  <si>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</si>
  <si>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Всього по бюджету</t>
  </si>
  <si>
    <t xml:space="preserve">% виконання на вказаний період </t>
  </si>
  <si>
    <t xml:space="preserve">Спеціальний фонд </t>
  </si>
  <si>
    <t>4030</t>
  </si>
  <si>
    <t>Забезпечення діяльності бібліотек</t>
  </si>
  <si>
    <t>загальний фонд</t>
  </si>
  <si>
    <t>1031</t>
  </si>
  <si>
    <t>1061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</si>
  <si>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</si>
  <si>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</si>
  <si>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</si>
  <si>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</si>
  <si>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</si>
  <si>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</si>
  <si>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1152</t>
  </si>
  <si>
    <t>Забезпечення діяльності інклюзивно-ресурсних центрів за рахунок освітньої субвенції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</si>
  <si>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</si>
  <si>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</si>
  <si>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2000</t>
  </si>
  <si>
    <t>Охорона здоров`я</t>
  </si>
  <si>
    <t>2010</t>
  </si>
  <si>
    <t>Багатопрофільна стаціонарна медична допомога населенню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</si>
  <si>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</si>
  <si>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</si>
  <si>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</si>
  <si>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</si>
  <si>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3133</t>
  </si>
  <si>
    <t>Інші заходи та заклади молодіжної політики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</si>
  <si>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</si>
  <si>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</si>
  <si>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</si>
  <si>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</si>
  <si>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</si>
  <si>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</si>
  <si>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</si>
  <si>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</si>
  <si>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5011</t>
  </si>
  <si>
    <t>Проведення навчально-тренувальних зборів і змагань з олімпійських видів спорту</t>
  </si>
  <si>
    <t>7110</t>
  </si>
  <si>
    <t>Реалізація програм в галузі сільського господарства</t>
  </si>
  <si>
    <t>7130</t>
  </si>
  <si>
    <t>Здійснення заходів із землеустрою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</si>
  <si>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</si>
  <si>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</si>
  <si>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</si>
  <si>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</si>
  <si>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</si>
  <si>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</si>
  <si>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8710</t>
  </si>
  <si>
    <t>Резервний фонд місцевого бюджету</t>
  </si>
  <si>
    <t>6013</t>
  </si>
  <si>
    <t>Забезпечення діяльності водопровідно-каналізаційного господарства</t>
  </si>
  <si>
    <t>1151</t>
  </si>
  <si>
    <t>Забезпечення діяльності інклюзивно-ресурсних центрів за рахунок коштів місцевого бюджету</t>
  </si>
  <si>
    <t>5045</t>
  </si>
  <si>
    <t>Будівництво мультифункціональних майданчиків для занять ігровими видами спорту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</si>
  <si>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</si>
  <si>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</si>
  <si>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7380</t>
  </si>
  <si>
    <t>Виконання інвестиційних проектів за рахунок інших субвенцій з державного бюджету</t>
  </si>
  <si>
    <t>Відхилення  поточного періоду до попереднього (+,-) грн.</t>
  </si>
  <si>
    <t>Динаміка виконання місцевого бюджету в плановому періоді відповідно до фактичного показника попереднього періоду %</t>
  </si>
  <si>
    <t>0180</t>
  </si>
  <si>
    <t>Інша діяльність у сфері державного управління</t>
  </si>
  <si>
    <t>5012</t>
  </si>
  <si>
    <t>Проведення навчально-тренувальних зборів і змагань з неолімпійських видів спорту</t>
  </si>
  <si>
    <t>5022</t>
  </si>
  <si>
    <t>Проведення навчально-тренувальних зборів і змагань та заходів зі спорту осіб з інвалідністю</t>
  </si>
  <si>
    <t>5049</t>
  </si>
  <si>
    <t>Виконання окремих заходів з реалізації соціального проекту `Активні парки - локації здорової України`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</si>
  <si>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</si>
  <si>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</si>
  <si>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8230</t>
  </si>
  <si>
    <t>Інші заходи громадського порядку та безпеки</t>
  </si>
  <si>
    <t>8240</t>
  </si>
  <si>
    <t>Заходи та роботи з територіальної оборони</t>
  </si>
  <si>
    <t>8775</t>
  </si>
  <si>
    <t>Інші заходи за рахунок коштів резервного фонду місцевого бюджету</t>
  </si>
  <si>
    <t>9770</t>
  </si>
  <si>
    <t>Інші субвенції з місцевого бюджету</t>
  </si>
  <si>
    <t>8761</t>
  </si>
  <si>
    <t>Заходи із запобігання та ліквідації наслідків надзвичайної ситуації внаслідок стихійного лиха за рахунок коштів резервного фонду місцевого бюджету</t>
  </si>
  <si>
    <t>1261</t>
  </si>
  <si>
    <t>Співфінансування заходів, що реалізуються за рахунок субвенції з державного бюджету місцевим бюджетам на облаштування безпечних умов у закладах загальної середньої освіти</t>
  </si>
  <si>
    <r>
      <t>Виконання міського бюджету по видатках за</t>
    </r>
    <r>
      <rPr>
        <b/>
        <sz val="14"/>
        <color theme="1"/>
        <rFont val="Calibri"/>
        <family val="2"/>
        <charset val="204"/>
        <scheme val="minor"/>
      </rPr>
      <t xml:space="preserve"> січень - листопад </t>
    </r>
    <r>
      <rPr>
        <sz val="14"/>
        <color theme="1"/>
        <rFont val="Calibri"/>
        <family val="2"/>
        <charset val="204"/>
        <scheme val="minor"/>
      </rPr>
      <t>2023 р.</t>
    </r>
  </si>
  <si>
    <t>січень - листопад 2022 рік</t>
  </si>
  <si>
    <t>Будівництво медичних установ та закладів</t>
  </si>
  <si>
    <t>7670</t>
  </si>
  <si>
    <t>Внески до статутного капіталу суб`єктів господарювання</t>
  </si>
  <si>
    <r>
      <t>Виконання міського бюджету по видатках за</t>
    </r>
    <r>
      <rPr>
        <b/>
        <sz val="14"/>
        <color theme="1"/>
        <rFont val="Calibri"/>
        <family val="2"/>
        <charset val="204"/>
        <scheme val="minor"/>
      </rPr>
      <t xml:space="preserve"> січень - листопад </t>
    </r>
    <r>
      <rPr>
        <sz val="14"/>
        <color theme="1"/>
        <rFont val="Calibri"/>
        <family val="2"/>
        <charset val="204"/>
        <scheme val="minor"/>
      </rPr>
      <t>2023 рр.</t>
    </r>
  </si>
  <si>
    <t>'7322</t>
  </si>
  <si>
    <t>січень - листопад 2023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</si>
</sst>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2" xfId="0" applyBorder="1" applyAlignment="1">
      <alignment horizontal="center" vertical="center" wrapText="1"/>
    </xf>
    <xf numFmtId="0" fontId="1" fillId="2" borderId="2" xfId="0" quotePrefix="1" applyFont="1" applyFill="1" applyBorder="1"/>
    <xf numFmtId="0" fontId="0" fillId="0" borderId="0" xfId="0"/>
    <xf numFmtId="0" fontId="0" fillId="0" borderId="0" xfId="0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4" fillId="2" borderId="2" xfId="0" applyFont="1" applyFill="1" applyBorder="1"/>
    <xf numFmtId="0" fontId="0" fillId="2" borderId="2" xfId="0" quotePrefix="1" applyFill="1" applyBorder="1"/>
    <xf numFmtId="0" fontId="0" fillId="0" borderId="0" xfId="0"/>
    <xf numFmtId="0" fontId="0" fillId="0" borderId="2" xfId="0" applyBorder="1"/>
    <xf numFmtId="0" fontId="1" fillId="2" borderId="2" xfId="0" applyFont="1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0" borderId="0" xfId="0" applyFont="1" applyAlignment="1"/>
    <xf numFmtId="0" fontId="1" fillId="0" borderId="0" xfId="0" applyFont="1"/>
    <xf numFmtId="0" fontId="0" fillId="0" borderId="0" xfId="0"/>
    <xf numFmtId="0" fontId="0" fillId="0" borderId="0" xfId="0"/>
    <xf numFmtId="0" fontId="0" fillId="0" borderId="0" xfId="0" applyFont="1"/>
    <xf numFmtId="0" fontId="0" fillId="0" borderId="2" xfId="0" applyFont="1" applyBorder="1"/>
    <xf numFmtId="0" fontId="0" fillId="0" borderId="2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0" borderId="0" xfId="0"/>
    <xf numFmtId="0" fontId="0" fillId="2" borderId="2" xfId="0" quotePrefix="1" applyFill="1" applyBorder="1" applyAlignment="1">
      <alignment wrapText="1"/>
    </xf>
    <xf numFmtId="2" fontId="1" fillId="2" borderId="2" xfId="0" quotePrefix="1" applyNumberFormat="1" applyFont="1" applyFill="1" applyBorder="1"/>
    <xf numFmtId="2" fontId="0" fillId="2" borderId="2" xfId="0" applyNumberFormat="1" applyFill="1" applyBorder="1"/>
    <xf numFmtId="0" fontId="0" fillId="2" borderId="2" xfId="0" applyFill="1" applyBorder="1"/>
    <xf numFmtId="0" fontId="0" fillId="0" borderId="0" xfId="0"/>
    <xf numFmtId="164" fontId="0" fillId="2" borderId="2" xfId="0" applyNumberFormat="1" applyFill="1" applyBorder="1"/>
    <xf numFmtId="0" fontId="0" fillId="0" borderId="0" xfId="0" applyBorder="1"/>
    <xf numFmtId="2" fontId="0" fillId="2" borderId="0" xfId="0" applyNumberFormat="1" applyFill="1" applyBorder="1"/>
    <xf numFmtId="2" fontId="0" fillId="2" borderId="2" xfId="0" applyNumberFormat="1" applyFill="1" applyBorder="1" applyAlignment="1">
      <alignment wrapText="1"/>
    </xf>
    <xf numFmtId="0" fontId="0" fillId="0" borderId="0" xfId="0"/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workbookViewId="0">
      <selection activeCell="M8" sqref="M8"/>
    </sheetView>
  </sheetViews>
  <sheetFormatPr defaultRowHeight="12.75" x14ac:dyDescent="0.2"/>
  <cols>
    <col min="1" max="1" width="9.140625" style="3"/>
    <col min="2" max="2" width="26.5703125" style="3" customWidth="1"/>
    <col min="3" max="3" width="14.28515625" style="3" customWidth="1"/>
    <col min="4" max="4" width="14.140625" style="3" customWidth="1"/>
    <col min="5" max="5" width="11.28515625" style="17" customWidth="1"/>
    <col min="6" max="6" width="12.85546875" style="3" customWidth="1"/>
    <col min="7" max="7" width="13.140625" style="3" customWidth="1"/>
    <col min="8" max="8" width="9.28515625" style="17" bestFit="1" customWidth="1"/>
    <col min="9" max="9" width="14.42578125" style="3" customWidth="1"/>
    <col min="10" max="10" width="9.28515625" style="3" bestFit="1" customWidth="1"/>
    <col min="11" max="16384" width="9.140625" style="3"/>
  </cols>
  <sheetData>
    <row r="1" spans="1:10" ht="18.75" x14ac:dyDescent="0.3">
      <c r="A1" s="13" t="s">
        <v>146</v>
      </c>
      <c r="B1" s="13"/>
      <c r="C1" s="13"/>
      <c r="D1" s="13"/>
      <c r="E1" s="13"/>
      <c r="F1" s="21"/>
      <c r="G1" s="21"/>
      <c r="I1" s="21"/>
      <c r="J1" s="21"/>
    </row>
    <row r="2" spans="1:10" x14ac:dyDescent="0.2">
      <c r="A2" s="39" t="s">
        <v>67</v>
      </c>
      <c r="B2" s="39"/>
      <c r="C2" s="40"/>
      <c r="D2" s="40"/>
      <c r="E2" s="40"/>
      <c r="F2" s="21"/>
      <c r="G2" s="21"/>
      <c r="I2" s="21"/>
      <c r="J2" s="21"/>
    </row>
    <row r="3" spans="1:10" x14ac:dyDescent="0.2">
      <c r="A3" s="39"/>
      <c r="B3" s="39"/>
      <c r="F3" s="21"/>
      <c r="G3" s="21"/>
      <c r="I3" s="21"/>
      <c r="J3" s="21"/>
    </row>
    <row r="4" spans="1:10" ht="12.75" customHeight="1" x14ac:dyDescent="0.2">
      <c r="A4" s="41" t="s">
        <v>0</v>
      </c>
      <c r="B4" s="41" t="s">
        <v>1</v>
      </c>
      <c r="C4" s="42" t="s">
        <v>147</v>
      </c>
      <c r="D4" s="42"/>
      <c r="E4" s="42"/>
      <c r="F4" s="34" t="s">
        <v>153</v>
      </c>
      <c r="G4" s="35"/>
      <c r="H4" s="36"/>
      <c r="I4" s="37" t="s">
        <v>122</v>
      </c>
      <c r="J4" s="32" t="s">
        <v>123</v>
      </c>
    </row>
    <row r="5" spans="1:10" ht="63.75" x14ac:dyDescent="0.2">
      <c r="A5" s="41"/>
      <c r="B5" s="41"/>
      <c r="C5" s="1" t="s">
        <v>2</v>
      </c>
      <c r="D5" s="1" t="s">
        <v>3</v>
      </c>
      <c r="E5" s="19" t="s">
        <v>63</v>
      </c>
      <c r="F5" s="1" t="s">
        <v>2</v>
      </c>
      <c r="G5" s="1" t="s">
        <v>3</v>
      </c>
      <c r="H5" s="19" t="s">
        <v>63</v>
      </c>
      <c r="I5" s="38"/>
      <c r="J5" s="33"/>
    </row>
    <row r="6" spans="1:10" x14ac:dyDescent="0.2">
      <c r="A6" s="1">
        <v>1</v>
      </c>
      <c r="B6" s="1">
        <v>2</v>
      </c>
      <c r="C6" s="5">
        <v>3</v>
      </c>
      <c r="D6" s="5">
        <v>4</v>
      </c>
      <c r="E6" s="20">
        <v>5</v>
      </c>
      <c r="F6" s="9">
        <v>6</v>
      </c>
      <c r="G6" s="9">
        <v>7</v>
      </c>
      <c r="H6" s="18">
        <v>8</v>
      </c>
      <c r="I6" s="9">
        <v>9</v>
      </c>
      <c r="J6" s="9">
        <v>10</v>
      </c>
    </row>
    <row r="7" spans="1:10" s="14" customFormat="1" x14ac:dyDescent="0.2">
      <c r="A7" s="2" t="s">
        <v>4</v>
      </c>
      <c r="B7" s="10" t="s">
        <v>5</v>
      </c>
      <c r="C7" s="24">
        <v>31243074</v>
      </c>
      <c r="D7" s="24">
        <v>29804344.210000001</v>
      </c>
      <c r="E7" s="24">
        <f>IF(C7=0,0,(D7/C7)*100)</f>
        <v>95.395044066406527</v>
      </c>
      <c r="F7" s="24">
        <v>31722752.281200003</v>
      </c>
      <c r="G7" s="24">
        <v>30153836.009999998</v>
      </c>
      <c r="H7" s="24">
        <f t="shared" ref="H7:H14" si="0">IF(F7=0,0,(G7/F7)*100)</f>
        <v>95.054287038865169</v>
      </c>
      <c r="I7" s="23">
        <f>G7-D7</f>
        <v>349491.79999999702</v>
      </c>
      <c r="J7" s="2">
        <f>G7/D7*100</f>
        <v>101.17262033191368</v>
      </c>
    </row>
    <row r="8" spans="1:10" ht="102" x14ac:dyDescent="0.2">
      <c r="A8" s="7" t="s">
        <v>6</v>
      </c>
      <c r="B8" s="11" t="s">
        <v>7</v>
      </c>
      <c r="C8" s="24">
        <v>9063774</v>
      </c>
      <c r="D8" s="24">
        <v>8583405.0600000005</v>
      </c>
      <c r="E8" s="24">
        <f>IF(C8=0,0,(D8/C8)*100)</f>
        <v>94.700122266949734</v>
      </c>
      <c r="F8" s="24">
        <v>9376640.5</v>
      </c>
      <c r="G8" s="24">
        <v>8727864.8499999996</v>
      </c>
      <c r="H8" s="24">
        <f t="shared" si="0"/>
        <v>93.080937143745672</v>
      </c>
      <c r="I8" s="23">
        <f t="shared" ref="I8:I64" si="1">G8-D8</f>
        <v>144459.78999999911</v>
      </c>
      <c r="J8" s="2">
        <f t="shared" ref="J8:J64" si="2">G8/D8*100</f>
        <v>101.68301261550855</v>
      </c>
    </row>
    <row r="9" spans="1:10" ht="51" x14ac:dyDescent="0.2">
      <c r="A9" s="7" t="s">
        <v>8</v>
      </c>
      <c r="B9" s="11" t="s">
        <v>9</v>
      </c>
      <c r="C9" s="24">
        <v>22179300</v>
      </c>
      <c r="D9" s="24">
        <v>21220939.149999999</v>
      </c>
      <c r="E9" s="24">
        <f>IF(C9=0,0,(D9/C9)*100)</f>
        <v>95.679030221873546</v>
      </c>
      <c r="F9" s="24">
        <v>22256409.001200002</v>
      </c>
      <c r="G9" s="24">
        <v>21336268.379999999</v>
      </c>
      <c r="H9" s="24">
        <f t="shared" si="0"/>
        <v>95.86572739047709</v>
      </c>
      <c r="I9" s="23">
        <f t="shared" si="1"/>
        <v>115329.23000000045</v>
      </c>
      <c r="J9" s="2">
        <f t="shared" si="2"/>
        <v>100.54346901984307</v>
      </c>
    </row>
    <row r="10" spans="1:10" s="8" customFormat="1" ht="25.5" x14ac:dyDescent="0.2">
      <c r="A10" s="25" t="s">
        <v>124</v>
      </c>
      <c r="B10" s="11" t="s">
        <v>125</v>
      </c>
      <c r="C10" s="25"/>
      <c r="D10" s="25"/>
      <c r="E10" s="25"/>
      <c r="F10" s="24">
        <v>89702.78</v>
      </c>
      <c r="G10" s="24">
        <v>89702.78</v>
      </c>
      <c r="H10" s="24">
        <f t="shared" si="0"/>
        <v>100</v>
      </c>
      <c r="I10" s="23">
        <f t="shared" si="1"/>
        <v>89702.78</v>
      </c>
      <c r="J10" s="2"/>
    </row>
    <row r="11" spans="1:10" s="14" customFormat="1" x14ac:dyDescent="0.2">
      <c r="A11" s="2" t="s">
        <v>10</v>
      </c>
      <c r="B11" s="10" t="s">
        <v>11</v>
      </c>
      <c r="C11" s="24">
        <v>146610666.21000001</v>
      </c>
      <c r="D11" s="24">
        <v>131575926.31999999</v>
      </c>
      <c r="E11" s="24">
        <f t="shared" ref="E11:E42" si="3">IF(C11=0,0,(D11/C11)*100)</f>
        <v>89.745125454607262</v>
      </c>
      <c r="F11" s="24">
        <v>155910208.86000001</v>
      </c>
      <c r="G11" s="24">
        <v>138746367.68000004</v>
      </c>
      <c r="H11" s="24">
        <f t="shared" si="0"/>
        <v>88.991201214147381</v>
      </c>
      <c r="I11" s="23">
        <f t="shared" si="1"/>
        <v>7170441.3600000441</v>
      </c>
      <c r="J11" s="2">
        <f t="shared" si="2"/>
        <v>105.44966055763206</v>
      </c>
    </row>
    <row r="12" spans="1:10" x14ac:dyDescent="0.2">
      <c r="A12" s="7" t="s">
        <v>12</v>
      </c>
      <c r="B12" s="11" t="s">
        <v>13</v>
      </c>
      <c r="C12" s="24">
        <v>40720922.200000003</v>
      </c>
      <c r="D12" s="24">
        <v>33657918.189999998</v>
      </c>
      <c r="E12" s="24">
        <f t="shared" si="3"/>
        <v>82.65509809598565</v>
      </c>
      <c r="F12" s="24">
        <v>43720814.460000001</v>
      </c>
      <c r="G12" s="24">
        <v>39601607.020000003</v>
      </c>
      <c r="H12" s="24">
        <f t="shared" si="0"/>
        <v>90.578383566553526</v>
      </c>
      <c r="I12" s="23">
        <f t="shared" si="1"/>
        <v>5943688.8300000057</v>
      </c>
      <c r="J12" s="2">
        <f t="shared" si="2"/>
        <v>117.65911009839556</v>
      </c>
    </row>
    <row r="13" spans="1:10" ht="38.25" x14ac:dyDescent="0.2">
      <c r="A13" s="7" t="s">
        <v>14</v>
      </c>
      <c r="B13" s="11" t="s">
        <v>15</v>
      </c>
      <c r="C13" s="24">
        <v>27572771.23</v>
      </c>
      <c r="D13" s="24">
        <v>22099775.100000001</v>
      </c>
      <c r="E13" s="24">
        <f t="shared" si="3"/>
        <v>80.150721578376519</v>
      </c>
      <c r="F13" s="24">
        <v>37703136.189999998</v>
      </c>
      <c r="G13" s="24">
        <v>27950093.010000002</v>
      </c>
      <c r="H13" s="24">
        <f t="shared" si="0"/>
        <v>74.13201084692048</v>
      </c>
      <c r="I13" s="23">
        <f t="shared" si="1"/>
        <v>5850317.9100000001</v>
      </c>
      <c r="J13" s="2">
        <f t="shared" si="2"/>
        <v>126.47229613662448</v>
      </c>
    </row>
    <row r="14" spans="1:10" ht="38.25" x14ac:dyDescent="0.2">
      <c r="A14" s="7" t="s">
        <v>68</v>
      </c>
      <c r="B14" s="11" t="s">
        <v>15</v>
      </c>
      <c r="C14" s="24">
        <v>58321200</v>
      </c>
      <c r="D14" s="24">
        <v>57716303.530000001</v>
      </c>
      <c r="E14" s="24">
        <f t="shared" si="3"/>
        <v>98.962818889186096</v>
      </c>
      <c r="F14" s="24">
        <v>56288800</v>
      </c>
      <c r="G14" s="24">
        <v>54849919.859999999</v>
      </c>
      <c r="H14" s="24">
        <f t="shared" si="0"/>
        <v>97.443754103835929</v>
      </c>
      <c r="I14" s="23">
        <f t="shared" si="1"/>
        <v>-2866383.6700000018</v>
      </c>
      <c r="J14" s="2">
        <f t="shared" si="2"/>
        <v>95.033667274776008</v>
      </c>
    </row>
    <row r="15" spans="1:10" ht="38.25" x14ac:dyDescent="0.2">
      <c r="A15" s="7" t="s">
        <v>69</v>
      </c>
      <c r="B15" s="11" t="s">
        <v>15</v>
      </c>
      <c r="C15" s="24">
        <v>3041872.7800000003</v>
      </c>
      <c r="D15" s="24">
        <v>3041872.78</v>
      </c>
      <c r="E15" s="24">
        <f t="shared" si="3"/>
        <v>99.999999999999986</v>
      </c>
      <c r="F15" s="25"/>
      <c r="G15" s="25"/>
      <c r="H15" s="25"/>
      <c r="I15" s="23">
        <f t="shared" si="1"/>
        <v>-3041872.78</v>
      </c>
      <c r="J15" s="2">
        <f t="shared" si="2"/>
        <v>0</v>
      </c>
    </row>
    <row r="16" spans="1:10" ht="51" x14ac:dyDescent="0.2">
      <c r="A16" s="7" t="s">
        <v>70</v>
      </c>
      <c r="B16" s="11" t="s">
        <v>71</v>
      </c>
      <c r="C16" s="24">
        <v>2749900</v>
      </c>
      <c r="D16" s="24">
        <v>2314871.89</v>
      </c>
      <c r="E16" s="24">
        <f t="shared" si="3"/>
        <v>84.180220735299471</v>
      </c>
      <c r="F16" s="24">
        <v>2736777.71</v>
      </c>
      <c r="G16" s="24">
        <v>2525196.16</v>
      </c>
      <c r="H16" s="24">
        <f t="shared" ref="H16:H55" si="4">IF(F16=0,0,(G16/F16)*100)</f>
        <v>92.268953768992816</v>
      </c>
      <c r="I16" s="23">
        <f t="shared" si="1"/>
        <v>210324.27000000002</v>
      </c>
      <c r="J16" s="2">
        <f t="shared" si="2"/>
        <v>109.08578444053765</v>
      </c>
    </row>
    <row r="17" spans="1:10" ht="25.5" x14ac:dyDescent="0.2">
      <c r="A17" s="7" t="s">
        <v>16</v>
      </c>
      <c r="B17" s="11" t="s">
        <v>17</v>
      </c>
      <c r="C17" s="24">
        <v>8724800</v>
      </c>
      <c r="D17" s="24">
        <v>8278040.5499999998</v>
      </c>
      <c r="E17" s="24">
        <f t="shared" si="3"/>
        <v>94.879430474050977</v>
      </c>
      <c r="F17" s="24">
        <v>8892200</v>
      </c>
      <c r="G17" s="24">
        <v>8413495.5</v>
      </c>
      <c r="H17" s="24">
        <f t="shared" si="4"/>
        <v>94.6165796990621</v>
      </c>
      <c r="I17" s="23">
        <f t="shared" si="1"/>
        <v>135454.95000000019</v>
      </c>
      <c r="J17" s="2">
        <f t="shared" si="2"/>
        <v>101.63631657977321</v>
      </c>
    </row>
    <row r="18" spans="1:10" ht="25.5" x14ac:dyDescent="0.2">
      <c r="A18" s="7" t="s">
        <v>72</v>
      </c>
      <c r="B18" s="11" t="s">
        <v>73</v>
      </c>
      <c r="C18" s="24">
        <v>3888400</v>
      </c>
      <c r="D18" s="24">
        <v>3418201.99</v>
      </c>
      <c r="E18" s="24">
        <f t="shared" si="3"/>
        <v>87.907673850426917</v>
      </c>
      <c r="F18" s="24">
        <v>4518366</v>
      </c>
      <c r="G18" s="24">
        <v>3923338.97</v>
      </c>
      <c r="H18" s="24">
        <f t="shared" si="4"/>
        <v>86.830924497926915</v>
      </c>
      <c r="I18" s="23">
        <f t="shared" si="1"/>
        <v>505136.98</v>
      </c>
      <c r="J18" s="2">
        <f t="shared" si="2"/>
        <v>114.77785635482589</v>
      </c>
    </row>
    <row r="19" spans="1:10" ht="25.5" x14ac:dyDescent="0.2">
      <c r="A19" s="7" t="s">
        <v>74</v>
      </c>
      <c r="B19" s="11" t="s">
        <v>75</v>
      </c>
      <c r="C19" s="24">
        <v>169000</v>
      </c>
      <c r="D19" s="24">
        <v>20742.400000000001</v>
      </c>
      <c r="E19" s="24">
        <f t="shared" si="3"/>
        <v>12.273609467455621</v>
      </c>
      <c r="F19" s="24">
        <v>235600</v>
      </c>
      <c r="G19" s="24">
        <v>162805.60999999999</v>
      </c>
      <c r="H19" s="24">
        <f t="shared" si="4"/>
        <v>69.102550933786077</v>
      </c>
      <c r="I19" s="23">
        <f t="shared" si="1"/>
        <v>142063.21</v>
      </c>
      <c r="J19" s="2">
        <f t="shared" si="2"/>
        <v>784.8928282165997</v>
      </c>
    </row>
    <row r="20" spans="1:10" ht="51" x14ac:dyDescent="0.2">
      <c r="A20" s="25" t="s">
        <v>114</v>
      </c>
      <c r="B20" s="11" t="s">
        <v>115</v>
      </c>
      <c r="C20" s="24">
        <v>34800</v>
      </c>
      <c r="D20" s="24">
        <v>11564.5</v>
      </c>
      <c r="E20" s="24">
        <f t="shared" si="3"/>
        <v>33.231321839080458</v>
      </c>
      <c r="F20" s="24">
        <v>156734.5</v>
      </c>
      <c r="G20" s="24">
        <v>120818.12</v>
      </c>
      <c r="H20" s="24">
        <f t="shared" si="4"/>
        <v>77.084572956177482</v>
      </c>
      <c r="I20" s="23">
        <f t="shared" si="1"/>
        <v>109253.62</v>
      </c>
      <c r="J20" s="2">
        <f t="shared" si="2"/>
        <v>1044.732759738856</v>
      </c>
    </row>
    <row r="21" spans="1:10" ht="38.25" x14ac:dyDescent="0.2">
      <c r="A21" s="25" t="s">
        <v>76</v>
      </c>
      <c r="B21" s="11" t="s">
        <v>77</v>
      </c>
      <c r="C21" s="24">
        <v>1263500</v>
      </c>
      <c r="D21" s="24">
        <v>950108.94</v>
      </c>
      <c r="E21" s="24">
        <f t="shared" si="3"/>
        <v>75.196592006331613</v>
      </c>
      <c r="F21" s="24">
        <v>1448780</v>
      </c>
      <c r="G21" s="24">
        <v>1073672.3700000001</v>
      </c>
      <c r="H21" s="24">
        <f t="shared" si="4"/>
        <v>74.10872389182623</v>
      </c>
      <c r="I21" s="23">
        <f t="shared" si="1"/>
        <v>123563.43000000017</v>
      </c>
      <c r="J21" s="2">
        <f t="shared" si="2"/>
        <v>113.00518548957135</v>
      </c>
    </row>
    <row r="22" spans="1:10" ht="89.25" x14ac:dyDescent="0.2">
      <c r="A22" s="7" t="s">
        <v>78</v>
      </c>
      <c r="B22" s="11" t="s">
        <v>79</v>
      </c>
      <c r="C22" s="24">
        <v>123500</v>
      </c>
      <c r="D22" s="24">
        <v>66526.45</v>
      </c>
      <c r="E22" s="24">
        <f t="shared" si="3"/>
        <v>53.867570850202426</v>
      </c>
      <c r="F22" s="24">
        <v>209000</v>
      </c>
      <c r="G22" s="24">
        <v>125421.06</v>
      </c>
      <c r="H22" s="24">
        <f t="shared" si="4"/>
        <v>60.010076555023915</v>
      </c>
      <c r="I22" s="23">
        <f t="shared" si="1"/>
        <v>58894.61</v>
      </c>
      <c r="J22" s="2">
        <f t="shared" si="2"/>
        <v>188.52811175104037</v>
      </c>
    </row>
    <row r="23" spans="1:10" s="14" customFormat="1" x14ac:dyDescent="0.2">
      <c r="A23" s="2" t="s">
        <v>80</v>
      </c>
      <c r="B23" s="10" t="s">
        <v>81</v>
      </c>
      <c r="C23" s="24">
        <v>14895912.529999999</v>
      </c>
      <c r="D23" s="24">
        <v>6679297.0899999999</v>
      </c>
      <c r="E23" s="24">
        <f t="shared" si="3"/>
        <v>44.839798008668893</v>
      </c>
      <c r="F23" s="24">
        <v>13339963.460000001</v>
      </c>
      <c r="G23" s="24">
        <v>8616529.3699999992</v>
      </c>
      <c r="H23" s="24">
        <f t="shared" si="4"/>
        <v>64.591851363287006</v>
      </c>
      <c r="I23" s="23">
        <f t="shared" si="1"/>
        <v>1937232.2799999993</v>
      </c>
      <c r="J23" s="2">
        <f t="shared" si="2"/>
        <v>129.00353516091317</v>
      </c>
    </row>
    <row r="24" spans="1:10" ht="25.5" x14ac:dyDescent="0.2">
      <c r="A24" s="7" t="s">
        <v>82</v>
      </c>
      <c r="B24" s="11" t="s">
        <v>83</v>
      </c>
      <c r="C24" s="24">
        <v>14895912.529999999</v>
      </c>
      <c r="D24" s="24">
        <v>6679297.0899999999</v>
      </c>
      <c r="E24" s="24">
        <f t="shared" si="3"/>
        <v>44.839798008668893</v>
      </c>
      <c r="F24" s="24">
        <v>13339963.460000001</v>
      </c>
      <c r="G24" s="24">
        <v>8616529.3699999992</v>
      </c>
      <c r="H24" s="24">
        <f t="shared" si="4"/>
        <v>64.591851363287006</v>
      </c>
      <c r="I24" s="23">
        <f t="shared" si="1"/>
        <v>1937232.2799999993</v>
      </c>
      <c r="J24" s="2">
        <f t="shared" si="2"/>
        <v>129.00353516091317</v>
      </c>
    </row>
    <row r="25" spans="1:10" s="14" customFormat="1" ht="25.5" x14ac:dyDescent="0.2">
      <c r="A25" s="2" t="s">
        <v>18</v>
      </c>
      <c r="B25" s="10" t="s">
        <v>19</v>
      </c>
      <c r="C25" s="24">
        <v>5943600</v>
      </c>
      <c r="D25" s="24">
        <v>4964032.38</v>
      </c>
      <c r="E25" s="24">
        <f t="shared" si="3"/>
        <v>83.518951140722791</v>
      </c>
      <c r="F25" s="24">
        <v>6684325.7999999998</v>
      </c>
      <c r="G25" s="24">
        <v>6201302.25</v>
      </c>
      <c r="H25" s="24">
        <f t="shared" si="4"/>
        <v>92.773788046058442</v>
      </c>
      <c r="I25" s="23">
        <f t="shared" si="1"/>
        <v>1237269.8700000001</v>
      </c>
      <c r="J25" s="2">
        <f t="shared" si="2"/>
        <v>124.92469378292009</v>
      </c>
    </row>
    <row r="26" spans="1:10" ht="38.25" x14ac:dyDescent="0.2">
      <c r="A26" s="7" t="s">
        <v>84</v>
      </c>
      <c r="B26" s="11" t="s">
        <v>85</v>
      </c>
      <c r="C26" s="24">
        <v>118200</v>
      </c>
      <c r="D26" s="24">
        <v>60531.77</v>
      </c>
      <c r="E26" s="24">
        <f t="shared" si="3"/>
        <v>51.211311336717422</v>
      </c>
      <c r="F26" s="24">
        <v>99000</v>
      </c>
      <c r="G26" s="24">
        <v>70524</v>
      </c>
      <c r="H26" s="24">
        <f t="shared" si="4"/>
        <v>71.236363636363635</v>
      </c>
      <c r="I26" s="23">
        <f t="shared" si="1"/>
        <v>9992.2300000000032</v>
      </c>
      <c r="J26" s="2">
        <f t="shared" si="2"/>
        <v>116.50741420579639</v>
      </c>
    </row>
    <row r="27" spans="1:10" ht="38.25" x14ac:dyDescent="0.2">
      <c r="A27" s="7" t="s">
        <v>86</v>
      </c>
      <c r="B27" s="11" t="s">
        <v>87</v>
      </c>
      <c r="C27" s="24">
        <v>30300</v>
      </c>
      <c r="D27" s="24">
        <v>18156.25</v>
      </c>
      <c r="E27" s="24">
        <f t="shared" si="3"/>
        <v>59.921617161716171</v>
      </c>
      <c r="F27" s="24">
        <v>19300</v>
      </c>
      <c r="G27" s="24">
        <v>10278.17</v>
      </c>
      <c r="H27" s="24">
        <f t="shared" si="4"/>
        <v>53.254766839378242</v>
      </c>
      <c r="I27" s="23">
        <f t="shared" si="1"/>
        <v>-7878.08</v>
      </c>
      <c r="J27" s="2">
        <f t="shared" si="2"/>
        <v>56.6095421686747</v>
      </c>
    </row>
    <row r="28" spans="1:10" ht="76.5" x14ac:dyDescent="0.2">
      <c r="A28" s="7" t="s">
        <v>20</v>
      </c>
      <c r="B28" s="11" t="s">
        <v>21</v>
      </c>
      <c r="C28" s="24">
        <v>3177800</v>
      </c>
      <c r="D28" s="24">
        <v>2885676.09</v>
      </c>
      <c r="E28" s="24">
        <f t="shared" si="3"/>
        <v>90.807353829693497</v>
      </c>
      <c r="F28" s="24">
        <v>2925957.8</v>
      </c>
      <c r="G28" s="24">
        <v>2825888.78</v>
      </c>
      <c r="H28" s="24">
        <f t="shared" si="4"/>
        <v>96.579956826444999</v>
      </c>
      <c r="I28" s="23">
        <f t="shared" si="1"/>
        <v>-59787.310000000056</v>
      </c>
      <c r="J28" s="2">
        <f t="shared" si="2"/>
        <v>97.928135101261489</v>
      </c>
    </row>
    <row r="29" spans="1:10" ht="25.5" x14ac:dyDescent="0.2">
      <c r="A29" s="7" t="s">
        <v>88</v>
      </c>
      <c r="B29" s="11" t="s">
        <v>89</v>
      </c>
      <c r="C29" s="24">
        <v>100000</v>
      </c>
      <c r="D29" s="24">
        <v>0</v>
      </c>
      <c r="E29" s="24">
        <f t="shared" si="3"/>
        <v>0</v>
      </c>
      <c r="F29" s="24">
        <v>196168</v>
      </c>
      <c r="G29" s="24">
        <v>90168</v>
      </c>
      <c r="H29" s="24">
        <f t="shared" si="4"/>
        <v>45.964683332653642</v>
      </c>
      <c r="I29" s="23">
        <f t="shared" si="1"/>
        <v>90168</v>
      </c>
      <c r="J29" s="2"/>
    </row>
    <row r="30" spans="1:10" ht="114.75" x14ac:dyDescent="0.2">
      <c r="A30" s="7" t="s">
        <v>90</v>
      </c>
      <c r="B30" s="11" t="s">
        <v>91</v>
      </c>
      <c r="C30" s="24">
        <v>874600</v>
      </c>
      <c r="D30" s="24">
        <v>690003.85</v>
      </c>
      <c r="E30" s="24">
        <f t="shared" si="3"/>
        <v>78.893648525040021</v>
      </c>
      <c r="F30" s="24">
        <v>1202300</v>
      </c>
      <c r="G30" s="24">
        <v>1182912.0900000001</v>
      </c>
      <c r="H30" s="24">
        <f t="shared" si="4"/>
        <v>98.387431589453556</v>
      </c>
      <c r="I30" s="23">
        <f t="shared" si="1"/>
        <v>492908.24000000011</v>
      </c>
      <c r="J30" s="2">
        <f t="shared" si="2"/>
        <v>171.43557822177371</v>
      </c>
    </row>
    <row r="31" spans="1:10" ht="102" x14ac:dyDescent="0.2">
      <c r="A31" s="7" t="s">
        <v>92</v>
      </c>
      <c r="B31" s="11" t="s">
        <v>93</v>
      </c>
      <c r="C31" s="24">
        <v>142100</v>
      </c>
      <c r="D31" s="24">
        <v>103045.42</v>
      </c>
      <c r="E31" s="24">
        <f t="shared" si="3"/>
        <v>72.516129486277265</v>
      </c>
      <c r="F31" s="24">
        <v>160100</v>
      </c>
      <c r="G31" s="24">
        <v>150853.21</v>
      </c>
      <c r="H31" s="24">
        <f t="shared" si="4"/>
        <v>94.224366021236733</v>
      </c>
      <c r="I31" s="23">
        <f t="shared" si="1"/>
        <v>47807.789999999994</v>
      </c>
      <c r="J31" s="2">
        <f t="shared" si="2"/>
        <v>146.39487131014653</v>
      </c>
    </row>
    <row r="32" spans="1:10" ht="38.25" x14ac:dyDescent="0.2">
      <c r="A32" s="7" t="s">
        <v>22</v>
      </c>
      <c r="B32" s="11" t="s">
        <v>23</v>
      </c>
      <c r="C32" s="24">
        <v>1500600</v>
      </c>
      <c r="D32" s="24">
        <v>1206619</v>
      </c>
      <c r="E32" s="24">
        <f t="shared" si="3"/>
        <v>80.409103025456488</v>
      </c>
      <c r="F32" s="24">
        <v>2081500</v>
      </c>
      <c r="G32" s="24">
        <v>1870678</v>
      </c>
      <c r="H32" s="24">
        <f t="shared" si="4"/>
        <v>89.871631035311069</v>
      </c>
      <c r="I32" s="23">
        <f t="shared" si="1"/>
        <v>664059</v>
      </c>
      <c r="J32" s="2">
        <f t="shared" si="2"/>
        <v>155.03468783435369</v>
      </c>
    </row>
    <row r="33" spans="1:10" s="14" customFormat="1" x14ac:dyDescent="0.2">
      <c r="A33" s="2" t="s">
        <v>24</v>
      </c>
      <c r="B33" s="10" t="s">
        <v>25</v>
      </c>
      <c r="C33" s="24">
        <v>8678700</v>
      </c>
      <c r="D33" s="24">
        <v>6412206.0000000009</v>
      </c>
      <c r="E33" s="24">
        <f t="shared" si="3"/>
        <v>73.884406650765683</v>
      </c>
      <c r="F33" s="24">
        <v>9601835</v>
      </c>
      <c r="G33" s="24">
        <v>7904251.8700000001</v>
      </c>
      <c r="H33" s="24">
        <f t="shared" si="4"/>
        <v>82.320221811768263</v>
      </c>
      <c r="I33" s="23">
        <f t="shared" si="1"/>
        <v>1492045.8699999992</v>
      </c>
      <c r="J33" s="2">
        <f t="shared" si="2"/>
        <v>123.26883868047906</v>
      </c>
    </row>
    <row r="34" spans="1:10" ht="25.5" x14ac:dyDescent="0.2">
      <c r="A34" s="7" t="s">
        <v>65</v>
      </c>
      <c r="B34" s="11" t="s">
        <v>66</v>
      </c>
      <c r="C34" s="24">
        <v>2806100</v>
      </c>
      <c r="D34" s="24">
        <v>2076506.83</v>
      </c>
      <c r="E34" s="24">
        <f t="shared" si="3"/>
        <v>73.999744485228618</v>
      </c>
      <c r="F34" s="24">
        <v>3126320</v>
      </c>
      <c r="G34" s="24">
        <v>2384083.6800000002</v>
      </c>
      <c r="H34" s="24">
        <f t="shared" si="4"/>
        <v>76.258466183883939</v>
      </c>
      <c r="I34" s="23">
        <f t="shared" si="1"/>
        <v>307576.85000000009</v>
      </c>
      <c r="J34" s="2">
        <f t="shared" si="2"/>
        <v>114.81222433542393</v>
      </c>
    </row>
    <row r="35" spans="1:10" ht="51" x14ac:dyDescent="0.2">
      <c r="A35" s="7" t="s">
        <v>26</v>
      </c>
      <c r="B35" s="11" t="s">
        <v>27</v>
      </c>
      <c r="C35" s="24">
        <v>4057400</v>
      </c>
      <c r="D35" s="24">
        <v>3189215.91</v>
      </c>
      <c r="E35" s="24">
        <f t="shared" si="3"/>
        <v>78.60245255582393</v>
      </c>
      <c r="F35" s="24">
        <v>4678275</v>
      </c>
      <c r="G35" s="24">
        <v>3911396.16</v>
      </c>
      <c r="H35" s="24">
        <f t="shared" si="4"/>
        <v>83.607657950847269</v>
      </c>
      <c r="I35" s="23">
        <f t="shared" si="1"/>
        <v>722180.25</v>
      </c>
      <c r="J35" s="2">
        <f t="shared" si="2"/>
        <v>122.64444522979944</v>
      </c>
    </row>
    <row r="36" spans="1:10" ht="38.25" x14ac:dyDescent="0.2">
      <c r="A36" s="7" t="s">
        <v>94</v>
      </c>
      <c r="B36" s="11" t="s">
        <v>95</v>
      </c>
      <c r="C36" s="24">
        <v>1218200</v>
      </c>
      <c r="D36" s="24">
        <v>1123637.3600000001</v>
      </c>
      <c r="E36" s="24">
        <f t="shared" si="3"/>
        <v>92.237511081924168</v>
      </c>
      <c r="F36" s="24">
        <v>1600920</v>
      </c>
      <c r="G36" s="24">
        <v>1465692.03</v>
      </c>
      <c r="H36" s="24">
        <f t="shared" si="4"/>
        <v>91.553108837418478</v>
      </c>
      <c r="I36" s="23">
        <f t="shared" si="1"/>
        <v>342054.66999999993</v>
      </c>
      <c r="J36" s="2">
        <f t="shared" si="2"/>
        <v>130.44173166331885</v>
      </c>
    </row>
    <row r="37" spans="1:10" ht="25.5" x14ac:dyDescent="0.2">
      <c r="A37" s="7" t="s">
        <v>96</v>
      </c>
      <c r="B37" s="11" t="s">
        <v>97</v>
      </c>
      <c r="C37" s="24">
        <v>597000</v>
      </c>
      <c r="D37" s="24">
        <v>22845.9</v>
      </c>
      <c r="E37" s="24">
        <f t="shared" si="3"/>
        <v>3.8267839195979905</v>
      </c>
      <c r="F37" s="24">
        <v>196320</v>
      </c>
      <c r="G37" s="24">
        <v>143080</v>
      </c>
      <c r="H37" s="24">
        <f t="shared" si="4"/>
        <v>72.881010594947028</v>
      </c>
      <c r="I37" s="23">
        <f t="shared" si="1"/>
        <v>120234.1</v>
      </c>
      <c r="J37" s="2">
        <f t="shared" si="2"/>
        <v>626.28305297668282</v>
      </c>
    </row>
    <row r="38" spans="1:10" s="14" customFormat="1" x14ac:dyDescent="0.2">
      <c r="A38" s="2" t="s">
        <v>28</v>
      </c>
      <c r="B38" s="10" t="s">
        <v>29</v>
      </c>
      <c r="C38" s="24">
        <v>4933581.8499999996</v>
      </c>
      <c r="D38" s="24">
        <v>4057852.2399999998</v>
      </c>
      <c r="E38" s="24">
        <f t="shared" si="3"/>
        <v>82.2496182970999</v>
      </c>
      <c r="F38" s="24">
        <v>5556281.6400000006</v>
      </c>
      <c r="G38" s="24">
        <v>4758669.63</v>
      </c>
      <c r="H38" s="24">
        <f t="shared" si="4"/>
        <v>85.644859967897517</v>
      </c>
      <c r="I38" s="23">
        <f t="shared" si="1"/>
        <v>700817.39000000013</v>
      </c>
      <c r="J38" s="2">
        <f t="shared" si="2"/>
        <v>117.27064832700759</v>
      </c>
    </row>
    <row r="39" spans="1:10" ht="38.25" x14ac:dyDescent="0.2">
      <c r="A39" s="7" t="s">
        <v>98</v>
      </c>
      <c r="B39" s="11" t="s">
        <v>99</v>
      </c>
      <c r="C39" s="24">
        <v>532800</v>
      </c>
      <c r="D39" s="24">
        <v>412094.4</v>
      </c>
      <c r="E39" s="24">
        <f t="shared" si="3"/>
        <v>77.34504504504504</v>
      </c>
      <c r="F39" s="24">
        <v>831620</v>
      </c>
      <c r="G39" s="24">
        <v>727519.2</v>
      </c>
      <c r="H39" s="24">
        <f t="shared" si="4"/>
        <v>87.482167336042892</v>
      </c>
      <c r="I39" s="23">
        <f t="shared" si="1"/>
        <v>315424.79999999993</v>
      </c>
      <c r="J39" s="2">
        <f t="shared" si="2"/>
        <v>176.54187972464558</v>
      </c>
    </row>
    <row r="40" spans="1:10" s="8" customFormat="1" ht="38.25" x14ac:dyDescent="0.2">
      <c r="A40" s="25" t="s">
        <v>126</v>
      </c>
      <c r="B40" s="11" t="s">
        <v>127</v>
      </c>
      <c r="C40" s="24">
        <v>71800</v>
      </c>
      <c r="D40" s="24">
        <v>56631</v>
      </c>
      <c r="E40" s="24">
        <f t="shared" si="3"/>
        <v>78.873259052924794</v>
      </c>
      <c r="F40" s="24">
        <v>81280</v>
      </c>
      <c r="G40" s="24">
        <v>54598.6</v>
      </c>
      <c r="H40" s="24">
        <f t="shared" si="4"/>
        <v>67.173474409448815</v>
      </c>
      <c r="I40" s="23">
        <f t="shared" si="1"/>
        <v>-2032.4000000000015</v>
      </c>
      <c r="J40" s="2">
        <f t="shared" si="2"/>
        <v>96.411152902120747</v>
      </c>
    </row>
    <row r="41" spans="1:10" s="8" customFormat="1" ht="51" x14ac:dyDescent="0.2">
      <c r="A41" s="25" t="s">
        <v>128</v>
      </c>
      <c r="B41" s="11" t="s">
        <v>129</v>
      </c>
      <c r="C41" s="24">
        <v>33300</v>
      </c>
      <c r="D41" s="24">
        <v>32762</v>
      </c>
      <c r="E41" s="24">
        <f t="shared" si="3"/>
        <v>98.384384384384376</v>
      </c>
      <c r="F41" s="24">
        <v>86200</v>
      </c>
      <c r="G41" s="24">
        <v>83369</v>
      </c>
      <c r="H41" s="24">
        <f t="shared" si="4"/>
        <v>96.715777262180978</v>
      </c>
      <c r="I41" s="23">
        <f t="shared" si="1"/>
        <v>50607</v>
      </c>
      <c r="J41" s="2">
        <f t="shared" si="2"/>
        <v>254.46859166107077</v>
      </c>
    </row>
    <row r="42" spans="1:10" ht="51" x14ac:dyDescent="0.2">
      <c r="A42" s="7" t="s">
        <v>30</v>
      </c>
      <c r="B42" s="11" t="s">
        <v>31</v>
      </c>
      <c r="C42" s="24">
        <v>4295681.8499999996</v>
      </c>
      <c r="D42" s="24">
        <v>3556364.84</v>
      </c>
      <c r="E42" s="24">
        <f t="shared" si="3"/>
        <v>82.78929781543296</v>
      </c>
      <c r="F42" s="24">
        <v>4488525.6400000006</v>
      </c>
      <c r="G42" s="24">
        <v>3846427.55</v>
      </c>
      <c r="H42" s="24">
        <f t="shared" si="4"/>
        <v>85.694677016482387</v>
      </c>
      <c r="I42" s="23">
        <f t="shared" si="1"/>
        <v>290062.70999999996</v>
      </c>
      <c r="J42" s="2">
        <f t="shared" si="2"/>
        <v>108.15615728559503</v>
      </c>
    </row>
    <row r="43" spans="1:10" s="8" customFormat="1" ht="51" x14ac:dyDescent="0.2">
      <c r="A43" s="25" t="s">
        <v>130</v>
      </c>
      <c r="B43" s="11" t="s">
        <v>131</v>
      </c>
      <c r="C43" s="25"/>
      <c r="D43" s="25"/>
      <c r="E43" s="25"/>
      <c r="F43" s="24">
        <v>68656</v>
      </c>
      <c r="G43" s="24">
        <v>46755.28</v>
      </c>
      <c r="H43" s="24">
        <f t="shared" si="4"/>
        <v>68.100792356094146</v>
      </c>
      <c r="I43" s="23">
        <f t="shared" si="1"/>
        <v>46755.28</v>
      </c>
      <c r="J43" s="2"/>
    </row>
    <row r="44" spans="1:10" s="14" customFormat="1" ht="25.5" x14ac:dyDescent="0.2">
      <c r="A44" s="2" t="s">
        <v>32</v>
      </c>
      <c r="B44" s="10" t="s">
        <v>33</v>
      </c>
      <c r="C44" s="24">
        <v>7563000</v>
      </c>
      <c r="D44" s="24">
        <v>6229602.3399999999</v>
      </c>
      <c r="E44" s="24">
        <f t="shared" ref="E44:E60" si="5">IF(C44=0,0,(D44/C44)*100)</f>
        <v>82.369461060425749</v>
      </c>
      <c r="F44" s="24">
        <v>10914700</v>
      </c>
      <c r="G44" s="24">
        <v>9317663.7699999996</v>
      </c>
      <c r="H44" s="24">
        <f t="shared" si="4"/>
        <v>85.36802449907006</v>
      </c>
      <c r="I44" s="23">
        <f t="shared" si="1"/>
        <v>3088061.4299999997</v>
      </c>
      <c r="J44" s="2">
        <f t="shared" si="2"/>
        <v>149.57076329209161</v>
      </c>
    </row>
    <row r="45" spans="1:10" ht="25.5" x14ac:dyDescent="0.2">
      <c r="A45" s="7" t="s">
        <v>36</v>
      </c>
      <c r="B45" s="11" t="s">
        <v>37</v>
      </c>
      <c r="C45" s="24">
        <v>7563000</v>
      </c>
      <c r="D45" s="24">
        <v>6229602.3399999999</v>
      </c>
      <c r="E45" s="24">
        <f t="shared" si="5"/>
        <v>82.369461060425749</v>
      </c>
      <c r="F45" s="24">
        <v>10914700</v>
      </c>
      <c r="G45" s="24">
        <v>9317663.7699999996</v>
      </c>
      <c r="H45" s="24">
        <f t="shared" si="4"/>
        <v>85.36802449907006</v>
      </c>
      <c r="I45" s="23">
        <f t="shared" si="1"/>
        <v>3088061.4299999997</v>
      </c>
      <c r="J45" s="2">
        <f t="shared" si="2"/>
        <v>149.57076329209161</v>
      </c>
    </row>
    <row r="46" spans="1:10" s="14" customFormat="1" x14ac:dyDescent="0.2">
      <c r="A46" s="2" t="s">
        <v>38</v>
      </c>
      <c r="B46" s="10" t="s">
        <v>39</v>
      </c>
      <c r="C46" s="24">
        <v>8202939.1399999997</v>
      </c>
      <c r="D46" s="24">
        <v>6808683.2400000002</v>
      </c>
      <c r="E46" s="24">
        <f t="shared" si="5"/>
        <v>83.002971542222127</v>
      </c>
      <c r="F46" s="24">
        <v>6475089.3399999999</v>
      </c>
      <c r="G46" s="24">
        <v>4380865.9799999995</v>
      </c>
      <c r="H46" s="24">
        <f t="shared" si="4"/>
        <v>67.657228340265647</v>
      </c>
      <c r="I46" s="23">
        <f t="shared" si="1"/>
        <v>-2427817.2600000007</v>
      </c>
      <c r="J46" s="2">
        <f t="shared" si="2"/>
        <v>64.342337946683486</v>
      </c>
    </row>
    <row r="47" spans="1:10" ht="25.5" x14ac:dyDescent="0.2">
      <c r="A47" s="7" t="s">
        <v>100</v>
      </c>
      <c r="B47" s="11" t="s">
        <v>101</v>
      </c>
      <c r="C47" s="24">
        <v>73000</v>
      </c>
      <c r="D47" s="24">
        <v>47520</v>
      </c>
      <c r="E47" s="24">
        <f t="shared" si="5"/>
        <v>65.095890410958901</v>
      </c>
      <c r="F47" s="24">
        <v>32400</v>
      </c>
      <c r="G47" s="24">
        <v>0</v>
      </c>
      <c r="H47" s="24">
        <f t="shared" si="4"/>
        <v>0</v>
      </c>
      <c r="I47" s="23">
        <f t="shared" si="1"/>
        <v>-47520</v>
      </c>
      <c r="J47" s="2">
        <f t="shared" si="2"/>
        <v>0</v>
      </c>
    </row>
    <row r="48" spans="1:10" ht="25.5" x14ac:dyDescent="0.2">
      <c r="A48" s="7" t="s">
        <v>102</v>
      </c>
      <c r="B48" s="11" t="s">
        <v>103</v>
      </c>
      <c r="C48" s="24">
        <v>590000</v>
      </c>
      <c r="D48" s="24">
        <v>39087.9</v>
      </c>
      <c r="E48" s="24">
        <f t="shared" si="5"/>
        <v>6.6250677966101694</v>
      </c>
      <c r="F48" s="24">
        <v>619100</v>
      </c>
      <c r="G48" s="24">
        <v>86445.24</v>
      </c>
      <c r="H48" s="24">
        <f t="shared" si="4"/>
        <v>13.963049588111776</v>
      </c>
      <c r="I48" s="23">
        <f t="shared" si="1"/>
        <v>47357.340000000004</v>
      </c>
      <c r="J48" s="2">
        <f t="shared" si="2"/>
        <v>221.15600991611214</v>
      </c>
    </row>
    <row r="49" spans="1:10" ht="63.75" x14ac:dyDescent="0.2">
      <c r="A49" s="7" t="s">
        <v>48</v>
      </c>
      <c r="B49" s="11" t="s">
        <v>49</v>
      </c>
      <c r="C49" s="24">
        <v>6814339.1399999997</v>
      </c>
      <c r="D49" s="24">
        <v>6704075.3399999999</v>
      </c>
      <c r="E49" s="24">
        <f t="shared" si="5"/>
        <v>98.381885642398487</v>
      </c>
      <c r="F49" s="24">
        <v>5133000</v>
      </c>
      <c r="G49" s="24">
        <v>3826690.63</v>
      </c>
      <c r="H49" s="24">
        <f t="shared" si="4"/>
        <v>74.550762322228721</v>
      </c>
      <c r="I49" s="23">
        <f t="shared" si="1"/>
        <v>-2877384.71</v>
      </c>
      <c r="J49" s="2">
        <f t="shared" si="2"/>
        <v>57.08006601847049</v>
      </c>
    </row>
    <row r="50" spans="1:10" x14ac:dyDescent="0.2">
      <c r="A50" s="7" t="s">
        <v>104</v>
      </c>
      <c r="B50" s="11" t="s">
        <v>105</v>
      </c>
      <c r="C50" s="24">
        <v>510000</v>
      </c>
      <c r="D50" s="24">
        <v>0</v>
      </c>
      <c r="E50" s="24">
        <f t="shared" si="5"/>
        <v>0</v>
      </c>
      <c r="F50" s="24">
        <v>322394.33999999997</v>
      </c>
      <c r="G50" s="24">
        <v>183744.15</v>
      </c>
      <c r="H50" s="24">
        <f t="shared" si="4"/>
        <v>56.993602927396317</v>
      </c>
      <c r="I50" s="23">
        <f t="shared" si="1"/>
        <v>183744.15</v>
      </c>
      <c r="J50" s="2"/>
    </row>
    <row r="51" spans="1:10" ht="38.25" x14ac:dyDescent="0.2">
      <c r="A51" s="7" t="s">
        <v>106</v>
      </c>
      <c r="B51" s="11" t="s">
        <v>107</v>
      </c>
      <c r="C51" s="24">
        <v>87600</v>
      </c>
      <c r="D51" s="24">
        <v>0</v>
      </c>
      <c r="E51" s="24">
        <f t="shared" si="5"/>
        <v>0</v>
      </c>
      <c r="F51" s="24">
        <v>193945</v>
      </c>
      <c r="G51" s="24">
        <v>193545</v>
      </c>
      <c r="H51" s="24">
        <f t="shared" si="4"/>
        <v>99.793755961741724</v>
      </c>
      <c r="I51" s="23">
        <f t="shared" si="1"/>
        <v>193545</v>
      </c>
      <c r="J51" s="2"/>
    </row>
    <row r="52" spans="1:10" ht="25.5" x14ac:dyDescent="0.2">
      <c r="A52" s="7" t="s">
        <v>108</v>
      </c>
      <c r="B52" s="11" t="s">
        <v>109</v>
      </c>
      <c r="C52" s="24">
        <v>128000</v>
      </c>
      <c r="D52" s="24">
        <v>18000</v>
      </c>
      <c r="E52" s="24">
        <f t="shared" si="5"/>
        <v>14.0625</v>
      </c>
      <c r="F52" s="24">
        <v>174250</v>
      </c>
      <c r="G52" s="24">
        <v>90440.960000000006</v>
      </c>
      <c r="H52" s="24">
        <f t="shared" si="4"/>
        <v>51.9029899569584</v>
      </c>
      <c r="I52" s="23">
        <f t="shared" si="1"/>
        <v>72440.960000000006</v>
      </c>
      <c r="J52" s="2">
        <f t="shared" si="2"/>
        <v>502.44977777777785</v>
      </c>
    </row>
    <row r="53" spans="1:10" s="14" customFormat="1" x14ac:dyDescent="0.2">
      <c r="A53" s="2" t="s">
        <v>52</v>
      </c>
      <c r="B53" s="10" t="s">
        <v>53</v>
      </c>
      <c r="C53" s="24">
        <v>3413706</v>
      </c>
      <c r="D53" s="24">
        <v>1003549.63</v>
      </c>
      <c r="E53" s="24">
        <f t="shared" si="5"/>
        <v>29.397658439244623</v>
      </c>
      <c r="F53" s="24">
        <v>2596190</v>
      </c>
      <c r="G53" s="24">
        <v>481746.53</v>
      </c>
      <c r="H53" s="24">
        <f t="shared" si="4"/>
        <v>18.555904228889258</v>
      </c>
      <c r="I53" s="23">
        <f t="shared" si="1"/>
        <v>-521803.1</v>
      </c>
      <c r="J53" s="2">
        <f t="shared" si="2"/>
        <v>48.00425565400289</v>
      </c>
    </row>
    <row r="54" spans="1:10" ht="51" x14ac:dyDescent="0.2">
      <c r="A54" s="7" t="s">
        <v>54</v>
      </c>
      <c r="B54" s="11" t="s">
        <v>55</v>
      </c>
      <c r="C54" s="24">
        <v>500000</v>
      </c>
      <c r="D54" s="24">
        <v>199860</v>
      </c>
      <c r="E54" s="24">
        <f t="shared" si="5"/>
        <v>39.972000000000001</v>
      </c>
      <c r="F54" s="24">
        <v>648840</v>
      </c>
      <c r="G54" s="24">
        <v>165420</v>
      </c>
      <c r="H54" s="24">
        <f t="shared" si="4"/>
        <v>25.494729054928793</v>
      </c>
      <c r="I54" s="23">
        <f t="shared" si="1"/>
        <v>-34440</v>
      </c>
      <c r="J54" s="2">
        <f t="shared" si="2"/>
        <v>82.767937556289411</v>
      </c>
    </row>
    <row r="55" spans="1:10" s="15" customFormat="1" ht="25.5" x14ac:dyDescent="0.2">
      <c r="A55" s="24" t="s">
        <v>134</v>
      </c>
      <c r="B55" s="30" t="s">
        <v>135</v>
      </c>
      <c r="C55" s="24">
        <v>616206</v>
      </c>
      <c r="D55" s="24">
        <v>0</v>
      </c>
      <c r="E55" s="24">
        <f t="shared" si="5"/>
        <v>0</v>
      </c>
      <c r="F55" s="24">
        <v>347350</v>
      </c>
      <c r="G55" s="24">
        <v>316326.53000000003</v>
      </c>
      <c r="H55" s="24">
        <f t="shared" si="4"/>
        <v>91.06852742190874</v>
      </c>
      <c r="I55" s="23">
        <f t="shared" si="1"/>
        <v>316326.53000000003</v>
      </c>
      <c r="J55" s="2"/>
    </row>
    <row r="56" spans="1:10" s="16" customFormat="1" ht="25.5" x14ac:dyDescent="0.2">
      <c r="A56" s="7" t="s">
        <v>136</v>
      </c>
      <c r="B56" s="22" t="s">
        <v>137</v>
      </c>
      <c r="C56" s="24">
        <v>518500</v>
      </c>
      <c r="D56" s="24">
        <v>171059</v>
      </c>
      <c r="E56" s="24">
        <f t="shared" si="5"/>
        <v>32.991128254580524</v>
      </c>
      <c r="F56" s="25"/>
      <c r="G56" s="25"/>
      <c r="H56" s="25"/>
      <c r="I56" s="23">
        <f t="shared" si="1"/>
        <v>-171059</v>
      </c>
      <c r="J56" s="2">
        <f t="shared" si="2"/>
        <v>0</v>
      </c>
    </row>
    <row r="57" spans="1:10" ht="25.5" x14ac:dyDescent="0.2">
      <c r="A57" s="7" t="s">
        <v>110</v>
      </c>
      <c r="B57" s="22" t="s">
        <v>111</v>
      </c>
      <c r="C57" s="24">
        <v>939000</v>
      </c>
      <c r="D57" s="24">
        <v>0</v>
      </c>
      <c r="E57" s="24">
        <f t="shared" si="5"/>
        <v>0</v>
      </c>
      <c r="F57" s="24">
        <v>1600000</v>
      </c>
      <c r="G57" s="24">
        <v>0</v>
      </c>
      <c r="H57" s="24">
        <f>IF(F57=0,0,(G57/F57)*100)</f>
        <v>0</v>
      </c>
      <c r="I57" s="23">
        <f t="shared" si="1"/>
        <v>0</v>
      </c>
      <c r="J57" s="2"/>
    </row>
    <row r="58" spans="1:10" s="26" customFormat="1" ht="76.5" x14ac:dyDescent="0.2">
      <c r="A58" s="7" t="s">
        <v>142</v>
      </c>
      <c r="B58" s="11" t="s">
        <v>143</v>
      </c>
      <c r="C58" s="24">
        <v>200000</v>
      </c>
      <c r="D58" s="24">
        <v>200000</v>
      </c>
      <c r="E58" s="24">
        <f t="shared" si="5"/>
        <v>100</v>
      </c>
      <c r="F58" s="25"/>
      <c r="G58" s="25"/>
      <c r="H58" s="25"/>
      <c r="I58" s="23">
        <f t="shared" si="1"/>
        <v>-200000</v>
      </c>
      <c r="J58" s="2">
        <f t="shared" si="2"/>
        <v>0</v>
      </c>
    </row>
    <row r="59" spans="1:10" s="16" customFormat="1" ht="38.25" x14ac:dyDescent="0.2">
      <c r="A59" s="7" t="s">
        <v>138</v>
      </c>
      <c r="B59" s="22" t="s">
        <v>139</v>
      </c>
      <c r="C59" s="24">
        <v>640000</v>
      </c>
      <c r="D59" s="24">
        <v>432630.63</v>
      </c>
      <c r="E59" s="24">
        <f t="shared" si="5"/>
        <v>67.598535937500003</v>
      </c>
      <c r="F59" s="25"/>
      <c r="G59" s="25"/>
      <c r="H59" s="25"/>
      <c r="I59" s="23">
        <f t="shared" si="1"/>
        <v>-432630.63</v>
      </c>
      <c r="J59" s="2">
        <f t="shared" si="2"/>
        <v>0</v>
      </c>
    </row>
    <row r="60" spans="1:10" s="14" customFormat="1" x14ac:dyDescent="0.2">
      <c r="A60" s="2" t="s">
        <v>58</v>
      </c>
      <c r="B60" s="10" t="s">
        <v>59</v>
      </c>
      <c r="C60" s="24">
        <v>1052500</v>
      </c>
      <c r="D60" s="24">
        <v>856500</v>
      </c>
      <c r="E60" s="24">
        <f t="shared" si="5"/>
        <v>81.37767220902613</v>
      </c>
      <c r="F60" s="24">
        <v>2420000</v>
      </c>
      <c r="G60" s="24">
        <v>2154666.6</v>
      </c>
      <c r="H60" s="24">
        <f>IF(F60=0,0,(G60/F60)*100)</f>
        <v>89.03580991735538</v>
      </c>
      <c r="I60" s="23">
        <f t="shared" si="1"/>
        <v>1298166.6000000001</v>
      </c>
      <c r="J60" s="2">
        <f t="shared" si="2"/>
        <v>251.56644483362521</v>
      </c>
    </row>
    <row r="61" spans="1:10" s="8" customFormat="1" ht="127.5" x14ac:dyDescent="0.2">
      <c r="A61" s="25" t="s">
        <v>132</v>
      </c>
      <c r="B61" s="11" t="s">
        <v>133</v>
      </c>
      <c r="C61" s="25"/>
      <c r="D61" s="25"/>
      <c r="E61" s="25"/>
      <c r="F61" s="24">
        <v>2000000</v>
      </c>
      <c r="G61" s="24">
        <v>2000000</v>
      </c>
      <c r="H61" s="24">
        <f>IF(F61=0,0,(G61/F61)*100)</f>
        <v>100</v>
      </c>
      <c r="I61" s="23">
        <f t="shared" si="1"/>
        <v>2000000</v>
      </c>
      <c r="J61" s="2"/>
    </row>
    <row r="62" spans="1:10" s="26" customFormat="1" ht="25.5" x14ac:dyDescent="0.2">
      <c r="A62" s="7" t="s">
        <v>140</v>
      </c>
      <c r="B62" s="11" t="s">
        <v>141</v>
      </c>
      <c r="C62" s="24">
        <v>211500</v>
      </c>
      <c r="D62" s="24">
        <v>111500</v>
      </c>
      <c r="E62" s="24">
        <f>IF(C62=0,0,(D62/C62)*100)</f>
        <v>52.718676122931441</v>
      </c>
      <c r="F62" s="24">
        <v>240000</v>
      </c>
      <c r="G62" s="24">
        <v>10000</v>
      </c>
      <c r="H62" s="24">
        <f>IF(F62=0,0,(G62/F62)*100)</f>
        <v>4.1666666666666661</v>
      </c>
      <c r="I62" s="23">
        <f t="shared" si="1"/>
        <v>-101500</v>
      </c>
      <c r="J62" s="2">
        <f t="shared" si="2"/>
        <v>8.9686098654708513</v>
      </c>
    </row>
    <row r="63" spans="1:10" ht="63.75" x14ac:dyDescent="0.2">
      <c r="A63" s="7" t="s">
        <v>60</v>
      </c>
      <c r="B63" s="11" t="s">
        <v>61</v>
      </c>
      <c r="C63" s="24">
        <v>841000</v>
      </c>
      <c r="D63" s="24">
        <v>745000</v>
      </c>
      <c r="E63" s="24">
        <f>IF(C63=0,0,(D63/C63)*100)</f>
        <v>88.585017835909625</v>
      </c>
      <c r="F63" s="24">
        <v>180000</v>
      </c>
      <c r="G63" s="24">
        <v>144666.6</v>
      </c>
      <c r="H63" s="24">
        <f>IF(F63=0,0,(G63/F63)*100)</f>
        <v>80.370333333333335</v>
      </c>
      <c r="I63" s="23">
        <f t="shared" si="1"/>
        <v>-600333.4</v>
      </c>
      <c r="J63" s="2">
        <f t="shared" si="2"/>
        <v>19.4183355704698</v>
      </c>
    </row>
    <row r="64" spans="1:10" s="14" customFormat="1" ht="15" x14ac:dyDescent="0.25">
      <c r="A64" s="6" t="s">
        <v>62</v>
      </c>
      <c r="B64" s="12"/>
      <c r="C64" s="24">
        <v>232537679.72999999</v>
      </c>
      <c r="D64" s="24">
        <v>198391993.45000005</v>
      </c>
      <c r="E64" s="24">
        <f>IF(C64=0,0,(D64/C64)*100)</f>
        <v>85.316063048514735</v>
      </c>
      <c r="F64" s="24">
        <v>245221346.38120005</v>
      </c>
      <c r="G64" s="24">
        <v>212715899.69000006</v>
      </c>
      <c r="H64" s="24">
        <f>IF(F64=0,0,(G64/F64)*100)</f>
        <v>86.744446529271642</v>
      </c>
      <c r="I64" s="23">
        <f t="shared" si="1"/>
        <v>14323906.24000001</v>
      </c>
      <c r="J64" s="2">
        <f t="shared" si="2"/>
        <v>107.22000217393351</v>
      </c>
    </row>
  </sheetData>
  <mergeCells count="8">
    <mergeCell ref="J4:J5"/>
    <mergeCell ref="F4:H4"/>
    <mergeCell ref="I4:I5"/>
    <mergeCell ref="A2:E2"/>
    <mergeCell ref="A3:B3"/>
    <mergeCell ref="A4:A5"/>
    <mergeCell ref="B4:B5"/>
    <mergeCell ref="C4:E4"/>
  </mergeCells>
  <pageMargins left="0.59055118110236204" right="0.59055118110236204" top="0.39370078740157499" bottom="0.39370078740157499" header="0" footer="0"/>
  <pageSetup paperSize="9" fitToHeight="5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56"/>
  <sheetViews>
    <sheetView tabSelected="1" workbookViewId="0">
      <selection activeCell="J10" sqref="J10"/>
    </sheetView>
  </sheetViews>
  <sheetFormatPr defaultRowHeight="12.75" x14ac:dyDescent="0.2"/>
  <cols>
    <col min="2" max="2" width="22.42578125" customWidth="1"/>
    <col min="3" max="4" width="11.5703125" customWidth="1"/>
    <col min="5" max="5" width="10.42578125" bestFit="1" customWidth="1"/>
    <col min="6" max="6" width="12.42578125" customWidth="1"/>
    <col min="7" max="7" width="11.85546875" customWidth="1"/>
    <col min="8" max="8" width="9.42578125" bestFit="1" customWidth="1"/>
    <col min="9" max="9" width="12.85546875" customWidth="1"/>
    <col min="10" max="10" width="10.5703125" customWidth="1"/>
  </cols>
  <sheetData>
    <row r="2" spans="1:10" ht="18.75" x14ac:dyDescent="0.3">
      <c r="A2" s="13" t="s">
        <v>151</v>
      </c>
      <c r="B2" s="13"/>
      <c r="C2" s="13"/>
      <c r="D2" s="13"/>
      <c r="E2" s="13"/>
      <c r="F2" s="8"/>
      <c r="G2" s="8"/>
      <c r="H2" s="8"/>
      <c r="I2" s="8"/>
      <c r="J2" s="8"/>
    </row>
    <row r="3" spans="1:10" x14ac:dyDescent="0.2">
      <c r="A3" s="44" t="s">
        <v>64</v>
      </c>
      <c r="B3" s="44"/>
    </row>
    <row r="4" spans="1:10" s="3" customFormat="1" x14ac:dyDescent="0.2">
      <c r="A4" s="4"/>
      <c r="B4" s="4"/>
    </row>
    <row r="5" spans="1:10" x14ac:dyDescent="0.2">
      <c r="A5" s="41" t="s">
        <v>0</v>
      </c>
      <c r="B5" s="41" t="s">
        <v>1</v>
      </c>
      <c r="C5" s="42" t="s">
        <v>147</v>
      </c>
      <c r="D5" s="42"/>
      <c r="E5" s="42"/>
      <c r="F5" s="42" t="s">
        <v>153</v>
      </c>
      <c r="G5" s="42"/>
      <c r="H5" s="42"/>
      <c r="I5" s="37" t="s">
        <v>122</v>
      </c>
      <c r="J5" s="32" t="s">
        <v>123</v>
      </c>
    </row>
    <row r="6" spans="1:10" ht="63.75" x14ac:dyDescent="0.2">
      <c r="A6" s="41"/>
      <c r="B6" s="41"/>
      <c r="C6" s="1" t="s">
        <v>2</v>
      </c>
      <c r="D6" s="1" t="s">
        <v>3</v>
      </c>
      <c r="E6" s="1" t="s">
        <v>63</v>
      </c>
      <c r="F6" s="1" t="s">
        <v>2</v>
      </c>
      <c r="G6" s="1" t="s">
        <v>3</v>
      </c>
      <c r="H6" s="1" t="s">
        <v>63</v>
      </c>
      <c r="I6" s="38"/>
      <c r="J6" s="43"/>
    </row>
    <row r="7" spans="1:10" x14ac:dyDescent="0.2">
      <c r="A7" s="1">
        <v>1</v>
      </c>
      <c r="B7" s="1">
        <v>2</v>
      </c>
      <c r="C7" s="1">
        <v>3</v>
      </c>
      <c r="D7" s="1">
        <v>4</v>
      </c>
      <c r="E7" s="1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</row>
    <row r="8" spans="1:10" s="14" customFormat="1" x14ac:dyDescent="0.2">
      <c r="A8" s="2" t="s">
        <v>4</v>
      </c>
      <c r="B8" s="10" t="s">
        <v>5</v>
      </c>
      <c r="C8" s="24">
        <v>1029800</v>
      </c>
      <c r="D8" s="24">
        <v>672852.8</v>
      </c>
      <c r="E8" s="24">
        <f>IF(C8=0,0,(D8/C8)*100)</f>
        <v>65.338201592542248</v>
      </c>
      <c r="F8" s="24">
        <v>689292</v>
      </c>
      <c r="G8" s="24">
        <v>948127.98</v>
      </c>
      <c r="H8" s="24">
        <f>IF(F8=0,0,(G8/F8)*100)</f>
        <v>137.55099145209869</v>
      </c>
      <c r="I8" s="24">
        <f>G8-D8</f>
        <v>275275.17999999993</v>
      </c>
      <c r="J8" s="27">
        <f>G8/D8*100</f>
        <v>140.91164962083832</v>
      </c>
    </row>
    <row r="9" spans="1:10" ht="127.5" x14ac:dyDescent="0.2">
      <c r="A9" s="7" t="s">
        <v>6</v>
      </c>
      <c r="B9" s="11" t="s">
        <v>7</v>
      </c>
      <c r="C9" s="25"/>
      <c r="D9" s="25"/>
      <c r="E9" s="25"/>
      <c r="F9" s="24">
        <v>70000</v>
      </c>
      <c r="G9" s="24">
        <v>478700</v>
      </c>
      <c r="H9" s="24">
        <f>IF(F9=0,0,(G9/F9)*100)</f>
        <v>683.85714285714289</v>
      </c>
      <c r="I9" s="24">
        <f t="shared" ref="I9:I54" si="0">G9-D9</f>
        <v>478700</v>
      </c>
      <c r="J9" s="27" t="e">
        <f t="shared" ref="J9:J54" si="1">G9/D9*100</f>
        <v>#DIV/0!</v>
      </c>
    </row>
    <row r="10" spans="1:10" ht="63.75" x14ac:dyDescent="0.2">
      <c r="A10" s="7" t="s">
        <v>8</v>
      </c>
      <c r="B10" s="11" t="s">
        <v>9</v>
      </c>
      <c r="C10" s="24">
        <v>1029800</v>
      </c>
      <c r="D10" s="24">
        <v>672852.8</v>
      </c>
      <c r="E10" s="24">
        <f t="shared" ref="E10:E17" si="2">IF(C10=0,0,(D10/C10)*100)</f>
        <v>65.338201592542248</v>
      </c>
      <c r="F10" s="24">
        <v>619292</v>
      </c>
      <c r="G10" s="24">
        <v>469427.98</v>
      </c>
      <c r="H10" s="24">
        <f>IF(F10=0,0,(G10/F10)*100)</f>
        <v>75.800749888582445</v>
      </c>
      <c r="I10" s="24">
        <f t="shared" si="0"/>
        <v>-203424.82000000007</v>
      </c>
      <c r="J10" s="27">
        <f t="shared" si="1"/>
        <v>69.766816753976485</v>
      </c>
    </row>
    <row r="11" spans="1:10" s="14" customFormat="1" x14ac:dyDescent="0.2">
      <c r="A11" s="2" t="s">
        <v>10</v>
      </c>
      <c r="B11" s="10" t="s">
        <v>11</v>
      </c>
      <c r="C11" s="24">
        <v>4343191.666666666</v>
      </c>
      <c r="D11" s="24">
        <v>2581637.84</v>
      </c>
      <c r="E11" s="24">
        <f t="shared" si="2"/>
        <v>59.441029504032187</v>
      </c>
      <c r="F11" s="24">
        <v>8486423.3333333321</v>
      </c>
      <c r="G11" s="24">
        <v>6403907.1799999997</v>
      </c>
      <c r="H11" s="24">
        <f>IF(F11=0,0,(G11/F11)*100)</f>
        <v>75.46061430669458</v>
      </c>
      <c r="I11" s="24">
        <f t="shared" si="0"/>
        <v>3822269.34</v>
      </c>
      <c r="J11" s="27">
        <f t="shared" si="1"/>
        <v>248.05598526553982</v>
      </c>
    </row>
    <row r="12" spans="1:10" ht="25.5" x14ac:dyDescent="0.2">
      <c r="A12" s="7" t="s">
        <v>12</v>
      </c>
      <c r="B12" s="11" t="s">
        <v>13</v>
      </c>
      <c r="C12" s="24">
        <v>2944583.333333333</v>
      </c>
      <c r="D12" s="24">
        <v>1253868.03</v>
      </c>
      <c r="E12" s="24">
        <f t="shared" si="2"/>
        <v>42.58218865147871</v>
      </c>
      <c r="F12" s="24">
        <v>3707475</v>
      </c>
      <c r="G12" s="24">
        <v>2496725.84</v>
      </c>
      <c r="H12" s="24">
        <f>IF(F12=0,0,(G12/F12)*100)</f>
        <v>67.343025644137853</v>
      </c>
      <c r="I12" s="24">
        <f t="shared" si="0"/>
        <v>1242857.8099999998</v>
      </c>
      <c r="J12" s="27">
        <f t="shared" si="1"/>
        <v>199.12189961490603</v>
      </c>
    </row>
    <row r="13" spans="1:10" ht="51" x14ac:dyDescent="0.2">
      <c r="A13" s="7" t="s">
        <v>14</v>
      </c>
      <c r="B13" s="11" t="s">
        <v>15</v>
      </c>
      <c r="C13" s="24">
        <v>1038358.3333333334</v>
      </c>
      <c r="D13" s="24">
        <v>158133.78</v>
      </c>
      <c r="E13" s="24">
        <f t="shared" si="2"/>
        <v>15.22921085367126</v>
      </c>
      <c r="F13" s="24">
        <v>1358531.6666666665</v>
      </c>
      <c r="G13" s="24">
        <v>3175608.36</v>
      </c>
      <c r="H13" s="24">
        <f>IF(F13=0,0,(G13/F13)*100)</f>
        <v>233.75298772326497</v>
      </c>
      <c r="I13" s="24">
        <f t="shared" si="0"/>
        <v>3017474.58</v>
      </c>
      <c r="J13" s="27">
        <f t="shared" si="1"/>
        <v>2008.1783664439058</v>
      </c>
    </row>
    <row r="14" spans="1:10" s="8" customFormat="1" ht="63.75" x14ac:dyDescent="0.2">
      <c r="A14" s="25" t="s">
        <v>70</v>
      </c>
      <c r="B14" s="11" t="s">
        <v>71</v>
      </c>
      <c r="C14" s="24">
        <v>0</v>
      </c>
      <c r="D14" s="24">
        <v>381772.03</v>
      </c>
      <c r="E14" s="24">
        <f t="shared" si="2"/>
        <v>0</v>
      </c>
      <c r="F14" s="24">
        <v>0</v>
      </c>
      <c r="G14" s="24">
        <v>37250</v>
      </c>
      <c r="H14" s="24">
        <f>IF(F14=0,0,(G14/F14)*100)</f>
        <v>0</v>
      </c>
      <c r="I14" s="24">
        <f t="shared" si="0"/>
        <v>-344522.03</v>
      </c>
      <c r="J14" s="27">
        <f t="shared" si="1"/>
        <v>9.7571317626385561</v>
      </c>
    </row>
    <row r="15" spans="1:10" ht="38.25" x14ac:dyDescent="0.2">
      <c r="A15" s="7" t="s">
        <v>16</v>
      </c>
      <c r="B15" s="11" t="s">
        <v>17</v>
      </c>
      <c r="C15" s="24">
        <v>360250</v>
      </c>
      <c r="D15" s="24">
        <v>312320</v>
      </c>
      <c r="E15" s="24">
        <f t="shared" si="2"/>
        <v>86.69535045107564</v>
      </c>
      <c r="F15" s="24">
        <v>480416.66666666663</v>
      </c>
      <c r="G15" s="24">
        <v>515865</v>
      </c>
      <c r="H15" s="24">
        <f>IF(F15=0,0,(G15/F15)*100)</f>
        <v>107.37866435385951</v>
      </c>
      <c r="I15" s="24">
        <f t="shared" si="0"/>
        <v>203545</v>
      </c>
      <c r="J15" s="27">
        <f t="shared" si="1"/>
        <v>165.17193903688525</v>
      </c>
    </row>
    <row r="16" spans="1:10" s="8" customFormat="1" ht="38.25" x14ac:dyDescent="0.2">
      <c r="A16" s="25" t="s">
        <v>72</v>
      </c>
      <c r="B16" s="11" t="s">
        <v>73</v>
      </c>
      <c r="C16" s="24">
        <v>0</v>
      </c>
      <c r="D16" s="24">
        <v>432345</v>
      </c>
      <c r="E16" s="24">
        <f t="shared" si="2"/>
        <v>0</v>
      </c>
      <c r="F16" s="24">
        <v>40000</v>
      </c>
      <c r="G16" s="24">
        <v>57630</v>
      </c>
      <c r="H16" s="24">
        <f>IF(F16=0,0,(G16/F16)*100)</f>
        <v>144.07499999999999</v>
      </c>
      <c r="I16" s="24">
        <f t="shared" si="0"/>
        <v>-374715</v>
      </c>
      <c r="J16" s="27">
        <f t="shared" si="1"/>
        <v>13.329632585088296</v>
      </c>
    </row>
    <row r="17" spans="1:10" s="8" customFormat="1" ht="51" x14ac:dyDescent="0.2">
      <c r="A17" s="25" t="s">
        <v>114</v>
      </c>
      <c r="B17" s="11" t="s">
        <v>115</v>
      </c>
      <c r="C17" s="24">
        <v>0</v>
      </c>
      <c r="D17" s="24">
        <v>43199</v>
      </c>
      <c r="E17" s="24">
        <f t="shared" si="2"/>
        <v>0</v>
      </c>
      <c r="F17" s="24">
        <v>0</v>
      </c>
      <c r="G17" s="24">
        <v>26969.98</v>
      </c>
      <c r="H17" s="24">
        <f>IF(F17=0,0,(G17/F17)*100)</f>
        <v>0</v>
      </c>
      <c r="I17" s="24">
        <f t="shared" si="0"/>
        <v>-16229.02</v>
      </c>
      <c r="J17" s="27">
        <f t="shared" si="1"/>
        <v>62.431954443389891</v>
      </c>
    </row>
    <row r="18" spans="1:10" s="26" customFormat="1" ht="114.75" x14ac:dyDescent="0.2">
      <c r="A18" s="7" t="s">
        <v>144</v>
      </c>
      <c r="B18" s="11" t="s">
        <v>145</v>
      </c>
      <c r="C18" s="25"/>
      <c r="D18" s="25"/>
      <c r="E18" s="25"/>
      <c r="F18" s="24">
        <v>290000</v>
      </c>
      <c r="G18" s="24">
        <v>93858</v>
      </c>
      <c r="H18" s="24">
        <f>IF(F18=0,0,(G18/F18)*100)</f>
        <v>32.364827586206893</v>
      </c>
      <c r="I18" s="24">
        <f t="shared" si="0"/>
        <v>93858</v>
      </c>
      <c r="J18" s="27" t="e">
        <f t="shared" si="1"/>
        <v>#DIV/0!</v>
      </c>
    </row>
    <row r="19" spans="1:10" s="26" customFormat="1" x14ac:dyDescent="0.2">
      <c r="A19" s="7"/>
      <c r="B19" s="11"/>
      <c r="C19" s="25"/>
      <c r="D19" s="25"/>
      <c r="E19" s="25"/>
      <c r="F19" s="24">
        <v>2610000</v>
      </c>
      <c r="G19" s="24">
        <v>0</v>
      </c>
      <c r="H19" s="24">
        <f>IF(F19=0,0,(G19/F19)*100)</f>
        <v>0</v>
      </c>
      <c r="I19" s="24">
        <f t="shared" si="0"/>
        <v>0</v>
      </c>
      <c r="J19" s="27" t="e">
        <f t="shared" si="1"/>
        <v>#DIV/0!</v>
      </c>
    </row>
    <row r="20" spans="1:10" s="14" customFormat="1" ht="25.5" x14ac:dyDescent="0.2">
      <c r="A20" s="2" t="s">
        <v>18</v>
      </c>
      <c r="B20" s="10" t="s">
        <v>19</v>
      </c>
      <c r="C20" s="24">
        <v>208216.66666666669</v>
      </c>
      <c r="D20" s="24">
        <v>63357.729999999996</v>
      </c>
      <c r="E20" s="24">
        <f t="shared" ref="E20:E28" si="3">IF(C20=0,0,(D20/C20)*100)</f>
        <v>30.428750500280149</v>
      </c>
      <c r="F20" s="24">
        <v>46108.333333333336</v>
      </c>
      <c r="G20" s="24">
        <v>29154.7</v>
      </c>
      <c r="H20" s="24">
        <f>IF(F20=0,0,(G20/F20)*100)</f>
        <v>63.230869329477677</v>
      </c>
      <c r="I20" s="24">
        <f t="shared" si="0"/>
        <v>-34203.03</v>
      </c>
      <c r="J20" s="27">
        <f t="shared" si="1"/>
        <v>46.016010990292742</v>
      </c>
    </row>
    <row r="21" spans="1:10" ht="89.25" x14ac:dyDescent="0.2">
      <c r="A21" s="7" t="s">
        <v>20</v>
      </c>
      <c r="B21" s="11" t="s">
        <v>21</v>
      </c>
      <c r="C21" s="24">
        <v>48216.666666666672</v>
      </c>
      <c r="D21" s="24">
        <v>63357.729999999996</v>
      </c>
      <c r="E21" s="24">
        <f t="shared" si="3"/>
        <v>131.40213619080535</v>
      </c>
      <c r="F21" s="24">
        <v>46108.333333333336</v>
      </c>
      <c r="G21" s="24">
        <v>29154.7</v>
      </c>
      <c r="H21" s="24">
        <f>IF(F21=0,0,(G21/F21)*100)</f>
        <v>63.230869329477677</v>
      </c>
      <c r="I21" s="24">
        <f t="shared" si="0"/>
        <v>-34203.03</v>
      </c>
      <c r="J21" s="27">
        <f t="shared" si="1"/>
        <v>46.016010990292742</v>
      </c>
    </row>
    <row r="22" spans="1:10" ht="51" x14ac:dyDescent="0.2">
      <c r="A22" s="7" t="s">
        <v>22</v>
      </c>
      <c r="B22" s="11" t="s">
        <v>23</v>
      </c>
      <c r="C22" s="24">
        <v>160000</v>
      </c>
      <c r="D22" s="24">
        <v>0</v>
      </c>
      <c r="E22" s="24">
        <f t="shared" si="3"/>
        <v>0</v>
      </c>
      <c r="F22" s="25"/>
      <c r="G22" s="25"/>
      <c r="H22" s="25"/>
      <c r="I22" s="24">
        <f t="shared" si="0"/>
        <v>0</v>
      </c>
      <c r="J22" s="27" t="e">
        <f t="shared" si="1"/>
        <v>#DIV/0!</v>
      </c>
    </row>
    <row r="23" spans="1:10" s="14" customFormat="1" x14ac:dyDescent="0.2">
      <c r="A23" s="2" t="s">
        <v>24</v>
      </c>
      <c r="B23" s="10" t="s">
        <v>25</v>
      </c>
      <c r="C23" s="24">
        <v>455366.66666666663</v>
      </c>
      <c r="D23" s="24">
        <v>353699.67</v>
      </c>
      <c r="E23" s="24">
        <f t="shared" si="3"/>
        <v>77.673597101237107</v>
      </c>
      <c r="F23" s="24">
        <v>2196796.666666667</v>
      </c>
      <c r="G23" s="24">
        <v>1875436.8499999999</v>
      </c>
      <c r="H23" s="24">
        <f>IF(F23=0,0,(G23/F23)*100)</f>
        <v>85.371435529612043</v>
      </c>
      <c r="I23" s="24">
        <f t="shared" si="0"/>
        <v>1521737.18</v>
      </c>
      <c r="J23" s="27">
        <f t="shared" si="1"/>
        <v>530.23426626323965</v>
      </c>
    </row>
    <row r="24" spans="1:10" ht="25.5" x14ac:dyDescent="0.2">
      <c r="A24" s="7" t="s">
        <v>65</v>
      </c>
      <c r="B24" s="11" t="s">
        <v>66</v>
      </c>
      <c r="C24" s="24">
        <v>25000</v>
      </c>
      <c r="D24" s="24">
        <v>155042.04999999999</v>
      </c>
      <c r="E24" s="24">
        <f t="shared" si="3"/>
        <v>620.16819999999996</v>
      </c>
      <c r="F24" s="24">
        <v>230000</v>
      </c>
      <c r="G24" s="24">
        <v>269586.47000000003</v>
      </c>
      <c r="H24" s="24">
        <f>IF(F24=0,0,(G24/F24)*100)</f>
        <v>117.21150869565218</v>
      </c>
      <c r="I24" s="24">
        <f t="shared" si="0"/>
        <v>114544.42000000004</v>
      </c>
      <c r="J24" s="27">
        <f t="shared" si="1"/>
        <v>173.87958299055001</v>
      </c>
    </row>
    <row r="25" spans="1:10" ht="63.75" x14ac:dyDescent="0.2">
      <c r="A25" s="7" t="s">
        <v>26</v>
      </c>
      <c r="B25" s="11" t="s">
        <v>27</v>
      </c>
      <c r="C25" s="24">
        <v>430366.66666666663</v>
      </c>
      <c r="D25" s="24">
        <v>54542.62</v>
      </c>
      <c r="E25" s="24">
        <f t="shared" si="3"/>
        <v>12.673523352180313</v>
      </c>
      <c r="F25" s="24">
        <v>1966796.6666666667</v>
      </c>
      <c r="G25" s="24">
        <v>1605850.38</v>
      </c>
      <c r="H25" s="24">
        <f>IF(F25=0,0,(G25/F25)*100)</f>
        <v>81.648012080557379</v>
      </c>
      <c r="I25" s="24">
        <f t="shared" si="0"/>
        <v>1551307.7599999998</v>
      </c>
      <c r="J25" s="27">
        <f t="shared" si="1"/>
        <v>2944.2120308852045</v>
      </c>
    </row>
    <row r="26" spans="1:10" s="15" customFormat="1" ht="38.25" x14ac:dyDescent="0.2">
      <c r="A26" s="25" t="s">
        <v>94</v>
      </c>
      <c r="B26" s="11" t="s">
        <v>95</v>
      </c>
      <c r="C26" s="24">
        <v>0</v>
      </c>
      <c r="D26" s="24">
        <v>144115</v>
      </c>
      <c r="E26" s="24">
        <f t="shared" si="3"/>
        <v>0</v>
      </c>
      <c r="F26" s="25"/>
      <c r="G26" s="25"/>
      <c r="H26" s="25"/>
      <c r="I26" s="24">
        <f t="shared" si="0"/>
        <v>-144115</v>
      </c>
      <c r="J26" s="27">
        <f t="shared" si="1"/>
        <v>0</v>
      </c>
    </row>
    <row r="27" spans="1:10" s="14" customFormat="1" x14ac:dyDescent="0.2">
      <c r="A27" s="2" t="s">
        <v>28</v>
      </c>
      <c r="B27" s="10" t="s">
        <v>29</v>
      </c>
      <c r="C27" s="24">
        <v>2566.666666666667</v>
      </c>
      <c r="D27" s="24">
        <v>3533.75</v>
      </c>
      <c r="E27" s="24">
        <f t="shared" si="3"/>
        <v>137.67857142857142</v>
      </c>
      <c r="F27" s="24">
        <v>4862748</v>
      </c>
      <c r="G27" s="24">
        <v>7150829.9900000002</v>
      </c>
      <c r="H27" s="24">
        <f>IF(F27=0,0,(G27/F27)*100)</f>
        <v>147.05327090772542</v>
      </c>
      <c r="I27" s="24">
        <f t="shared" si="0"/>
        <v>7147296.2400000002</v>
      </c>
      <c r="J27" s="27">
        <f t="shared" si="1"/>
        <v>202358.11786345951</v>
      </c>
    </row>
    <row r="28" spans="1:10" ht="63.75" x14ac:dyDescent="0.2">
      <c r="A28" s="7" t="s">
        <v>30</v>
      </c>
      <c r="B28" s="11" t="s">
        <v>31</v>
      </c>
      <c r="C28" s="24">
        <v>2566.666666666667</v>
      </c>
      <c r="D28" s="24">
        <v>3533.75</v>
      </c>
      <c r="E28" s="24">
        <f t="shared" si="3"/>
        <v>137.67857142857142</v>
      </c>
      <c r="F28" s="24">
        <v>23300</v>
      </c>
      <c r="G28" s="24">
        <v>128837.9</v>
      </c>
      <c r="H28" s="24">
        <f>IF(F28=0,0,(G28/F28)*100)</f>
        <v>552.9523605150215</v>
      </c>
      <c r="I28" s="24">
        <f t="shared" si="0"/>
        <v>125304.15</v>
      </c>
      <c r="J28" s="27">
        <f t="shared" si="1"/>
        <v>3645.9257163070388</v>
      </c>
    </row>
    <row r="29" spans="1:10" s="8" customFormat="1" ht="51" x14ac:dyDescent="0.2">
      <c r="A29" s="25" t="s">
        <v>116</v>
      </c>
      <c r="B29" s="11" t="s">
        <v>117</v>
      </c>
      <c r="C29" s="25"/>
      <c r="D29" s="25"/>
      <c r="E29" s="25"/>
      <c r="F29" s="24">
        <v>4839448</v>
      </c>
      <c r="G29" s="24">
        <v>7021992.0899999999</v>
      </c>
      <c r="H29" s="24">
        <f>IF(F29=0,0,(G29/F29)*100)</f>
        <v>145.09902968272414</v>
      </c>
      <c r="I29" s="24">
        <f t="shared" si="0"/>
        <v>7021992.0899999999</v>
      </c>
      <c r="J29" s="27" t="e">
        <f t="shared" si="1"/>
        <v>#DIV/0!</v>
      </c>
    </row>
    <row r="30" spans="1:10" s="14" customFormat="1" ht="25.5" x14ac:dyDescent="0.2">
      <c r="A30" s="2" t="s">
        <v>32</v>
      </c>
      <c r="B30" s="10" t="s">
        <v>33</v>
      </c>
      <c r="C30" s="24">
        <v>3222000</v>
      </c>
      <c r="D30" s="24">
        <v>11004.9</v>
      </c>
      <c r="E30" s="24">
        <f t="shared" ref="E30:E35" si="4">IF(C30=0,0,(D30/C30)*100)</f>
        <v>0.34155493482309124</v>
      </c>
      <c r="F30" s="24">
        <v>5453171.71</v>
      </c>
      <c r="G30" s="24">
        <v>3612166.5500000003</v>
      </c>
      <c r="H30" s="24">
        <f>IF(F30=0,0,(G30/F30)*100)</f>
        <v>66.239736103963622</v>
      </c>
      <c r="I30" s="24">
        <f t="shared" si="0"/>
        <v>3601161.6500000004</v>
      </c>
      <c r="J30" s="27">
        <f t="shared" si="1"/>
        <v>32823.256458486678</v>
      </c>
    </row>
    <row r="31" spans="1:10" ht="38.25" x14ac:dyDescent="0.2">
      <c r="A31" s="7" t="s">
        <v>34</v>
      </c>
      <c r="B31" s="11" t="s">
        <v>35</v>
      </c>
      <c r="C31" s="24">
        <v>1800000</v>
      </c>
      <c r="D31" s="24">
        <v>5244.9</v>
      </c>
      <c r="E31" s="24">
        <f t="shared" si="4"/>
        <v>0.29138333333333327</v>
      </c>
      <c r="F31" s="24">
        <v>2268857.2199999997</v>
      </c>
      <c r="G31" s="24">
        <v>575863.35</v>
      </c>
      <c r="H31" s="24">
        <f>IF(F31=0,0,(G31/F31)*100)</f>
        <v>25.381207108308036</v>
      </c>
      <c r="I31" s="24">
        <f t="shared" si="0"/>
        <v>570618.44999999995</v>
      </c>
      <c r="J31" s="27">
        <f t="shared" si="1"/>
        <v>10979.491506034434</v>
      </c>
    </row>
    <row r="32" spans="1:10" ht="51" x14ac:dyDescent="0.2">
      <c r="A32" s="7" t="s">
        <v>112</v>
      </c>
      <c r="B32" s="11" t="s">
        <v>113</v>
      </c>
      <c r="C32" s="24">
        <v>50000</v>
      </c>
      <c r="D32" s="24">
        <v>0</v>
      </c>
      <c r="E32" s="24">
        <f t="shared" si="4"/>
        <v>0</v>
      </c>
      <c r="F32" s="25"/>
      <c r="G32" s="25"/>
      <c r="H32" s="25"/>
      <c r="I32" s="24">
        <f t="shared" si="0"/>
        <v>0</v>
      </c>
      <c r="J32" s="27" t="e">
        <f t="shared" si="1"/>
        <v>#DIV/0!</v>
      </c>
    </row>
    <row r="33" spans="1:10" ht="25.5" x14ac:dyDescent="0.2">
      <c r="A33" s="7" t="s">
        <v>36</v>
      </c>
      <c r="B33" s="11" t="s">
        <v>37</v>
      </c>
      <c r="C33" s="24">
        <v>1372000</v>
      </c>
      <c r="D33" s="24">
        <v>5760</v>
      </c>
      <c r="E33" s="24">
        <f t="shared" si="4"/>
        <v>0.41982507288629739</v>
      </c>
      <c r="F33" s="24">
        <v>3184314.49</v>
      </c>
      <c r="G33" s="24">
        <v>3036303.2</v>
      </c>
      <c r="H33" s="24">
        <f>IF(F33=0,0,(G33/F33)*100)</f>
        <v>95.351863314229362</v>
      </c>
      <c r="I33" s="24">
        <f t="shared" si="0"/>
        <v>3030543.2</v>
      </c>
      <c r="J33" s="27">
        <f t="shared" si="1"/>
        <v>52713.597222222219</v>
      </c>
    </row>
    <row r="34" spans="1:10" s="14" customFormat="1" x14ac:dyDescent="0.2">
      <c r="A34" s="2" t="s">
        <v>38</v>
      </c>
      <c r="B34" s="10" t="s">
        <v>39</v>
      </c>
      <c r="C34" s="24">
        <v>7446532.25</v>
      </c>
      <c r="D34" s="24">
        <v>1303526.25</v>
      </c>
      <c r="E34" s="24">
        <f t="shared" si="4"/>
        <v>17.505144760502446</v>
      </c>
      <c r="F34" s="24">
        <v>24276706.559999999</v>
      </c>
      <c r="G34" s="24">
        <v>12881730.569999998</v>
      </c>
      <c r="H34" s="24">
        <f>IF(F34=0,0,(G34/F34)*100)</f>
        <v>53.062101064502876</v>
      </c>
      <c r="I34" s="24">
        <f t="shared" si="0"/>
        <v>11578204.319999998</v>
      </c>
      <c r="J34" s="27">
        <f t="shared" si="1"/>
        <v>988.22179990621578</v>
      </c>
    </row>
    <row r="35" spans="1:10" s="8" customFormat="1" ht="38.25" x14ac:dyDescent="0.2">
      <c r="A35" s="25" t="s">
        <v>100</v>
      </c>
      <c r="B35" s="11" t="s">
        <v>101</v>
      </c>
      <c r="C35" s="24">
        <v>32588</v>
      </c>
      <c r="D35" s="24">
        <v>18971</v>
      </c>
      <c r="E35" s="24">
        <f t="shared" si="4"/>
        <v>58.214680250398921</v>
      </c>
      <c r="F35" s="24">
        <v>13617</v>
      </c>
      <c r="G35" s="24">
        <v>13617</v>
      </c>
      <c r="H35" s="24">
        <f>IF(F35=0,0,(G35/F35)*100)</f>
        <v>100</v>
      </c>
      <c r="I35" s="24">
        <f t="shared" si="0"/>
        <v>-5354</v>
      </c>
      <c r="J35" s="27">
        <f t="shared" si="1"/>
        <v>71.777976912129034</v>
      </c>
    </row>
    <row r="36" spans="1:10" ht="38.25" x14ac:dyDescent="0.2">
      <c r="A36" s="7" t="s">
        <v>40</v>
      </c>
      <c r="B36" s="11" t="s">
        <v>41</v>
      </c>
      <c r="C36" s="25"/>
      <c r="D36" s="25"/>
      <c r="E36" s="25"/>
      <c r="F36" s="24">
        <v>220000</v>
      </c>
      <c r="G36" s="24">
        <v>0</v>
      </c>
      <c r="H36" s="24">
        <f>IF(F36=0,0,(G36/F36)*100)</f>
        <v>0</v>
      </c>
      <c r="I36" s="24">
        <f t="shared" si="0"/>
        <v>0</v>
      </c>
      <c r="J36" s="27" t="e">
        <f t="shared" si="1"/>
        <v>#DIV/0!</v>
      </c>
    </row>
    <row r="37" spans="1:10" s="31" customFormat="1" ht="33" customHeight="1" x14ac:dyDescent="0.2">
      <c r="A37" s="7" t="s">
        <v>152</v>
      </c>
      <c r="B37" s="11" t="s">
        <v>148</v>
      </c>
      <c r="C37" s="24">
        <v>1126600</v>
      </c>
      <c r="D37" s="24">
        <v>0</v>
      </c>
      <c r="E37" s="24">
        <f>IF(C37=0,0,(D37/C37)*100)</f>
        <v>0</v>
      </c>
      <c r="F37" s="25"/>
      <c r="G37" s="25"/>
      <c r="H37" s="25"/>
      <c r="I37" s="24">
        <f t="shared" si="0"/>
        <v>0</v>
      </c>
      <c r="J37" s="27" t="e">
        <f t="shared" si="1"/>
        <v>#DIV/0!</v>
      </c>
    </row>
    <row r="38" spans="1:10" ht="38.25" x14ac:dyDescent="0.2">
      <c r="A38" s="7" t="s">
        <v>42</v>
      </c>
      <c r="B38" s="11" t="s">
        <v>43</v>
      </c>
      <c r="C38" s="24">
        <v>2750000</v>
      </c>
      <c r="D38" s="24">
        <v>0</v>
      </c>
      <c r="E38" s="24">
        <f>IF(C38=0,0,(D38/C38)*100)</f>
        <v>0</v>
      </c>
      <c r="F38" s="24">
        <v>821111.03</v>
      </c>
      <c r="G38" s="24">
        <v>731911.03</v>
      </c>
      <c r="H38" s="24">
        <f>IF(F38=0,0,(G38/F38)*100)</f>
        <v>89.136670104163628</v>
      </c>
      <c r="I38" s="24">
        <f t="shared" si="0"/>
        <v>731911.03</v>
      </c>
      <c r="J38" s="27" t="e">
        <f t="shared" si="1"/>
        <v>#DIV/0!</v>
      </c>
    </row>
    <row r="39" spans="1:10" ht="51" x14ac:dyDescent="0.2">
      <c r="A39" s="7" t="s">
        <v>44</v>
      </c>
      <c r="B39" s="11" t="s">
        <v>45</v>
      </c>
      <c r="C39" s="24">
        <v>347200</v>
      </c>
      <c r="D39" s="24">
        <v>0</v>
      </c>
      <c r="E39" s="24">
        <f>IF(C39=0,0,(D39/C39)*100)</f>
        <v>0</v>
      </c>
      <c r="F39" s="24">
        <v>959000</v>
      </c>
      <c r="G39" s="24">
        <v>145000</v>
      </c>
      <c r="H39" s="24">
        <f>IF(F39=0,0,(G39/F39)*100)</f>
        <v>15.119916579770596</v>
      </c>
      <c r="I39" s="24">
        <f t="shared" si="0"/>
        <v>145000</v>
      </c>
      <c r="J39" s="27" t="e">
        <f t="shared" si="1"/>
        <v>#DIV/0!</v>
      </c>
    </row>
    <row r="40" spans="1:10" s="8" customFormat="1" ht="76.5" x14ac:dyDescent="0.2">
      <c r="A40" s="25" t="s">
        <v>118</v>
      </c>
      <c r="B40" s="11" t="s">
        <v>119</v>
      </c>
      <c r="C40" s="24">
        <v>118900</v>
      </c>
      <c r="D40" s="24">
        <v>118900</v>
      </c>
      <c r="E40" s="24">
        <f>IF(C40=0,0,(D40/C40)*100)</f>
        <v>100</v>
      </c>
      <c r="F40" s="24">
        <v>77279.509999999995</v>
      </c>
      <c r="G40" s="24">
        <v>0</v>
      </c>
      <c r="H40" s="24">
        <f>IF(F40=0,0,(G40/F40)*100)</f>
        <v>0</v>
      </c>
      <c r="I40" s="24">
        <f t="shared" si="0"/>
        <v>-118900</v>
      </c>
      <c r="J40" s="27">
        <f t="shared" si="1"/>
        <v>0</v>
      </c>
    </row>
    <row r="41" spans="1:10" ht="51" x14ac:dyDescent="0.2">
      <c r="A41" s="7" t="s">
        <v>46</v>
      </c>
      <c r="B41" s="11" t="s">
        <v>47</v>
      </c>
      <c r="C41" s="24">
        <v>100000</v>
      </c>
      <c r="D41" s="24">
        <v>0</v>
      </c>
      <c r="E41" s="24">
        <f>IF(C41=0,0,(D41/C41)*100)</f>
        <v>0</v>
      </c>
      <c r="F41" s="24">
        <v>0</v>
      </c>
      <c r="G41" s="24">
        <v>0</v>
      </c>
      <c r="H41" s="24">
        <f>IF(F41=0,0,(G41/F41)*100)</f>
        <v>0</v>
      </c>
      <c r="I41" s="24">
        <f t="shared" si="0"/>
        <v>0</v>
      </c>
      <c r="J41" s="27" t="e">
        <f t="shared" si="1"/>
        <v>#DIV/0!</v>
      </c>
    </row>
    <row r="42" spans="1:10" s="8" customFormat="1" ht="51" x14ac:dyDescent="0.2">
      <c r="A42" s="25" t="s">
        <v>120</v>
      </c>
      <c r="B42" s="11" t="s">
        <v>121</v>
      </c>
      <c r="C42" s="25"/>
      <c r="D42" s="25"/>
      <c r="E42" s="25"/>
      <c r="F42" s="24">
        <v>6279424.0199999996</v>
      </c>
      <c r="G42" s="24">
        <v>0</v>
      </c>
      <c r="H42" s="24">
        <f>IF(F42=0,0,(G42/F42)*100)</f>
        <v>0</v>
      </c>
      <c r="I42" s="24">
        <f t="shared" si="0"/>
        <v>0</v>
      </c>
      <c r="J42" s="27" t="e">
        <f t="shared" si="1"/>
        <v>#DIV/0!</v>
      </c>
    </row>
    <row r="43" spans="1:10" ht="76.5" x14ac:dyDescent="0.2">
      <c r="A43" s="7" t="s">
        <v>48</v>
      </c>
      <c r="B43" s="11" t="s">
        <v>49</v>
      </c>
      <c r="C43" s="24">
        <v>2361752.25</v>
      </c>
      <c r="D43" s="24">
        <v>978552.25</v>
      </c>
      <c r="E43" s="24">
        <f t="shared" ref="E43:E54" si="5">IF(C43=0,0,(D43/C43)*100)</f>
        <v>41.433315031244284</v>
      </c>
      <c r="F43" s="24">
        <v>13800000</v>
      </c>
      <c r="G43" s="24">
        <v>9979564.4499999993</v>
      </c>
      <c r="H43" s="24">
        <f>IF(F43=0,0,(G43/F43)*100)</f>
        <v>72.315684420289855</v>
      </c>
      <c r="I43" s="24">
        <f t="shared" si="0"/>
        <v>9001012.1999999993</v>
      </c>
      <c r="J43" s="27">
        <f t="shared" si="1"/>
        <v>1019.8294930086768</v>
      </c>
    </row>
    <row r="44" spans="1:10" s="8" customFormat="1" ht="25.5" x14ac:dyDescent="0.2">
      <c r="A44" s="25" t="s">
        <v>104</v>
      </c>
      <c r="B44" s="11" t="s">
        <v>105</v>
      </c>
      <c r="C44" s="24">
        <v>534892</v>
      </c>
      <c r="D44" s="24">
        <v>187103</v>
      </c>
      <c r="E44" s="24">
        <f t="shared" si="5"/>
        <v>34.979584663819985</v>
      </c>
      <c r="F44" s="24">
        <v>2071275</v>
      </c>
      <c r="G44" s="24">
        <v>2002198.09</v>
      </c>
      <c r="H44" s="24">
        <f>IF(F44=0,0,(G44/F44)*100)</f>
        <v>96.665005371087858</v>
      </c>
      <c r="I44" s="24">
        <f t="shared" si="0"/>
        <v>1815095.09</v>
      </c>
      <c r="J44" s="27">
        <f t="shared" si="1"/>
        <v>1070.1047497902225</v>
      </c>
    </row>
    <row r="45" spans="1:10" ht="51" x14ac:dyDescent="0.2">
      <c r="A45" s="7" t="s">
        <v>50</v>
      </c>
      <c r="B45" s="11" t="s">
        <v>51</v>
      </c>
      <c r="C45" s="24">
        <v>25000</v>
      </c>
      <c r="D45" s="24">
        <v>0</v>
      </c>
      <c r="E45" s="24">
        <f t="shared" si="5"/>
        <v>0</v>
      </c>
      <c r="F45" s="24">
        <v>35000</v>
      </c>
      <c r="G45" s="24">
        <v>9440</v>
      </c>
      <c r="H45" s="24">
        <f>IF(F45=0,0,(G45/F45)*100)</f>
        <v>26.971428571428575</v>
      </c>
      <c r="I45" s="24">
        <f t="shared" si="0"/>
        <v>9440</v>
      </c>
      <c r="J45" s="27" t="e">
        <f t="shared" si="1"/>
        <v>#DIV/0!</v>
      </c>
    </row>
    <row r="46" spans="1:10" s="31" customFormat="1" ht="38.25" x14ac:dyDescent="0.2">
      <c r="A46" s="7" t="s">
        <v>149</v>
      </c>
      <c r="B46" s="11" t="s">
        <v>150</v>
      </c>
      <c r="C46" s="24">
        <v>49600</v>
      </c>
      <c r="D46" s="24">
        <v>0</v>
      </c>
      <c r="E46" s="24">
        <f t="shared" si="5"/>
        <v>0</v>
      </c>
      <c r="F46" s="25"/>
      <c r="G46" s="25"/>
      <c r="H46" s="25"/>
      <c r="I46" s="24">
        <f t="shared" si="0"/>
        <v>0</v>
      </c>
      <c r="J46" s="27" t="e">
        <f t="shared" si="1"/>
        <v>#DIV/0!</v>
      </c>
    </row>
    <row r="47" spans="1:10" s="14" customFormat="1" x14ac:dyDescent="0.2">
      <c r="A47" s="2" t="s">
        <v>52</v>
      </c>
      <c r="B47" s="10" t="s">
        <v>53</v>
      </c>
      <c r="C47" s="24">
        <v>137700</v>
      </c>
      <c r="D47" s="24">
        <v>697966.89</v>
      </c>
      <c r="E47" s="24">
        <f t="shared" si="5"/>
        <v>506.87501089324616</v>
      </c>
      <c r="F47" s="24">
        <v>363160</v>
      </c>
      <c r="G47" s="24">
        <v>439701.51</v>
      </c>
      <c r="H47" s="24">
        <f>IF(F47=0,0,(G47/F47)*100)</f>
        <v>121.07652549840292</v>
      </c>
      <c r="I47" s="24">
        <f t="shared" si="0"/>
        <v>-258265.38</v>
      </c>
      <c r="J47" s="27">
        <f t="shared" si="1"/>
        <v>62.997473991925325</v>
      </c>
    </row>
    <row r="48" spans="1:10" ht="51" x14ac:dyDescent="0.2">
      <c r="A48" s="7" t="s">
        <v>54</v>
      </c>
      <c r="B48" s="11" t="s">
        <v>55</v>
      </c>
      <c r="C48" s="24">
        <v>0</v>
      </c>
      <c r="D48" s="24">
        <v>641426</v>
      </c>
      <c r="E48" s="24">
        <f t="shared" si="5"/>
        <v>0</v>
      </c>
      <c r="F48" s="24">
        <v>168160</v>
      </c>
      <c r="G48" s="24">
        <v>353701.51</v>
      </c>
      <c r="H48" s="24">
        <f>IF(F48=0,0,(G48/F48)*100)</f>
        <v>210.33629281636536</v>
      </c>
      <c r="I48" s="24">
        <f t="shared" si="0"/>
        <v>-287724.49</v>
      </c>
      <c r="J48" s="27">
        <f t="shared" si="1"/>
        <v>55.142995450761276</v>
      </c>
    </row>
    <row r="49" spans="1:10" s="16" customFormat="1" ht="25.5" x14ac:dyDescent="0.2">
      <c r="A49" s="25" t="s">
        <v>136</v>
      </c>
      <c r="B49" s="11" t="s">
        <v>137</v>
      </c>
      <c r="C49" s="24">
        <v>81500</v>
      </c>
      <c r="D49" s="24">
        <v>31500</v>
      </c>
      <c r="E49" s="24">
        <f t="shared" si="5"/>
        <v>38.650306748466257</v>
      </c>
      <c r="F49" s="24">
        <v>100000</v>
      </c>
      <c r="G49" s="24">
        <v>86000</v>
      </c>
      <c r="H49" s="24">
        <f>IF(F49=0,0,(G49/F49)*100)</f>
        <v>86</v>
      </c>
      <c r="I49" s="24">
        <f t="shared" si="0"/>
        <v>54500</v>
      </c>
      <c r="J49" s="27">
        <f t="shared" si="1"/>
        <v>273.01587301587301</v>
      </c>
    </row>
    <row r="50" spans="1:10" ht="38.25" x14ac:dyDescent="0.2">
      <c r="A50" s="7" t="s">
        <v>56</v>
      </c>
      <c r="B50" s="11" t="s">
        <v>57</v>
      </c>
      <c r="C50" s="24">
        <v>56200</v>
      </c>
      <c r="D50" s="24">
        <v>25040.89</v>
      </c>
      <c r="E50" s="24">
        <f t="shared" si="5"/>
        <v>44.556743772241994</v>
      </c>
      <c r="F50" s="24">
        <v>95000</v>
      </c>
      <c r="G50" s="24">
        <v>0</v>
      </c>
      <c r="H50" s="24">
        <f>IF(F50=0,0,(G50/F50)*100)</f>
        <v>0</v>
      </c>
      <c r="I50" s="24">
        <f t="shared" si="0"/>
        <v>-25040.89</v>
      </c>
      <c r="J50" s="27">
        <f t="shared" si="1"/>
        <v>0</v>
      </c>
    </row>
    <row r="51" spans="1:10" s="14" customFormat="1" ht="25.5" x14ac:dyDescent="0.2">
      <c r="A51" s="2" t="s">
        <v>58</v>
      </c>
      <c r="B51" s="10" t="s">
        <v>59</v>
      </c>
      <c r="C51" s="24">
        <v>1090000</v>
      </c>
      <c r="D51" s="24">
        <v>985000</v>
      </c>
      <c r="E51" s="24">
        <f t="shared" si="5"/>
        <v>90.366972477064223</v>
      </c>
      <c r="F51" s="24">
        <v>1610000</v>
      </c>
      <c r="G51" s="24">
        <v>1610000</v>
      </c>
      <c r="H51" s="24">
        <f>IF(F51=0,0,(G51/F51)*100)</f>
        <v>100</v>
      </c>
      <c r="I51" s="24">
        <f t="shared" si="0"/>
        <v>625000</v>
      </c>
      <c r="J51" s="27">
        <f t="shared" si="1"/>
        <v>163.45177664974619</v>
      </c>
    </row>
    <row r="52" spans="1:10" s="14" customFormat="1" ht="25.5" x14ac:dyDescent="0.2">
      <c r="A52" s="7" t="s">
        <v>140</v>
      </c>
      <c r="B52" s="11" t="s">
        <v>141</v>
      </c>
      <c r="C52" s="24">
        <v>780000</v>
      </c>
      <c r="D52" s="24">
        <v>780000</v>
      </c>
      <c r="E52" s="24">
        <f t="shared" si="5"/>
        <v>100</v>
      </c>
      <c r="F52" s="24">
        <v>590000</v>
      </c>
      <c r="G52" s="24">
        <v>590000</v>
      </c>
      <c r="H52" s="24">
        <f>IF(F52=0,0,(G52/F52)*100)</f>
        <v>100</v>
      </c>
      <c r="I52" s="24">
        <f t="shared" si="0"/>
        <v>-190000</v>
      </c>
      <c r="J52" s="27">
        <f t="shared" si="1"/>
        <v>75.641025641025635</v>
      </c>
    </row>
    <row r="53" spans="1:10" ht="76.5" x14ac:dyDescent="0.2">
      <c r="A53" s="7" t="s">
        <v>60</v>
      </c>
      <c r="B53" s="11" t="s">
        <v>61</v>
      </c>
      <c r="C53" s="24">
        <v>310000</v>
      </c>
      <c r="D53" s="24">
        <v>205000</v>
      </c>
      <c r="E53" s="24">
        <f t="shared" si="5"/>
        <v>66.129032258064512</v>
      </c>
      <c r="F53" s="24">
        <v>1020000</v>
      </c>
      <c r="G53" s="24">
        <v>1020000</v>
      </c>
      <c r="H53" s="24">
        <f>IF(F53=0,0,(G53/F53)*100)</f>
        <v>100</v>
      </c>
      <c r="I53" s="24">
        <f t="shared" si="0"/>
        <v>815000</v>
      </c>
      <c r="J53" s="27">
        <f t="shared" si="1"/>
        <v>497.5609756097561</v>
      </c>
    </row>
    <row r="54" spans="1:10" s="14" customFormat="1" ht="15" x14ac:dyDescent="0.25">
      <c r="A54" s="6" t="s">
        <v>62</v>
      </c>
      <c r="B54" s="12"/>
      <c r="C54" s="24">
        <v>17935373.916666668</v>
      </c>
      <c r="D54" s="24">
        <v>6672579.8299999991</v>
      </c>
      <c r="E54" s="24">
        <f t="shared" si="5"/>
        <v>37.203460942620339</v>
      </c>
      <c r="F54" s="24">
        <v>47984406.603333332</v>
      </c>
      <c r="G54" s="24">
        <v>34951055.329999998</v>
      </c>
      <c r="H54" s="24">
        <f>IF(F54=0,0,(G54/F54)*100)</f>
        <v>72.83836105117544</v>
      </c>
      <c r="I54" s="24">
        <f t="shared" si="0"/>
        <v>28278475.5</v>
      </c>
      <c r="J54" s="27">
        <f t="shared" si="1"/>
        <v>523.80123161448932</v>
      </c>
    </row>
    <row r="55" spans="1:10" x14ac:dyDescent="0.2">
      <c r="H55" s="28"/>
      <c r="I55" s="29"/>
    </row>
    <row r="56" spans="1:10" x14ac:dyDescent="0.2">
      <c r="H56" s="28"/>
      <c r="I56" s="28"/>
    </row>
  </sheetData>
  <mergeCells count="7">
    <mergeCell ref="F5:H5"/>
    <mergeCell ref="I5:I6"/>
    <mergeCell ref="J5:J6"/>
    <mergeCell ref="A3:B3"/>
    <mergeCell ref="C5:E5"/>
    <mergeCell ref="A5:A6"/>
    <mergeCell ref="B5:B6"/>
  </mergeCells>
  <pageMargins left="0.59055118110236204" right="0.59055118110236204" top="0.39370078740157499" bottom="0.39370078740157499" header="0" footer="0"/>
  <pageSetup paperSize="9" fitToHeight="50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Загальний фонд</vt:lpstr>
      <vt:lpstr>Спеціальний фонд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</dc:creator>
  <cp:lastModifiedBy>USER</cp:lastModifiedBy>
  <cp:lastPrinted>2022-06-27T14:03:46Z</cp:lastPrinted>
  <dcterms:created xsi:type="dcterms:W3CDTF">2022-05-17T07:56:16Z</dcterms:created>
  <dcterms:modified xsi:type="dcterms:W3CDTF">2024-04-03T12:18:20Z</dcterms:modified>
</cp:coreProperties>
</file>