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Загальний фонд" sheetId="2" r:id="rId1"/>
    <sheet name="Спеціальний фонд" sheetId="1" r:id="rId2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21" i="1"/>
  <c r="J22" i="1"/>
  <c r="J24" i="1"/>
  <c r="J25" i="1"/>
  <c r="J26" i="1"/>
  <c r="J27" i="1"/>
  <c r="J28" i="1"/>
  <c r="J29" i="1"/>
  <c r="J31" i="1"/>
  <c r="J32" i="1"/>
  <c r="J34" i="1"/>
  <c r="J36" i="1"/>
  <c r="J37" i="1"/>
  <c r="J42" i="1"/>
  <c r="J45" i="1"/>
  <c r="J46" i="1"/>
  <c r="J48" i="1"/>
  <c r="J49" i="1"/>
  <c r="J50" i="1"/>
  <c r="J51" i="1"/>
  <c r="J52" i="1"/>
  <c r="J53" i="1"/>
  <c r="J54" i="1"/>
  <c r="J55" i="1"/>
  <c r="J56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H56" i="1" l="1"/>
  <c r="H55" i="1"/>
  <c r="H54" i="1"/>
  <c r="H53" i="1"/>
  <c r="H52" i="1"/>
  <c r="H51" i="1"/>
  <c r="H50" i="1"/>
  <c r="H49" i="1"/>
  <c r="H47" i="1"/>
  <c r="H46" i="1"/>
  <c r="H45" i="1"/>
  <c r="H44" i="1"/>
  <c r="H43" i="1"/>
  <c r="H42" i="1"/>
  <c r="H41" i="1"/>
  <c r="H40" i="1"/>
  <c r="H38" i="1"/>
  <c r="H37" i="1"/>
  <c r="H36" i="1"/>
  <c r="H34" i="1"/>
  <c r="H32" i="1"/>
  <c r="H31" i="1"/>
  <c r="H30" i="1"/>
  <c r="H29" i="1"/>
  <c r="H28" i="1"/>
  <c r="H26" i="1"/>
  <c r="H25" i="1"/>
  <c r="H24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E56" i="1" l="1"/>
  <c r="E55" i="1"/>
  <c r="E54" i="1"/>
  <c r="E53" i="1"/>
  <c r="E52" i="1"/>
  <c r="E51" i="1"/>
  <c r="E50" i="1"/>
  <c r="E49" i="1"/>
  <c r="E48" i="1"/>
  <c r="E47" i="1"/>
  <c r="E46" i="1"/>
  <c r="E45" i="1"/>
  <c r="E43" i="1"/>
  <c r="E42" i="1"/>
  <c r="E41" i="1"/>
  <c r="E40" i="1"/>
  <c r="E39" i="1"/>
  <c r="E37" i="1"/>
  <c r="E36" i="1"/>
  <c r="E35" i="1"/>
  <c r="E34" i="1"/>
  <c r="E33" i="1"/>
  <c r="E32" i="1"/>
  <c r="E31" i="1"/>
  <c r="E29" i="1"/>
  <c r="E28" i="1"/>
  <c r="E27" i="1"/>
  <c r="E26" i="1"/>
  <c r="E25" i="1"/>
  <c r="E24" i="1"/>
  <c r="E23" i="1"/>
  <c r="E22" i="1"/>
  <c r="E21" i="1"/>
  <c r="E17" i="1"/>
  <c r="E16" i="1"/>
  <c r="E15" i="1"/>
  <c r="E14" i="1"/>
  <c r="E13" i="1"/>
  <c r="E12" i="1"/>
  <c r="E11" i="1"/>
  <c r="E10" i="1"/>
  <c r="E8" i="1"/>
  <c r="J8" i="2" l="1"/>
  <c r="J9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H64" i="2" l="1"/>
  <c r="H63" i="2"/>
  <c r="H62" i="2"/>
  <c r="H61" i="2"/>
  <c r="H60" i="2"/>
  <c r="H57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E64" i="2" l="1"/>
  <c r="E63" i="2"/>
  <c r="E62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9" i="2"/>
  <c r="E8" i="2"/>
  <c r="E7" i="2"/>
  <c r="J7" i="2" l="1"/>
  <c r="I7" i="2"/>
  <c r="J8" i="1" l="1"/>
  <c r="I8" i="1"/>
</calcChain>
</file>

<file path=xl/sharedStrings.xml><?xml version="1.0" encoding="utf-8"?>
<sst xmlns="http://schemas.openxmlformats.org/spreadsheetml/2006/main" count="240" uniqueCount="160">
  <si>
    <t>Код</t>
  </si>
  <si>
    <t>Показник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</si>
  <si>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</si>
  <si>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</si>
  <si>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</si>
  <si>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</si>
  <si>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</si>
  <si>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</si>
  <si>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</si>
  <si>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</si>
  <si>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1000</t>
  </si>
  <si>
    <t>Освіта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</si>
  <si>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</si>
  <si>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</si>
  <si>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</si>
  <si>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</t>
  </si>
  <si>
    <t>1080</t>
  </si>
  <si>
    <t>Надання спеціалізованої освіти мистецькими школами</t>
  </si>
  <si>
    <t>3000</t>
  </si>
  <si>
    <t>Соціальний захист та соціальне забезпечення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</si>
  <si>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</si>
  <si>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</si>
  <si>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</si>
  <si>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</si>
  <si>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</si>
  <si>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</si>
  <si>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4060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</si>
  <si>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</si>
  <si>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</si>
  <si>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</si>
  <si>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</si>
  <si>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</si>
  <si>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</si>
  <si>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</si>
  <si>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</si>
  <si>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</si>
  <si>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</si>
  <si>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</si>
  <si>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7000</t>
  </si>
  <si>
    <t>Економічна діяльність</t>
  </si>
  <si>
    <t>7310</t>
  </si>
  <si>
    <t>Будівництво об`єктів житлово-комунального господарства</t>
  </si>
  <si>
    <t>7330</t>
  </si>
  <si>
    <t>Будівництво інших об`єктів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</si>
  <si>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</si>
  <si>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</si>
  <si>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7370</t>
  </si>
  <si>
    <t>Реалізація інших заходів щодо соціально-економічного розвитку територій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</si>
  <si>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</si>
  <si>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</si>
  <si>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</si>
  <si>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</si>
  <si>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8000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</si>
  <si>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</si>
  <si>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</si>
  <si>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</si>
  <si>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8340</t>
  </si>
  <si>
    <t>Природоохоронні заходи за рахунок цільових фондів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</si>
  <si>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</si>
  <si>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</si>
  <si>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</si>
  <si>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</si>
  <si>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</si>
  <si>
    <t xml:space="preserve">% виконання на вказаний період </t>
  </si>
  <si>
    <t xml:space="preserve">Спеціальний фонд </t>
  </si>
  <si>
    <t>4030</t>
  </si>
  <si>
    <t>Забезпечення діяльності бібліотек</t>
  </si>
  <si>
    <t>загальний фонд</t>
  </si>
  <si>
    <t>1031</t>
  </si>
  <si>
    <t>1061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</si>
  <si>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</si>
  <si>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</si>
  <si>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</si>
  <si>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</si>
  <si>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</si>
  <si>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</si>
  <si>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</si>
  <si>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</si>
  <si>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</si>
  <si>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</si>
  <si>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2000</t>
  </si>
  <si>
    <t>Охорона здоров`я</t>
  </si>
  <si>
    <t>2010</t>
  </si>
  <si>
    <t>Багатопрофільна стаціонарна медична допомога населенню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</si>
  <si>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</si>
  <si>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</si>
  <si>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</si>
  <si>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</si>
  <si>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3133</t>
  </si>
  <si>
    <t>Інші заходи та заклади молодіжної політики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</si>
  <si>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</si>
  <si>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</si>
  <si>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</si>
  <si>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</si>
  <si>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</si>
  <si>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</si>
  <si>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</si>
  <si>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</si>
  <si>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5011</t>
  </si>
  <si>
    <t>Проведення навчально-тренувальних зборів і змагань з олімпійських видів спорту</t>
  </si>
  <si>
    <t>7110</t>
  </si>
  <si>
    <t>Реалізація програм в галузі сільського господарства</t>
  </si>
  <si>
    <t>7130</t>
  </si>
  <si>
    <t>Здійснення заходів із землеустрою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</si>
  <si>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</si>
  <si>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</si>
  <si>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</si>
  <si>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</si>
  <si>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</si>
  <si>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</si>
  <si>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8710</t>
  </si>
  <si>
    <t>Резервний фонд місцевого бюджету</t>
  </si>
  <si>
    <t>6013</t>
  </si>
  <si>
    <t>Забезпечення діяльності водопровідно-каналізаційного господарства</t>
  </si>
  <si>
    <t>1151</t>
  </si>
  <si>
    <t>Забезпечення діяльності інклюзивно-ресурсних центрів за рахунок коштів місцевого бюджету</t>
  </si>
  <si>
    <t>5045</t>
  </si>
  <si>
    <t>Будівництво мультифункціональних майданчиків для занять ігровими видами спорту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</si>
  <si>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</si>
  <si>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</si>
  <si>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7380</t>
  </si>
  <si>
    <t>Виконання інвестиційних проектів за рахунок інших субвенцій з державного бюджету</t>
  </si>
  <si>
    <t>Відхилення  поточного періоду до попереднього (+,-) грн.</t>
  </si>
  <si>
    <t>Динаміка виконання місцевого бюджету в плановому періоді відповідно до фактичного показника попереднього періоду %</t>
  </si>
  <si>
    <t>0180</t>
  </si>
  <si>
    <t>Інша діяльність у сфері державного управління</t>
  </si>
  <si>
    <t>5012</t>
  </si>
  <si>
    <t>Проведення навчально-тренувальних зборів і змагань з неолімпійських видів спорту</t>
  </si>
  <si>
    <t>5022</t>
  </si>
  <si>
    <t>Проведення навчально-тренувальних зборів і змагань та заходів зі спорту осіб з інвалідністю</t>
  </si>
  <si>
    <t>5049</t>
  </si>
  <si>
    <t>Виконання окремих заходів з реалізації соціального проекту `Активні парки - локації здорової України`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</si>
  <si>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</si>
  <si>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</si>
  <si>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</si>
  <si>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</si>
  <si>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</si>
  <si>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</si>
  <si>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8775</t>
  </si>
  <si>
    <t>Інші заходи за рахунок коштів резервного фонду місцевого бюджету</t>
  </si>
  <si>
    <t>9770</t>
  </si>
  <si>
    <t>Інші субвенції з місцевого бюджету</t>
  </si>
  <si>
    <t>8761</t>
  </si>
  <si>
    <t>Заходи із запобігання та ліквідації наслідків надзвичайної ситуації внаслідок стихійного лиха за рахунок коштів резервного фонду місцевого бюджету</t>
  </si>
  <si>
    <t>1261</t>
  </si>
  <si>
    <t>Співфінансування заходів, що реалізуються за рахунок субвенції з державного бюджету місцевим бюджетам на облаштування безпечних умов у закладах загальної середньої освіти</t>
  </si>
  <si>
    <t>Будівництво медичних установ та закладів</t>
  </si>
  <si>
    <t>7670</t>
  </si>
  <si>
    <t>Внески до статутного капіталу суб`єктів господарювання</t>
  </si>
  <si>
    <t>'7322</t>
  </si>
  <si>
    <r>
      <t>Виконання міського бюджету по видатках за</t>
    </r>
    <r>
      <rPr>
        <b/>
        <sz val="14"/>
        <color theme="1"/>
        <rFont val="Calibri"/>
        <family val="2"/>
        <charset val="204"/>
        <scheme val="minor"/>
      </rPr>
      <t xml:space="preserve"> січень - грудень </t>
    </r>
    <r>
      <rPr>
        <sz val="14"/>
        <color theme="1"/>
        <rFont val="Calibri"/>
        <family val="2"/>
        <charset val="204"/>
        <scheme val="minor"/>
      </rPr>
      <t>2023 р.</t>
    </r>
  </si>
  <si>
    <t>січень - грудень 2022 рік</t>
  </si>
  <si>
    <t>січень - грудень 2023 рік</t>
  </si>
  <si>
    <t>6072</t>
  </si>
  <si>
    <t>Компенсація різниці в тарифах на теплову енергію, послуги з постачання теплової енергії та постачання гарячої води згідно із Законом України `Про особливості регулювання відносин на ринку природного газу та у сфері теплопостачання під час дії воєнного ста</t>
  </si>
  <si>
    <t>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</si>
  <si>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</si>
  <si>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</si>
  <si>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</si>
  <si>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r>
      <t>Виконання міського бюджету по видатках за</t>
    </r>
    <r>
      <rPr>
        <b/>
        <sz val="14"/>
        <color theme="1"/>
        <rFont val="Calibri"/>
        <family val="2"/>
        <charset val="204"/>
        <scheme val="minor"/>
      </rPr>
      <t xml:space="preserve"> січень - грудень </t>
    </r>
    <r>
      <rPr>
        <sz val="14"/>
        <color theme="1"/>
        <rFont val="Calibri"/>
        <family val="2"/>
        <charset val="204"/>
        <scheme val="minor"/>
      </rPr>
      <t>2023 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</si>
</sst>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1" fillId="2" borderId="2" xfId="0" quotePrefix="1" applyFont="1" applyFill="1" applyBorder="1"/>
    <xf numFmtId="0" fontId="0" fillId="0" borderId="0" xfId="0"/>
    <xf numFmtId="0" fontId="0" fillId="0" borderId="0" xfId="0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4" fillId="2" borderId="2" xfId="0" applyFont="1" applyFill="1" applyBorder="1"/>
    <xf numFmtId="0" fontId="0" fillId="2" borderId="2" xfId="0" quotePrefix="1" applyFill="1" applyBorder="1"/>
    <xf numFmtId="0" fontId="0" fillId="0" borderId="0" xfId="0"/>
    <xf numFmtId="0" fontId="0" fillId="0" borderId="2" xfId="0" applyBorder="1"/>
    <xf numFmtId="0" fontId="1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0" borderId="0" xfId="0" applyFont="1" applyAlignment="1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 applyFont="1"/>
    <xf numFmtId="0" fontId="0" fillId="0" borderId="2" xfId="0" applyFont="1" applyBorder="1"/>
    <xf numFmtId="0" fontId="0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0" xfId="0"/>
    <xf numFmtId="0" fontId="0" fillId="2" borderId="2" xfId="0" quotePrefix="1" applyFill="1" applyBorder="1" applyAlignment="1">
      <alignment wrapText="1"/>
    </xf>
    <xf numFmtId="2" fontId="1" fillId="2" borderId="2" xfId="0" quotePrefix="1" applyNumberFormat="1" applyFont="1" applyFill="1" applyBorder="1"/>
    <xf numFmtId="2" fontId="0" fillId="2" borderId="2" xfId="0" applyNumberFormat="1" applyFill="1" applyBorder="1"/>
    <xf numFmtId="0" fontId="0" fillId="2" borderId="2" xfId="0" applyFill="1" applyBorder="1"/>
    <xf numFmtId="0" fontId="0" fillId="0" borderId="0" xfId="0"/>
    <xf numFmtId="164" fontId="0" fillId="2" borderId="2" xfId="0" applyNumberFormat="1" applyFill="1" applyBorder="1"/>
    <xf numFmtId="0" fontId="0" fillId="0" borderId="0" xfId="0" applyBorder="1"/>
    <xf numFmtId="2" fontId="0" fillId="2" borderId="0" xfId="0" applyNumberFormat="1" applyFill="1" applyBorder="1"/>
    <xf numFmtId="2" fontId="0" fillId="2" borderId="2" xfId="0" applyNumberFormat="1" applyFill="1" applyBorder="1" applyAlignment="1">
      <alignment wrapText="1"/>
    </xf>
    <xf numFmtId="0" fontId="0" fillId="0" borderId="0" xfId="0"/>
    <xf numFmtId="0" fontId="0" fillId="0" borderId="0" xfId="0"/>
    <xf numFmtId="0" fontId="0" fillId="3" borderId="2" xfId="0" quotePrefix="1" applyFill="1" applyBorder="1"/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Alignment="1">
      <alignment horizontal="right"/>
    </xf>
    <xf numFmtId="0" fontId="0" fillId="2" borderId="0" xfId="0" applyFill="1"/>
    <xf numFmtId="0" fontId="0" fillId="3" borderId="2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topLeftCell="A58" workbookViewId="0">
      <selection activeCell="N63" sqref="N63"/>
    </sheetView>
  </sheetViews>
  <sheetFormatPr defaultRowHeight="12.75" x14ac:dyDescent="0.2"/>
  <cols>
    <col min="1" max="1" width="9.140625" style="3"/>
    <col min="2" max="2" width="26.5703125" style="3" customWidth="1"/>
    <col min="3" max="3" width="14.28515625" style="3" customWidth="1"/>
    <col min="4" max="4" width="14.140625" style="3" customWidth="1"/>
    <col min="5" max="5" width="11.28515625" style="17" customWidth="1"/>
    <col min="6" max="6" width="12.85546875" style="3" customWidth="1"/>
    <col min="7" max="7" width="13.140625" style="3" customWidth="1"/>
    <col min="8" max="8" width="9.28515625" style="17" bestFit="1" customWidth="1"/>
    <col min="9" max="9" width="14.42578125" style="3" customWidth="1"/>
    <col min="10" max="10" width="9.28515625" style="3" bestFit="1" customWidth="1"/>
    <col min="11" max="16384" width="9.140625" style="3"/>
  </cols>
  <sheetData>
    <row r="1" spans="1:10" ht="18.75" x14ac:dyDescent="0.3">
      <c r="A1" s="13" t="s">
        <v>150</v>
      </c>
      <c r="B1" s="13"/>
      <c r="C1" s="13"/>
      <c r="D1" s="13"/>
      <c r="E1" s="13"/>
      <c r="F1" s="21"/>
      <c r="G1" s="21"/>
      <c r="I1" s="21"/>
      <c r="J1" s="21"/>
    </row>
    <row r="2" spans="1:10" x14ac:dyDescent="0.2">
      <c r="A2" s="41" t="s">
        <v>67</v>
      </c>
      <c r="B2" s="41"/>
      <c r="C2" s="42"/>
      <c r="D2" s="42"/>
      <c r="E2" s="42"/>
      <c r="F2" s="21"/>
      <c r="G2" s="21"/>
      <c r="I2" s="21"/>
      <c r="J2" s="21"/>
    </row>
    <row r="3" spans="1:10" x14ac:dyDescent="0.2">
      <c r="A3" s="41"/>
      <c r="B3" s="41"/>
      <c r="F3" s="21"/>
      <c r="G3" s="21"/>
      <c r="I3" s="21"/>
      <c r="J3" s="21"/>
    </row>
    <row r="4" spans="1:10" ht="12.75" customHeight="1" x14ac:dyDescent="0.2">
      <c r="A4" s="43" t="s">
        <v>0</v>
      </c>
      <c r="B4" s="43" t="s">
        <v>1</v>
      </c>
      <c r="C4" s="44" t="s">
        <v>151</v>
      </c>
      <c r="D4" s="44"/>
      <c r="E4" s="44"/>
      <c r="F4" s="36" t="s">
        <v>152</v>
      </c>
      <c r="G4" s="37"/>
      <c r="H4" s="38"/>
      <c r="I4" s="39" t="s">
        <v>122</v>
      </c>
      <c r="J4" s="34" t="s">
        <v>123</v>
      </c>
    </row>
    <row r="5" spans="1:10" ht="63.75" x14ac:dyDescent="0.2">
      <c r="A5" s="43"/>
      <c r="B5" s="43"/>
      <c r="C5" s="1" t="s">
        <v>2</v>
      </c>
      <c r="D5" s="1" t="s">
        <v>3</v>
      </c>
      <c r="E5" s="19" t="s">
        <v>63</v>
      </c>
      <c r="F5" s="1" t="s">
        <v>2</v>
      </c>
      <c r="G5" s="1" t="s">
        <v>3</v>
      </c>
      <c r="H5" s="19" t="s">
        <v>63</v>
      </c>
      <c r="I5" s="40"/>
      <c r="J5" s="35"/>
    </row>
    <row r="6" spans="1:10" x14ac:dyDescent="0.2">
      <c r="A6" s="1">
        <v>1</v>
      </c>
      <c r="B6" s="1">
        <v>2</v>
      </c>
      <c r="C6" s="5">
        <v>3</v>
      </c>
      <c r="D6" s="5">
        <v>4</v>
      </c>
      <c r="E6" s="20">
        <v>5</v>
      </c>
      <c r="F6" s="9">
        <v>6</v>
      </c>
      <c r="G6" s="9">
        <v>7</v>
      </c>
      <c r="H6" s="18">
        <v>8</v>
      </c>
      <c r="I6" s="9">
        <v>9</v>
      </c>
      <c r="J6" s="9">
        <v>10</v>
      </c>
    </row>
    <row r="7" spans="1:10" s="14" customFormat="1" x14ac:dyDescent="0.2">
      <c r="A7" s="2" t="s">
        <v>4</v>
      </c>
      <c r="B7" s="10" t="s">
        <v>5</v>
      </c>
      <c r="C7" s="24">
        <v>34212974</v>
      </c>
      <c r="D7" s="24">
        <v>33630888.829999998</v>
      </c>
      <c r="E7" s="24">
        <f>IF(C7=0,0,(D7/C7)*100)</f>
        <v>98.298642000546337</v>
      </c>
      <c r="F7" s="24">
        <v>34431472.281200007</v>
      </c>
      <c r="G7" s="24">
        <v>33308443.960000001</v>
      </c>
      <c r="H7" s="24">
        <f t="shared" ref="H7:H38" si="0">IF(F7=0,0,(G7/F7)*100)</f>
        <v>96.73836682896308</v>
      </c>
      <c r="I7" s="23">
        <f>G7-D7</f>
        <v>-322444.86999999732</v>
      </c>
      <c r="J7" s="2">
        <f>G7/D7*100</f>
        <v>99.041224061517028</v>
      </c>
    </row>
    <row r="8" spans="1:10" ht="102" x14ac:dyDescent="0.2">
      <c r="A8" s="7" t="s">
        <v>6</v>
      </c>
      <c r="B8" s="11" t="s">
        <v>7</v>
      </c>
      <c r="C8" s="24">
        <v>10016374</v>
      </c>
      <c r="D8" s="24">
        <v>9748625.9499999993</v>
      </c>
      <c r="E8" s="24">
        <f>IF(C8=0,0,(D8/C8)*100)</f>
        <v>97.326896439769513</v>
      </c>
      <c r="F8" s="24">
        <v>10227140.5</v>
      </c>
      <c r="G8" s="24">
        <v>9761036.1899999995</v>
      </c>
      <c r="H8" s="24">
        <f t="shared" si="0"/>
        <v>95.442476711843355</v>
      </c>
      <c r="I8" s="23">
        <f t="shared" ref="I8:I64" si="1">G8-D8</f>
        <v>12410.240000000224</v>
      </c>
      <c r="J8" s="2">
        <f t="shared" ref="J8:J64" si="2">G8/D8*100</f>
        <v>100.12730245332678</v>
      </c>
    </row>
    <row r="9" spans="1:10" ht="51" x14ac:dyDescent="0.2">
      <c r="A9" s="7" t="s">
        <v>8</v>
      </c>
      <c r="B9" s="11" t="s">
        <v>9</v>
      </c>
      <c r="C9" s="24">
        <v>24196600</v>
      </c>
      <c r="D9" s="24">
        <v>23882262.879999999</v>
      </c>
      <c r="E9" s="24">
        <f>IF(C9=0,0,(D9/C9)*100)</f>
        <v>98.700903763338644</v>
      </c>
      <c r="F9" s="24">
        <v>24114629.001200002</v>
      </c>
      <c r="G9" s="24">
        <v>23457704.989999998</v>
      </c>
      <c r="H9" s="24">
        <f t="shared" si="0"/>
        <v>97.275827833937171</v>
      </c>
      <c r="I9" s="23">
        <f t="shared" si="1"/>
        <v>-424557.8900000006</v>
      </c>
      <c r="J9" s="2">
        <f t="shared" si="2"/>
        <v>98.222287845447241</v>
      </c>
    </row>
    <row r="10" spans="1:10" s="8" customFormat="1" ht="25.5" x14ac:dyDescent="0.2">
      <c r="A10" s="25" t="s">
        <v>124</v>
      </c>
      <c r="B10" s="11" t="s">
        <v>125</v>
      </c>
      <c r="C10" s="25"/>
      <c r="D10" s="25"/>
      <c r="E10" s="25"/>
      <c r="F10" s="24">
        <v>89702.78</v>
      </c>
      <c r="G10" s="24">
        <v>89702.78</v>
      </c>
      <c r="H10" s="24">
        <f t="shared" si="0"/>
        <v>100</v>
      </c>
      <c r="I10" s="23">
        <f t="shared" si="1"/>
        <v>89702.78</v>
      </c>
      <c r="J10" s="2"/>
    </row>
    <row r="11" spans="1:10" s="14" customFormat="1" x14ac:dyDescent="0.2">
      <c r="A11" s="2" t="s">
        <v>10</v>
      </c>
      <c r="B11" s="10" t="s">
        <v>11</v>
      </c>
      <c r="C11" s="24">
        <v>160632266.21000001</v>
      </c>
      <c r="D11" s="24">
        <v>152784528.78</v>
      </c>
      <c r="E11" s="24">
        <f t="shared" ref="E11:E42" si="3">IF(C11=0,0,(D11/C11)*100)</f>
        <v>95.114470078047461</v>
      </c>
      <c r="F11" s="24">
        <v>167783564.86000001</v>
      </c>
      <c r="G11" s="24">
        <v>161785071.75</v>
      </c>
      <c r="H11" s="24">
        <f t="shared" si="0"/>
        <v>96.424862521543631</v>
      </c>
      <c r="I11" s="23">
        <f t="shared" si="1"/>
        <v>9000542.9699999988</v>
      </c>
      <c r="J11" s="2">
        <f t="shared" si="2"/>
        <v>105.89100417553416</v>
      </c>
    </row>
    <row r="12" spans="1:10" x14ac:dyDescent="0.2">
      <c r="A12" s="7" t="s">
        <v>12</v>
      </c>
      <c r="B12" s="11" t="s">
        <v>13</v>
      </c>
      <c r="C12" s="24">
        <v>43359022.200000003</v>
      </c>
      <c r="D12" s="24">
        <v>39589589.840000004</v>
      </c>
      <c r="E12" s="24">
        <f t="shared" si="3"/>
        <v>91.306463640686061</v>
      </c>
      <c r="F12" s="24">
        <v>48183914.460000001</v>
      </c>
      <c r="G12" s="24">
        <v>46601069.119999997</v>
      </c>
      <c r="H12" s="24">
        <f t="shared" si="0"/>
        <v>96.714992217342555</v>
      </c>
      <c r="I12" s="23">
        <f t="shared" si="1"/>
        <v>7011479.2799999937</v>
      </c>
      <c r="J12" s="2">
        <f t="shared" si="2"/>
        <v>117.71041152064635</v>
      </c>
    </row>
    <row r="13" spans="1:10" ht="38.25" x14ac:dyDescent="0.2">
      <c r="A13" s="7" t="s">
        <v>14</v>
      </c>
      <c r="B13" s="11" t="s">
        <v>15</v>
      </c>
      <c r="C13" s="24">
        <v>32338571.23</v>
      </c>
      <c r="D13" s="24">
        <v>29429581.870000001</v>
      </c>
      <c r="E13" s="24">
        <f t="shared" si="3"/>
        <v>91.004582919540439</v>
      </c>
      <c r="F13" s="24">
        <v>39118836.189999998</v>
      </c>
      <c r="G13" s="24">
        <v>35573964.280000001</v>
      </c>
      <c r="H13" s="24">
        <f t="shared" si="0"/>
        <v>90.938196901404297</v>
      </c>
      <c r="I13" s="23">
        <f t="shared" si="1"/>
        <v>6144382.4100000001</v>
      </c>
      <c r="J13" s="2">
        <f t="shared" si="2"/>
        <v>120.87825249146158</v>
      </c>
    </row>
    <row r="14" spans="1:10" ht="38.25" x14ac:dyDescent="0.2">
      <c r="A14" s="7" t="s">
        <v>68</v>
      </c>
      <c r="B14" s="11" t="s">
        <v>15</v>
      </c>
      <c r="C14" s="24">
        <v>63421400</v>
      </c>
      <c r="D14" s="24">
        <v>63421400</v>
      </c>
      <c r="E14" s="24">
        <f t="shared" si="3"/>
        <v>100</v>
      </c>
      <c r="F14" s="24">
        <v>60924500</v>
      </c>
      <c r="G14" s="24">
        <v>60924500</v>
      </c>
      <c r="H14" s="24">
        <f t="shared" si="0"/>
        <v>100</v>
      </c>
      <c r="I14" s="23">
        <f t="shared" si="1"/>
        <v>-2496900</v>
      </c>
      <c r="J14" s="2">
        <f t="shared" si="2"/>
        <v>96.063000816759015</v>
      </c>
    </row>
    <row r="15" spans="1:10" ht="38.25" x14ac:dyDescent="0.2">
      <c r="A15" s="7" t="s">
        <v>69</v>
      </c>
      <c r="B15" s="11" t="s">
        <v>15</v>
      </c>
      <c r="C15" s="24">
        <v>3041872.7800000003</v>
      </c>
      <c r="D15" s="24">
        <v>3041872.78</v>
      </c>
      <c r="E15" s="24">
        <f t="shared" si="3"/>
        <v>99.999999999999986</v>
      </c>
      <c r="F15" s="24">
        <v>2987377.71</v>
      </c>
      <c r="G15" s="24">
        <v>2941093.54</v>
      </c>
      <c r="H15" s="24">
        <f t="shared" si="0"/>
        <v>98.450675659623911</v>
      </c>
      <c r="I15" s="23">
        <f t="shared" si="1"/>
        <v>-100779.23999999976</v>
      </c>
      <c r="J15" s="2">
        <f t="shared" si="2"/>
        <v>96.686934422024066</v>
      </c>
    </row>
    <row r="16" spans="1:10" ht="51" x14ac:dyDescent="0.2">
      <c r="A16" s="7" t="s">
        <v>70</v>
      </c>
      <c r="B16" s="11" t="s">
        <v>71</v>
      </c>
      <c r="C16" s="24">
        <v>3102100</v>
      </c>
      <c r="D16" s="24">
        <v>2744476.05</v>
      </c>
      <c r="E16" s="24">
        <f t="shared" si="3"/>
        <v>88.471553141420316</v>
      </c>
      <c r="F16" s="24">
        <v>9715900</v>
      </c>
      <c r="G16" s="24">
        <v>9257851.7599999998</v>
      </c>
      <c r="H16" s="24">
        <f t="shared" si="0"/>
        <v>95.285580954929543</v>
      </c>
      <c r="I16" s="23">
        <f t="shared" si="1"/>
        <v>6513375.71</v>
      </c>
      <c r="J16" s="2">
        <f t="shared" si="2"/>
        <v>337.32674621081139</v>
      </c>
    </row>
    <row r="17" spans="1:10" ht="25.5" x14ac:dyDescent="0.2">
      <c r="A17" s="7" t="s">
        <v>16</v>
      </c>
      <c r="B17" s="11" t="s">
        <v>17</v>
      </c>
      <c r="C17" s="24">
        <v>9519800</v>
      </c>
      <c r="D17" s="24">
        <v>9135339.6699999999</v>
      </c>
      <c r="E17" s="24">
        <f t="shared" si="3"/>
        <v>95.961466312317484</v>
      </c>
      <c r="F17" s="24">
        <v>4870576</v>
      </c>
      <c r="G17" s="24">
        <v>4620387.5599999996</v>
      </c>
      <c r="H17" s="24">
        <f t="shared" si="0"/>
        <v>94.863267917388001</v>
      </c>
      <c r="I17" s="23">
        <f t="shared" si="1"/>
        <v>-4514952.1100000003</v>
      </c>
      <c r="J17" s="2">
        <f t="shared" si="2"/>
        <v>50.577074601540239</v>
      </c>
    </row>
    <row r="18" spans="1:10" ht="25.5" x14ac:dyDescent="0.2">
      <c r="A18" s="7" t="s">
        <v>72</v>
      </c>
      <c r="B18" s="11" t="s">
        <v>73</v>
      </c>
      <c r="C18" s="24">
        <v>4355000</v>
      </c>
      <c r="D18" s="24">
        <v>4116359.99</v>
      </c>
      <c r="E18" s="24">
        <f t="shared" si="3"/>
        <v>94.520321239954086</v>
      </c>
      <c r="F18" s="24">
        <v>238100</v>
      </c>
      <c r="G18" s="24">
        <v>202892.61</v>
      </c>
      <c r="H18" s="24">
        <f t="shared" si="0"/>
        <v>85.213191936161266</v>
      </c>
      <c r="I18" s="23">
        <f t="shared" si="1"/>
        <v>-3913467.3800000004</v>
      </c>
      <c r="J18" s="2">
        <f t="shared" si="2"/>
        <v>4.928932612621181</v>
      </c>
    </row>
    <row r="19" spans="1:10" ht="25.5" x14ac:dyDescent="0.2">
      <c r="A19" s="7" t="s">
        <v>74</v>
      </c>
      <c r="B19" s="11" t="s">
        <v>75</v>
      </c>
      <c r="C19" s="24">
        <v>170000</v>
      </c>
      <c r="D19" s="24">
        <v>20742.400000000001</v>
      </c>
      <c r="E19" s="24">
        <f t="shared" si="3"/>
        <v>12.201411764705883</v>
      </c>
      <c r="F19" s="24">
        <v>163334.5</v>
      </c>
      <c r="G19" s="24">
        <v>143335.67999999999</v>
      </c>
      <c r="H19" s="24">
        <f t="shared" si="0"/>
        <v>87.755911947567725</v>
      </c>
      <c r="I19" s="23">
        <f t="shared" si="1"/>
        <v>122593.28</v>
      </c>
      <c r="J19" s="2">
        <f t="shared" si="2"/>
        <v>691.02746066028999</v>
      </c>
    </row>
    <row r="20" spans="1:10" ht="51" x14ac:dyDescent="0.2">
      <c r="A20" s="25" t="s">
        <v>114</v>
      </c>
      <c r="B20" s="11" t="s">
        <v>115</v>
      </c>
      <c r="C20" s="24">
        <v>37500</v>
      </c>
      <c r="D20" s="24">
        <v>24555.599999999999</v>
      </c>
      <c r="E20" s="24">
        <f t="shared" si="3"/>
        <v>65.4816</v>
      </c>
      <c r="F20" s="24">
        <v>1296500</v>
      </c>
      <c r="G20" s="24">
        <v>1295709.8899999999</v>
      </c>
      <c r="H20" s="24">
        <f t="shared" si="0"/>
        <v>99.93905823370612</v>
      </c>
      <c r="I20" s="23">
        <f t="shared" si="1"/>
        <v>1271154.2899999998</v>
      </c>
      <c r="J20" s="2">
        <f t="shared" si="2"/>
        <v>5276.6370603854102</v>
      </c>
    </row>
    <row r="21" spans="1:10" ht="38.25" x14ac:dyDescent="0.2">
      <c r="A21" s="25" t="s">
        <v>76</v>
      </c>
      <c r="B21" s="11" t="s">
        <v>77</v>
      </c>
      <c r="C21" s="24">
        <v>1163500</v>
      </c>
      <c r="D21" s="24">
        <v>1137307.6599999999</v>
      </c>
      <c r="E21" s="24">
        <f t="shared" si="3"/>
        <v>97.748831972496774</v>
      </c>
      <c r="F21" s="24">
        <v>261566</v>
      </c>
      <c r="G21" s="24">
        <v>201307.31</v>
      </c>
      <c r="H21" s="24">
        <f t="shared" si="0"/>
        <v>76.962338377312037</v>
      </c>
      <c r="I21" s="23">
        <f t="shared" si="1"/>
        <v>-936000.34999999986</v>
      </c>
      <c r="J21" s="2">
        <f t="shared" si="2"/>
        <v>17.700338886313315</v>
      </c>
    </row>
    <row r="22" spans="1:10" ht="89.25" x14ac:dyDescent="0.2">
      <c r="A22" s="7" t="s">
        <v>78</v>
      </c>
      <c r="B22" s="11" t="s">
        <v>79</v>
      </c>
      <c r="C22" s="24">
        <v>123500</v>
      </c>
      <c r="D22" s="24">
        <v>123302.92</v>
      </c>
      <c r="E22" s="24">
        <f t="shared" si="3"/>
        <v>99.840421052631584</v>
      </c>
      <c r="F22" s="24">
        <v>22960</v>
      </c>
      <c r="G22" s="24">
        <v>22960</v>
      </c>
      <c r="H22" s="24">
        <f t="shared" si="0"/>
        <v>100</v>
      </c>
      <c r="I22" s="23">
        <f t="shared" si="1"/>
        <v>-100342.92</v>
      </c>
      <c r="J22" s="2">
        <f t="shared" si="2"/>
        <v>18.620808006817683</v>
      </c>
    </row>
    <row r="23" spans="1:10" s="14" customFormat="1" x14ac:dyDescent="0.2">
      <c r="A23" s="2" t="s">
        <v>80</v>
      </c>
      <c r="B23" s="10" t="s">
        <v>81</v>
      </c>
      <c r="C23" s="24">
        <v>15620362.529999999</v>
      </c>
      <c r="D23" s="24">
        <v>9306880.4299999997</v>
      </c>
      <c r="E23" s="24">
        <f t="shared" si="3"/>
        <v>59.581718491651422</v>
      </c>
      <c r="F23" s="24">
        <v>14424163.460000001</v>
      </c>
      <c r="G23" s="24">
        <v>12356045.029999999</v>
      </c>
      <c r="H23" s="24">
        <f t="shared" si="0"/>
        <v>85.662125670336792</v>
      </c>
      <c r="I23" s="23">
        <f t="shared" si="1"/>
        <v>3049164.5999999996</v>
      </c>
      <c r="J23" s="2">
        <f t="shared" si="2"/>
        <v>132.76247742660641</v>
      </c>
    </row>
    <row r="24" spans="1:10" ht="25.5" x14ac:dyDescent="0.2">
      <c r="A24" s="7" t="s">
        <v>82</v>
      </c>
      <c r="B24" s="11" t="s">
        <v>83</v>
      </c>
      <c r="C24" s="24">
        <v>15620362.529999999</v>
      </c>
      <c r="D24" s="24">
        <v>9306880.4299999997</v>
      </c>
      <c r="E24" s="24">
        <f t="shared" si="3"/>
        <v>59.581718491651422</v>
      </c>
      <c r="F24" s="24">
        <v>14424163.460000001</v>
      </c>
      <c r="G24" s="24">
        <v>12356045.029999999</v>
      </c>
      <c r="H24" s="24">
        <f t="shared" si="0"/>
        <v>85.662125670336792</v>
      </c>
      <c r="I24" s="23">
        <f t="shared" si="1"/>
        <v>3049164.5999999996</v>
      </c>
      <c r="J24" s="2">
        <f t="shared" si="2"/>
        <v>132.76247742660641</v>
      </c>
    </row>
    <row r="25" spans="1:10" s="14" customFormat="1" ht="25.5" x14ac:dyDescent="0.2">
      <c r="A25" s="2" t="s">
        <v>18</v>
      </c>
      <c r="B25" s="10" t="s">
        <v>19</v>
      </c>
      <c r="C25" s="24">
        <v>6273400</v>
      </c>
      <c r="D25" s="24">
        <v>5562783.71</v>
      </c>
      <c r="E25" s="24">
        <f t="shared" si="3"/>
        <v>88.672549335288679</v>
      </c>
      <c r="F25" s="24">
        <v>7391490.7999999998</v>
      </c>
      <c r="G25" s="24">
        <v>7144512.4500000002</v>
      </c>
      <c r="H25" s="24">
        <f t="shared" si="0"/>
        <v>96.658612495330445</v>
      </c>
      <c r="I25" s="23">
        <f t="shared" si="1"/>
        <v>1581728.7400000002</v>
      </c>
      <c r="J25" s="2">
        <f t="shared" si="2"/>
        <v>128.43412259866562</v>
      </c>
    </row>
    <row r="26" spans="1:10" ht="38.25" x14ac:dyDescent="0.2">
      <c r="A26" s="7" t="s">
        <v>84</v>
      </c>
      <c r="B26" s="11" t="s">
        <v>85</v>
      </c>
      <c r="C26" s="24">
        <v>120000</v>
      </c>
      <c r="D26" s="24">
        <v>60531.77</v>
      </c>
      <c r="E26" s="24">
        <f t="shared" si="3"/>
        <v>50.443141666666669</v>
      </c>
      <c r="F26" s="24">
        <v>102600</v>
      </c>
      <c r="G26" s="24">
        <v>86544</v>
      </c>
      <c r="H26" s="24">
        <f t="shared" si="0"/>
        <v>84.350877192982452</v>
      </c>
      <c r="I26" s="23">
        <f t="shared" si="1"/>
        <v>26012.230000000003</v>
      </c>
      <c r="J26" s="2">
        <f t="shared" si="2"/>
        <v>142.97285541129889</v>
      </c>
    </row>
    <row r="27" spans="1:10" ht="38.25" x14ac:dyDescent="0.2">
      <c r="A27" s="7" t="s">
        <v>86</v>
      </c>
      <c r="B27" s="11" t="s">
        <v>87</v>
      </c>
      <c r="C27" s="24">
        <v>33000</v>
      </c>
      <c r="D27" s="24">
        <v>18357.55</v>
      </c>
      <c r="E27" s="24">
        <f t="shared" si="3"/>
        <v>55.62893939393939</v>
      </c>
      <c r="F27" s="24">
        <v>15700</v>
      </c>
      <c r="G27" s="24">
        <v>11454.47</v>
      </c>
      <c r="H27" s="24">
        <f t="shared" si="0"/>
        <v>72.9584076433121</v>
      </c>
      <c r="I27" s="23">
        <f t="shared" si="1"/>
        <v>-6903.08</v>
      </c>
      <c r="J27" s="2">
        <f t="shared" si="2"/>
        <v>62.396507159179734</v>
      </c>
    </row>
    <row r="28" spans="1:10" ht="76.5" x14ac:dyDescent="0.2">
      <c r="A28" s="7" t="s">
        <v>20</v>
      </c>
      <c r="B28" s="11" t="s">
        <v>21</v>
      </c>
      <c r="C28" s="24">
        <v>3453500</v>
      </c>
      <c r="D28" s="24">
        <v>3145453.5</v>
      </c>
      <c r="E28" s="24">
        <f t="shared" si="3"/>
        <v>91.080165049949329</v>
      </c>
      <c r="F28" s="24">
        <v>3191022.8</v>
      </c>
      <c r="G28" s="24">
        <v>3122101.83</v>
      </c>
      <c r="H28" s="24">
        <f t="shared" si="0"/>
        <v>97.840160527840808</v>
      </c>
      <c r="I28" s="23">
        <f t="shared" si="1"/>
        <v>-23351.669999999925</v>
      </c>
      <c r="J28" s="2">
        <f t="shared" si="2"/>
        <v>99.257605620302442</v>
      </c>
    </row>
    <row r="29" spans="1:10" ht="25.5" x14ac:dyDescent="0.2">
      <c r="A29" s="7" t="s">
        <v>88</v>
      </c>
      <c r="B29" s="11" t="s">
        <v>89</v>
      </c>
      <c r="C29" s="24">
        <v>120000</v>
      </c>
      <c r="D29" s="24">
        <v>0</v>
      </c>
      <c r="E29" s="24">
        <f t="shared" si="3"/>
        <v>0</v>
      </c>
      <c r="F29" s="24">
        <v>196168</v>
      </c>
      <c r="G29" s="24">
        <v>143168</v>
      </c>
      <c r="H29" s="24">
        <f t="shared" si="0"/>
        <v>72.982341666326818</v>
      </c>
      <c r="I29" s="23">
        <f t="shared" si="1"/>
        <v>143168</v>
      </c>
      <c r="J29" s="2" t="e">
        <f t="shared" si="2"/>
        <v>#DIV/0!</v>
      </c>
    </row>
    <row r="30" spans="1:10" ht="114.75" x14ac:dyDescent="0.2">
      <c r="A30" s="7" t="s">
        <v>90</v>
      </c>
      <c r="B30" s="11" t="s">
        <v>91</v>
      </c>
      <c r="C30" s="24">
        <v>874600</v>
      </c>
      <c r="D30" s="24">
        <v>782608.47</v>
      </c>
      <c r="E30" s="24">
        <f t="shared" si="3"/>
        <v>89.481873999542643</v>
      </c>
      <c r="F30" s="24">
        <v>1622300</v>
      </c>
      <c r="G30" s="24">
        <v>1580804.71</v>
      </c>
      <c r="H30" s="24">
        <f t="shared" si="0"/>
        <v>97.442193798927448</v>
      </c>
      <c r="I30" s="23">
        <f t="shared" si="1"/>
        <v>798196.24</v>
      </c>
      <c r="J30" s="2">
        <f t="shared" si="2"/>
        <v>201.99177118540513</v>
      </c>
    </row>
    <row r="31" spans="1:10" ht="102" x14ac:dyDescent="0.2">
      <c r="A31" s="7" t="s">
        <v>92</v>
      </c>
      <c r="B31" s="11" t="s">
        <v>93</v>
      </c>
      <c r="C31" s="24">
        <v>142100</v>
      </c>
      <c r="D31" s="24">
        <v>103045.42</v>
      </c>
      <c r="E31" s="24">
        <f t="shared" si="3"/>
        <v>72.516129486277265</v>
      </c>
      <c r="F31" s="24">
        <v>160100</v>
      </c>
      <c r="G31" s="24">
        <v>149289.44</v>
      </c>
      <c r="H31" s="24">
        <f t="shared" si="0"/>
        <v>93.247620237351654</v>
      </c>
      <c r="I31" s="23">
        <f t="shared" si="1"/>
        <v>46244.020000000004</v>
      </c>
      <c r="J31" s="2">
        <f t="shared" si="2"/>
        <v>144.87731720633482</v>
      </c>
    </row>
    <row r="32" spans="1:10" ht="38.25" x14ac:dyDescent="0.2">
      <c r="A32" s="7" t="s">
        <v>22</v>
      </c>
      <c r="B32" s="11" t="s">
        <v>23</v>
      </c>
      <c r="C32" s="24">
        <v>1530200</v>
      </c>
      <c r="D32" s="24">
        <v>1452787</v>
      </c>
      <c r="E32" s="24">
        <f t="shared" si="3"/>
        <v>94.940988106129922</v>
      </c>
      <c r="F32" s="24">
        <v>2103600</v>
      </c>
      <c r="G32" s="24">
        <v>2051150</v>
      </c>
      <c r="H32" s="24">
        <f t="shared" si="0"/>
        <v>97.506655257653549</v>
      </c>
      <c r="I32" s="23">
        <f t="shared" si="1"/>
        <v>598363</v>
      </c>
      <c r="J32" s="2">
        <f t="shared" si="2"/>
        <v>141.18724905991036</v>
      </c>
    </row>
    <row r="33" spans="1:10" s="14" customFormat="1" x14ac:dyDescent="0.2">
      <c r="A33" s="2" t="s">
        <v>24</v>
      </c>
      <c r="B33" s="10" t="s">
        <v>25</v>
      </c>
      <c r="C33" s="24">
        <v>9500600</v>
      </c>
      <c r="D33" s="24">
        <v>7716586.2400000002</v>
      </c>
      <c r="E33" s="24">
        <f t="shared" si="3"/>
        <v>81.222093762499213</v>
      </c>
      <c r="F33" s="24">
        <v>10598635</v>
      </c>
      <c r="G33" s="24">
        <v>9421485.3300000001</v>
      </c>
      <c r="H33" s="24">
        <f t="shared" si="0"/>
        <v>88.893384195228919</v>
      </c>
      <c r="I33" s="23">
        <f t="shared" si="1"/>
        <v>1704899.0899999999</v>
      </c>
      <c r="J33" s="2">
        <f t="shared" si="2"/>
        <v>122.09395498183405</v>
      </c>
    </row>
    <row r="34" spans="1:10" ht="25.5" x14ac:dyDescent="0.2">
      <c r="A34" s="7" t="s">
        <v>65</v>
      </c>
      <c r="B34" s="11" t="s">
        <v>66</v>
      </c>
      <c r="C34" s="24">
        <v>3079300</v>
      </c>
      <c r="D34" s="24">
        <v>2454674.0499999998</v>
      </c>
      <c r="E34" s="24">
        <f t="shared" si="3"/>
        <v>79.715326535251506</v>
      </c>
      <c r="F34" s="24">
        <v>3428220</v>
      </c>
      <c r="G34" s="24">
        <v>2833610.84</v>
      </c>
      <c r="H34" s="24">
        <f t="shared" si="0"/>
        <v>82.655455017472619</v>
      </c>
      <c r="I34" s="23">
        <f t="shared" si="1"/>
        <v>378936.79000000004</v>
      </c>
      <c r="J34" s="2">
        <f t="shared" si="2"/>
        <v>115.43735674396362</v>
      </c>
    </row>
    <row r="35" spans="1:10" ht="51" x14ac:dyDescent="0.2">
      <c r="A35" s="7" t="s">
        <v>26</v>
      </c>
      <c r="B35" s="11" t="s">
        <v>27</v>
      </c>
      <c r="C35" s="24">
        <v>4359900</v>
      </c>
      <c r="D35" s="24">
        <v>3900113.89</v>
      </c>
      <c r="E35" s="24">
        <f t="shared" si="3"/>
        <v>89.454205142319779</v>
      </c>
      <c r="F35" s="24">
        <v>5139275</v>
      </c>
      <c r="G35" s="24">
        <v>4656196.92</v>
      </c>
      <c r="H35" s="24">
        <f t="shared" si="0"/>
        <v>90.600267936625301</v>
      </c>
      <c r="I35" s="23">
        <f t="shared" si="1"/>
        <v>756083.0299999998</v>
      </c>
      <c r="J35" s="2">
        <f t="shared" si="2"/>
        <v>119.38617823286179</v>
      </c>
    </row>
    <row r="36" spans="1:10" ht="38.25" x14ac:dyDescent="0.2">
      <c r="A36" s="7" t="s">
        <v>94</v>
      </c>
      <c r="B36" s="11" t="s">
        <v>95</v>
      </c>
      <c r="C36" s="24">
        <v>1414400</v>
      </c>
      <c r="D36" s="24">
        <v>1338952.3999999999</v>
      </c>
      <c r="E36" s="24">
        <f t="shared" si="3"/>
        <v>94.665752262443434</v>
      </c>
      <c r="F36" s="24">
        <v>1734820</v>
      </c>
      <c r="G36" s="24">
        <v>1650612.57</v>
      </c>
      <c r="H36" s="24">
        <f t="shared" si="0"/>
        <v>95.146042240693561</v>
      </c>
      <c r="I36" s="23">
        <f t="shared" si="1"/>
        <v>311660.17000000016</v>
      </c>
      <c r="J36" s="2">
        <f t="shared" si="2"/>
        <v>123.27641893767098</v>
      </c>
    </row>
    <row r="37" spans="1:10" ht="25.5" x14ac:dyDescent="0.2">
      <c r="A37" s="7" t="s">
        <v>96</v>
      </c>
      <c r="B37" s="11" t="s">
        <v>97</v>
      </c>
      <c r="C37" s="24">
        <v>647000</v>
      </c>
      <c r="D37" s="24">
        <v>22845.9</v>
      </c>
      <c r="E37" s="24">
        <f t="shared" si="3"/>
        <v>3.5310510046367858</v>
      </c>
      <c r="F37" s="24">
        <v>296320</v>
      </c>
      <c r="G37" s="24">
        <v>281065</v>
      </c>
      <c r="H37" s="24">
        <f t="shared" si="0"/>
        <v>94.851849352051829</v>
      </c>
      <c r="I37" s="23">
        <f t="shared" si="1"/>
        <v>258219.1</v>
      </c>
      <c r="J37" s="2">
        <f t="shared" si="2"/>
        <v>1230.2645113565234</v>
      </c>
    </row>
    <row r="38" spans="1:10" s="14" customFormat="1" x14ac:dyDescent="0.2">
      <c r="A38" s="2" t="s">
        <v>28</v>
      </c>
      <c r="B38" s="10" t="s">
        <v>29</v>
      </c>
      <c r="C38" s="24">
        <v>5296734.79</v>
      </c>
      <c r="D38" s="24">
        <v>4649566.6000000006</v>
      </c>
      <c r="E38" s="24">
        <f t="shared" si="3"/>
        <v>87.781752048038641</v>
      </c>
      <c r="F38" s="24">
        <v>5958489.6400000006</v>
      </c>
      <c r="G38" s="24">
        <v>5491708.6600000001</v>
      </c>
      <c r="H38" s="24">
        <f t="shared" si="0"/>
        <v>92.166119130820533</v>
      </c>
      <c r="I38" s="23">
        <f t="shared" si="1"/>
        <v>842142.05999999959</v>
      </c>
      <c r="J38" s="2">
        <f t="shared" si="2"/>
        <v>118.11227007695726</v>
      </c>
    </row>
    <row r="39" spans="1:10" ht="38.25" x14ac:dyDescent="0.2">
      <c r="A39" s="7" t="s">
        <v>98</v>
      </c>
      <c r="B39" s="11" t="s">
        <v>99</v>
      </c>
      <c r="C39" s="24">
        <v>532800</v>
      </c>
      <c r="D39" s="24">
        <v>412094.4</v>
      </c>
      <c r="E39" s="24">
        <f t="shared" si="3"/>
        <v>77.34504504504504</v>
      </c>
      <c r="F39" s="24">
        <v>842220</v>
      </c>
      <c r="G39" s="24">
        <v>818138.2</v>
      </c>
      <c r="H39" s="24">
        <f t="shared" ref="H39:H70" si="4">IF(F39=0,0,(G39/F39)*100)</f>
        <v>97.140675832917751</v>
      </c>
      <c r="I39" s="23">
        <f t="shared" si="1"/>
        <v>406043.79999999993</v>
      </c>
      <c r="J39" s="2">
        <f t="shared" si="2"/>
        <v>198.53174418288623</v>
      </c>
    </row>
    <row r="40" spans="1:10" s="8" customFormat="1" ht="38.25" x14ac:dyDescent="0.2">
      <c r="A40" s="25" t="s">
        <v>126</v>
      </c>
      <c r="B40" s="11" t="s">
        <v>127</v>
      </c>
      <c r="C40" s="24">
        <v>71800</v>
      </c>
      <c r="D40" s="24">
        <v>56631</v>
      </c>
      <c r="E40" s="24">
        <f t="shared" si="3"/>
        <v>78.873259052924794</v>
      </c>
      <c r="F40" s="24">
        <v>81280</v>
      </c>
      <c r="G40" s="24">
        <v>56630.720000000001</v>
      </c>
      <c r="H40" s="24">
        <f t="shared" si="4"/>
        <v>69.673622047244095</v>
      </c>
      <c r="I40" s="23">
        <f t="shared" si="1"/>
        <v>-0.27999999999883585</v>
      </c>
      <c r="J40" s="2">
        <f t="shared" si="2"/>
        <v>99.99950557115362</v>
      </c>
    </row>
    <row r="41" spans="1:10" s="8" customFormat="1" ht="51" x14ac:dyDescent="0.2">
      <c r="A41" s="25" t="s">
        <v>128</v>
      </c>
      <c r="B41" s="11" t="s">
        <v>129</v>
      </c>
      <c r="C41" s="24">
        <v>33300</v>
      </c>
      <c r="D41" s="24">
        <v>32762</v>
      </c>
      <c r="E41" s="24">
        <f t="shared" si="3"/>
        <v>98.384384384384376</v>
      </c>
      <c r="F41" s="24">
        <v>86200</v>
      </c>
      <c r="G41" s="24">
        <v>83369</v>
      </c>
      <c r="H41" s="24">
        <f t="shared" si="4"/>
        <v>96.715777262180978</v>
      </c>
      <c r="I41" s="23">
        <f t="shared" si="1"/>
        <v>50607</v>
      </c>
      <c r="J41" s="2">
        <f t="shared" si="2"/>
        <v>254.46859166107077</v>
      </c>
    </row>
    <row r="42" spans="1:10" ht="51" x14ac:dyDescent="0.2">
      <c r="A42" s="7" t="s">
        <v>30</v>
      </c>
      <c r="B42" s="11" t="s">
        <v>31</v>
      </c>
      <c r="C42" s="24">
        <v>4658834.79</v>
      </c>
      <c r="D42" s="24">
        <v>4148079.2</v>
      </c>
      <c r="E42" s="24">
        <f t="shared" si="3"/>
        <v>89.036838329268164</v>
      </c>
      <c r="F42" s="24">
        <v>4870325.6400000006</v>
      </c>
      <c r="G42" s="24">
        <v>4455106.74</v>
      </c>
      <c r="H42" s="24">
        <f t="shared" si="4"/>
        <v>91.474514628143012</v>
      </c>
      <c r="I42" s="23">
        <f t="shared" si="1"/>
        <v>307027.54000000004</v>
      </c>
      <c r="J42" s="2">
        <f t="shared" si="2"/>
        <v>107.40167979434916</v>
      </c>
    </row>
    <row r="43" spans="1:10" s="8" customFormat="1" ht="51" x14ac:dyDescent="0.2">
      <c r="A43" s="25" t="s">
        <v>130</v>
      </c>
      <c r="B43" s="11" t="s">
        <v>131</v>
      </c>
      <c r="C43" s="25"/>
      <c r="D43" s="25"/>
      <c r="E43" s="25"/>
      <c r="F43" s="24">
        <v>78463.999999999985</v>
      </c>
      <c r="G43" s="24">
        <v>78464</v>
      </c>
      <c r="H43" s="24">
        <f t="shared" si="4"/>
        <v>100.00000000000003</v>
      </c>
      <c r="I43" s="23">
        <f t="shared" si="1"/>
        <v>78464</v>
      </c>
      <c r="J43" s="2" t="e">
        <f t="shared" si="2"/>
        <v>#DIV/0!</v>
      </c>
    </row>
    <row r="44" spans="1:10" s="14" customFormat="1" ht="25.5" x14ac:dyDescent="0.2">
      <c r="A44" s="2" t="s">
        <v>32</v>
      </c>
      <c r="B44" s="10" t="s">
        <v>33</v>
      </c>
      <c r="C44" s="24">
        <v>8346000</v>
      </c>
      <c r="D44" s="24">
        <v>7519227.8600000003</v>
      </c>
      <c r="E44" s="24">
        <f t="shared" ref="E44:E60" si="5">IF(C44=0,0,(D44/C44)*100)</f>
        <v>90.093791756530067</v>
      </c>
      <c r="F44" s="24">
        <v>12295000</v>
      </c>
      <c r="G44" s="24">
        <v>11646652.82</v>
      </c>
      <c r="H44" s="24">
        <f t="shared" si="4"/>
        <v>94.726741114274091</v>
      </c>
      <c r="I44" s="23">
        <f t="shared" si="1"/>
        <v>4127424.96</v>
      </c>
      <c r="J44" s="2">
        <f t="shared" si="2"/>
        <v>154.89160638363737</v>
      </c>
    </row>
    <row r="45" spans="1:10" ht="25.5" x14ac:dyDescent="0.2">
      <c r="A45" s="7" t="s">
        <v>36</v>
      </c>
      <c r="B45" s="11" t="s">
        <v>37</v>
      </c>
      <c r="C45" s="24">
        <v>8346000</v>
      </c>
      <c r="D45" s="24">
        <v>7519227.8600000003</v>
      </c>
      <c r="E45" s="24">
        <f t="shared" si="5"/>
        <v>90.093791756530067</v>
      </c>
      <c r="F45" s="24">
        <v>12295000</v>
      </c>
      <c r="G45" s="24">
        <v>11646652.82</v>
      </c>
      <c r="H45" s="24">
        <f t="shared" si="4"/>
        <v>94.726741114274091</v>
      </c>
      <c r="I45" s="23">
        <f t="shared" si="1"/>
        <v>4127424.96</v>
      </c>
      <c r="J45" s="2">
        <f t="shared" si="2"/>
        <v>154.89160638363737</v>
      </c>
    </row>
    <row r="46" spans="1:10" s="14" customFormat="1" x14ac:dyDescent="0.2">
      <c r="A46" s="2" t="s">
        <v>38</v>
      </c>
      <c r="B46" s="10" t="s">
        <v>39</v>
      </c>
      <c r="C46" s="24">
        <v>8189939.1399999997</v>
      </c>
      <c r="D46" s="24">
        <v>6921851.25</v>
      </c>
      <c r="E46" s="24">
        <f t="shared" si="5"/>
        <v>84.516516321756214</v>
      </c>
      <c r="F46" s="24">
        <v>6295989.3399999999</v>
      </c>
      <c r="G46" s="24">
        <v>5450957.9500000002</v>
      </c>
      <c r="H46" s="24">
        <f t="shared" si="4"/>
        <v>86.578258882503135</v>
      </c>
      <c r="I46" s="23">
        <f t="shared" si="1"/>
        <v>-1470893.2999999998</v>
      </c>
      <c r="J46" s="2">
        <f t="shared" si="2"/>
        <v>78.750001309259574</v>
      </c>
    </row>
    <row r="47" spans="1:10" ht="25.5" x14ac:dyDescent="0.2">
      <c r="A47" s="7" t="s">
        <v>100</v>
      </c>
      <c r="B47" s="11" t="s">
        <v>101</v>
      </c>
      <c r="C47" s="24">
        <v>50000</v>
      </c>
      <c r="D47" s="24">
        <v>47520</v>
      </c>
      <c r="E47" s="24">
        <f t="shared" si="5"/>
        <v>95.04</v>
      </c>
      <c r="F47" s="24">
        <v>32400</v>
      </c>
      <c r="G47" s="24">
        <v>12000</v>
      </c>
      <c r="H47" s="24">
        <f t="shared" si="4"/>
        <v>37.037037037037038</v>
      </c>
      <c r="I47" s="23">
        <f t="shared" si="1"/>
        <v>-35520</v>
      </c>
      <c r="J47" s="2">
        <f t="shared" si="2"/>
        <v>25.252525252525253</v>
      </c>
    </row>
    <row r="48" spans="1:10" ht="25.5" x14ac:dyDescent="0.2">
      <c r="A48" s="7" t="s">
        <v>102</v>
      </c>
      <c r="B48" s="11" t="s">
        <v>103</v>
      </c>
      <c r="C48" s="24">
        <v>590000</v>
      </c>
      <c r="D48" s="24">
        <v>39087.9</v>
      </c>
      <c r="E48" s="24">
        <f t="shared" si="5"/>
        <v>6.6250677966101694</v>
      </c>
      <c r="F48" s="24">
        <v>440000</v>
      </c>
      <c r="G48" s="24">
        <v>189730.71</v>
      </c>
      <c r="H48" s="24">
        <f t="shared" si="4"/>
        <v>43.120615909090908</v>
      </c>
      <c r="I48" s="23">
        <f t="shared" si="1"/>
        <v>150642.81</v>
      </c>
      <c r="J48" s="2">
        <f t="shared" si="2"/>
        <v>485.39499435886802</v>
      </c>
    </row>
    <row r="49" spans="1:10" ht="63.75" x14ac:dyDescent="0.2">
      <c r="A49" s="7" t="s">
        <v>48</v>
      </c>
      <c r="B49" s="11" t="s">
        <v>49</v>
      </c>
      <c r="C49" s="24">
        <v>6814339.1399999997</v>
      </c>
      <c r="D49" s="24">
        <v>6811598.0999999996</v>
      </c>
      <c r="E49" s="24">
        <f t="shared" si="5"/>
        <v>99.959775409710531</v>
      </c>
      <c r="F49" s="24">
        <v>5133000</v>
      </c>
      <c r="G49" s="24">
        <v>4684080.54</v>
      </c>
      <c r="H49" s="24">
        <f t="shared" si="4"/>
        <v>91.25424780829924</v>
      </c>
      <c r="I49" s="23">
        <f t="shared" si="1"/>
        <v>-2127517.5599999996</v>
      </c>
      <c r="J49" s="2">
        <f t="shared" si="2"/>
        <v>68.766249435650067</v>
      </c>
    </row>
    <row r="50" spans="1:10" x14ac:dyDescent="0.2">
      <c r="A50" s="7" t="s">
        <v>104</v>
      </c>
      <c r="B50" s="11" t="s">
        <v>105</v>
      </c>
      <c r="C50" s="24">
        <v>510000</v>
      </c>
      <c r="D50" s="24">
        <v>0</v>
      </c>
      <c r="E50" s="24">
        <f t="shared" si="5"/>
        <v>0</v>
      </c>
      <c r="F50" s="24">
        <v>322394.33999999997</v>
      </c>
      <c r="G50" s="24">
        <v>230218.98</v>
      </c>
      <c r="H50" s="24">
        <f t="shared" si="4"/>
        <v>71.409125855001065</v>
      </c>
      <c r="I50" s="23">
        <f t="shared" si="1"/>
        <v>230218.98</v>
      </c>
      <c r="J50" s="2" t="e">
        <f t="shared" si="2"/>
        <v>#DIV/0!</v>
      </c>
    </row>
    <row r="51" spans="1:10" ht="38.25" x14ac:dyDescent="0.2">
      <c r="A51" s="7" t="s">
        <v>106</v>
      </c>
      <c r="B51" s="11" t="s">
        <v>107</v>
      </c>
      <c r="C51" s="24">
        <v>97600</v>
      </c>
      <c r="D51" s="24">
        <v>0</v>
      </c>
      <c r="E51" s="24">
        <f t="shared" si="5"/>
        <v>0</v>
      </c>
      <c r="F51" s="24">
        <v>193945</v>
      </c>
      <c r="G51" s="24">
        <v>193545</v>
      </c>
      <c r="H51" s="24">
        <f t="shared" si="4"/>
        <v>99.793755961741724</v>
      </c>
      <c r="I51" s="23">
        <f t="shared" si="1"/>
        <v>193545</v>
      </c>
      <c r="J51" s="2" t="e">
        <f t="shared" si="2"/>
        <v>#DIV/0!</v>
      </c>
    </row>
    <row r="52" spans="1:10" ht="25.5" x14ac:dyDescent="0.2">
      <c r="A52" s="7" t="s">
        <v>108</v>
      </c>
      <c r="B52" s="11" t="s">
        <v>109</v>
      </c>
      <c r="C52" s="24">
        <v>128000</v>
      </c>
      <c r="D52" s="24">
        <v>23645.25</v>
      </c>
      <c r="E52" s="24">
        <f t="shared" si="5"/>
        <v>18.472851562500001</v>
      </c>
      <c r="F52" s="24">
        <v>174250</v>
      </c>
      <c r="G52" s="24">
        <v>141382.72</v>
      </c>
      <c r="H52" s="24">
        <f t="shared" si="4"/>
        <v>81.1378593974175</v>
      </c>
      <c r="I52" s="23">
        <f t="shared" si="1"/>
        <v>117737.47</v>
      </c>
      <c r="J52" s="2">
        <f t="shared" si="2"/>
        <v>597.9328617798501</v>
      </c>
    </row>
    <row r="53" spans="1:10" s="14" customFormat="1" x14ac:dyDescent="0.2">
      <c r="A53" s="2" t="s">
        <v>52</v>
      </c>
      <c r="B53" s="10" t="s">
        <v>53</v>
      </c>
      <c r="C53" s="24">
        <v>3434706</v>
      </c>
      <c r="D53" s="24">
        <v>1695323.5</v>
      </c>
      <c r="E53" s="24">
        <f t="shared" si="5"/>
        <v>49.358620504928226</v>
      </c>
      <c r="F53" s="24">
        <v>2596190</v>
      </c>
      <c r="G53" s="24">
        <v>596021.75</v>
      </c>
      <c r="H53" s="24">
        <f t="shared" si="4"/>
        <v>22.957555109602918</v>
      </c>
      <c r="I53" s="23">
        <f t="shared" si="1"/>
        <v>-1099301.75</v>
      </c>
      <c r="J53" s="2">
        <f t="shared" si="2"/>
        <v>35.15681520370596</v>
      </c>
    </row>
    <row r="54" spans="1:10" ht="51" x14ac:dyDescent="0.2">
      <c r="A54" s="7" t="s">
        <v>54</v>
      </c>
      <c r="B54" s="11" t="s">
        <v>55</v>
      </c>
      <c r="C54" s="24">
        <v>500000</v>
      </c>
      <c r="D54" s="24">
        <v>199860</v>
      </c>
      <c r="E54" s="24">
        <f t="shared" si="5"/>
        <v>39.972000000000001</v>
      </c>
      <c r="F54" s="24">
        <v>648840</v>
      </c>
      <c r="G54" s="24">
        <v>248820</v>
      </c>
      <c r="H54" s="24">
        <f t="shared" si="4"/>
        <v>38.348437211022748</v>
      </c>
      <c r="I54" s="23">
        <f t="shared" si="1"/>
        <v>48960</v>
      </c>
      <c r="J54" s="2">
        <f t="shared" si="2"/>
        <v>124.49714800360252</v>
      </c>
    </row>
    <row r="55" spans="1:10" s="15" customFormat="1" ht="25.5" x14ac:dyDescent="0.2">
      <c r="A55" s="24" t="s">
        <v>134</v>
      </c>
      <c r="B55" s="30" t="s">
        <v>135</v>
      </c>
      <c r="C55" s="24">
        <v>616206</v>
      </c>
      <c r="D55" s="24">
        <v>537073.87</v>
      </c>
      <c r="E55" s="24">
        <f t="shared" si="5"/>
        <v>87.158169508248861</v>
      </c>
      <c r="F55" s="24">
        <v>347350</v>
      </c>
      <c r="G55" s="24">
        <v>347201.75</v>
      </c>
      <c r="H55" s="24">
        <f t="shared" si="4"/>
        <v>99.957319706348073</v>
      </c>
      <c r="I55" s="23">
        <f t="shared" si="1"/>
        <v>-189872.12</v>
      </c>
      <c r="J55" s="2">
        <f t="shared" si="2"/>
        <v>64.646926501935383</v>
      </c>
    </row>
    <row r="56" spans="1:10" s="16" customFormat="1" ht="25.5" x14ac:dyDescent="0.2">
      <c r="A56" s="7" t="s">
        <v>136</v>
      </c>
      <c r="B56" s="22" t="s">
        <v>137</v>
      </c>
      <c r="C56" s="24">
        <v>518500</v>
      </c>
      <c r="D56" s="24">
        <v>171059</v>
      </c>
      <c r="E56" s="24">
        <f t="shared" si="5"/>
        <v>32.991128254580524</v>
      </c>
      <c r="F56" s="47"/>
      <c r="G56" s="47"/>
      <c r="H56" s="47"/>
      <c r="I56" s="23">
        <f t="shared" si="1"/>
        <v>-171059</v>
      </c>
      <c r="J56" s="2">
        <f t="shared" si="2"/>
        <v>0</v>
      </c>
    </row>
    <row r="57" spans="1:10" ht="25.5" x14ac:dyDescent="0.2">
      <c r="A57" s="7" t="s">
        <v>110</v>
      </c>
      <c r="B57" s="22" t="s">
        <v>111</v>
      </c>
      <c r="C57" s="24">
        <v>960000</v>
      </c>
      <c r="D57" s="24">
        <v>0</v>
      </c>
      <c r="E57" s="24">
        <f t="shared" si="5"/>
        <v>0</v>
      </c>
      <c r="F57" s="24">
        <v>1600000</v>
      </c>
      <c r="G57" s="24">
        <v>0</v>
      </c>
      <c r="H57" s="24">
        <f>IF(F57=0,0,(G57/F57)*100)</f>
        <v>0</v>
      </c>
      <c r="I57" s="23">
        <f t="shared" si="1"/>
        <v>0</v>
      </c>
      <c r="J57" s="2" t="e">
        <f t="shared" si="2"/>
        <v>#DIV/0!</v>
      </c>
    </row>
    <row r="58" spans="1:10" s="26" customFormat="1" ht="76.5" x14ac:dyDescent="0.2">
      <c r="A58" s="7" t="s">
        <v>142</v>
      </c>
      <c r="B58" s="11" t="s">
        <v>143</v>
      </c>
      <c r="C58" s="24">
        <v>200000</v>
      </c>
      <c r="D58" s="24">
        <v>200000</v>
      </c>
      <c r="E58" s="24">
        <f t="shared" si="5"/>
        <v>100</v>
      </c>
      <c r="F58" s="25"/>
      <c r="G58" s="25"/>
      <c r="H58" s="25"/>
      <c r="I58" s="23">
        <f t="shared" si="1"/>
        <v>-200000</v>
      </c>
      <c r="J58" s="2">
        <f t="shared" si="2"/>
        <v>0</v>
      </c>
    </row>
    <row r="59" spans="1:10" s="16" customFormat="1" ht="38.25" x14ac:dyDescent="0.2">
      <c r="A59" s="7" t="s">
        <v>138</v>
      </c>
      <c r="B59" s="22" t="s">
        <v>139</v>
      </c>
      <c r="C59" s="24">
        <v>640000</v>
      </c>
      <c r="D59" s="24">
        <v>587330.63</v>
      </c>
      <c r="E59" s="24">
        <f t="shared" si="5"/>
        <v>91.770410937500003</v>
      </c>
      <c r="F59" s="25"/>
      <c r="G59" s="25"/>
      <c r="H59" s="25"/>
      <c r="I59" s="23">
        <f t="shared" si="1"/>
        <v>-587330.63</v>
      </c>
      <c r="J59" s="2">
        <f t="shared" si="2"/>
        <v>0</v>
      </c>
    </row>
    <row r="60" spans="1:10" s="14" customFormat="1" x14ac:dyDescent="0.2">
      <c r="A60" s="2" t="s">
        <v>58</v>
      </c>
      <c r="B60" s="10" t="s">
        <v>59</v>
      </c>
      <c r="C60" s="24">
        <v>1052500</v>
      </c>
      <c r="D60" s="24">
        <v>1043040.04</v>
      </c>
      <c r="E60" s="24">
        <f t="shared" si="5"/>
        <v>99.101191448931132</v>
      </c>
      <c r="F60" s="24">
        <v>2592000</v>
      </c>
      <c r="G60" s="24">
        <v>2326666.6</v>
      </c>
      <c r="H60" s="24">
        <f>IF(F60=0,0,(G60/F60)*100)</f>
        <v>89.763371913580244</v>
      </c>
      <c r="I60" s="23">
        <f t="shared" si="1"/>
        <v>1283626.56</v>
      </c>
      <c r="J60" s="2">
        <f t="shared" si="2"/>
        <v>223.06589495835655</v>
      </c>
    </row>
    <row r="61" spans="1:10" s="8" customFormat="1" ht="127.5" x14ac:dyDescent="0.2">
      <c r="A61" s="25" t="s">
        <v>132</v>
      </c>
      <c r="B61" s="11" t="s">
        <v>133</v>
      </c>
      <c r="C61" s="25"/>
      <c r="D61" s="25"/>
      <c r="E61" s="25"/>
      <c r="F61" s="24">
        <v>2000000</v>
      </c>
      <c r="G61" s="24">
        <v>2000000</v>
      </c>
      <c r="H61" s="24">
        <f>IF(F61=0,0,(G61/F61)*100)</f>
        <v>100</v>
      </c>
      <c r="I61" s="23">
        <f t="shared" si="1"/>
        <v>2000000</v>
      </c>
      <c r="J61" s="2" t="e">
        <f t="shared" si="2"/>
        <v>#DIV/0!</v>
      </c>
    </row>
    <row r="62" spans="1:10" s="26" customFormat="1" ht="25.5" x14ac:dyDescent="0.2">
      <c r="A62" s="7" t="s">
        <v>140</v>
      </c>
      <c r="B62" s="11" t="s">
        <v>141</v>
      </c>
      <c r="C62" s="24">
        <v>211500</v>
      </c>
      <c r="D62" s="24">
        <v>208282.74</v>
      </c>
      <c r="E62" s="24">
        <f>IF(C62=0,0,(D62/C62)*100)</f>
        <v>98.47883687943262</v>
      </c>
      <c r="F62" s="24">
        <v>412000</v>
      </c>
      <c r="G62" s="24">
        <v>182000</v>
      </c>
      <c r="H62" s="24">
        <f>IF(F62=0,0,(G62/F62)*100)</f>
        <v>44.174757281553397</v>
      </c>
      <c r="I62" s="23">
        <f t="shared" si="1"/>
        <v>-26282.739999999991</v>
      </c>
      <c r="J62" s="2">
        <f t="shared" si="2"/>
        <v>87.381220354600671</v>
      </c>
    </row>
    <row r="63" spans="1:10" ht="63.75" x14ac:dyDescent="0.2">
      <c r="A63" s="7" t="s">
        <v>60</v>
      </c>
      <c r="B63" s="11" t="s">
        <v>61</v>
      </c>
      <c r="C63" s="24">
        <v>841000</v>
      </c>
      <c r="D63" s="24">
        <v>834757.3</v>
      </c>
      <c r="E63" s="24">
        <f>IF(C63=0,0,(D63/C63)*100)</f>
        <v>99.257705112960764</v>
      </c>
      <c r="F63" s="24">
        <v>180000</v>
      </c>
      <c r="G63" s="24">
        <v>144666.6</v>
      </c>
      <c r="H63" s="24">
        <f>IF(F63=0,0,(G63/F63)*100)</f>
        <v>80.370333333333335</v>
      </c>
      <c r="I63" s="23">
        <f t="shared" si="1"/>
        <v>-690090.70000000007</v>
      </c>
      <c r="J63" s="2">
        <f t="shared" si="2"/>
        <v>17.330378542361956</v>
      </c>
    </row>
    <row r="64" spans="1:10" s="14" customFormat="1" ht="15" x14ac:dyDescent="0.25">
      <c r="A64" s="6" t="s">
        <v>62</v>
      </c>
      <c r="B64" s="12"/>
      <c r="C64" s="24">
        <v>252559482.66999999</v>
      </c>
      <c r="D64" s="24">
        <v>230830677.24000007</v>
      </c>
      <c r="E64" s="24">
        <f>IF(C64=0,0,(D64/C64)*100)</f>
        <v>91.396559257926867</v>
      </c>
      <c r="F64" s="24">
        <v>264366995.38120005</v>
      </c>
      <c r="G64" s="24">
        <v>249527566.29999998</v>
      </c>
      <c r="H64" s="24">
        <f>IF(F64=0,0,(G64/F64)*100)</f>
        <v>94.386807226143119</v>
      </c>
      <c r="I64" s="23">
        <f t="shared" si="1"/>
        <v>18696889.059999913</v>
      </c>
      <c r="J64" s="2">
        <f t="shared" si="2"/>
        <v>108.09982853386524</v>
      </c>
    </row>
  </sheetData>
  <mergeCells count="8">
    <mergeCell ref="J4:J5"/>
    <mergeCell ref="F4:H4"/>
    <mergeCell ref="I4:I5"/>
    <mergeCell ref="A2:E2"/>
    <mergeCell ref="A3:B3"/>
    <mergeCell ref="A4:A5"/>
    <mergeCell ref="B4:B5"/>
    <mergeCell ref="C4:E4"/>
  </mergeCells>
  <pageMargins left="0.59055118110236204" right="0.59055118110236204" top="0.39370078740157499" bottom="0.39370078740157499" header="0" footer="0"/>
  <pageSetup paperSize="9" fitToHeight="5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8"/>
  <sheetViews>
    <sheetView workbookViewId="0">
      <selection activeCell="O9" sqref="O9"/>
    </sheetView>
  </sheetViews>
  <sheetFormatPr defaultRowHeight="12.75" x14ac:dyDescent="0.2"/>
  <cols>
    <col min="2" max="2" width="22.42578125" customWidth="1"/>
    <col min="3" max="3" width="13.140625" customWidth="1"/>
    <col min="4" max="4" width="11.5703125" customWidth="1"/>
    <col min="5" max="5" width="10.42578125" bestFit="1" customWidth="1"/>
    <col min="6" max="6" width="12.42578125" customWidth="1"/>
    <col min="7" max="7" width="11.85546875" customWidth="1"/>
    <col min="8" max="8" width="9.42578125" bestFit="1" customWidth="1"/>
    <col min="9" max="9" width="12.85546875" customWidth="1"/>
    <col min="10" max="10" width="10.5703125" customWidth="1"/>
  </cols>
  <sheetData>
    <row r="2" spans="1:10" ht="18.75" x14ac:dyDescent="0.3">
      <c r="A2" s="13" t="s">
        <v>159</v>
      </c>
      <c r="B2" s="13"/>
      <c r="C2" s="13"/>
      <c r="D2" s="13"/>
      <c r="E2" s="13"/>
      <c r="F2" s="8"/>
      <c r="G2" s="8"/>
      <c r="H2" s="8"/>
      <c r="I2" s="8"/>
      <c r="J2" s="8"/>
    </row>
    <row r="3" spans="1:10" x14ac:dyDescent="0.2">
      <c r="A3" s="46" t="s">
        <v>64</v>
      </c>
      <c r="B3" s="46"/>
    </row>
    <row r="4" spans="1:10" s="3" customFormat="1" x14ac:dyDescent="0.2">
      <c r="A4" s="4"/>
      <c r="B4" s="4"/>
    </row>
    <row r="5" spans="1:10" x14ac:dyDescent="0.2">
      <c r="A5" s="43" t="s">
        <v>0</v>
      </c>
      <c r="B5" s="43" t="s">
        <v>1</v>
      </c>
      <c r="C5" s="44" t="s">
        <v>151</v>
      </c>
      <c r="D5" s="44"/>
      <c r="E5" s="44"/>
      <c r="F5" s="44" t="s">
        <v>152</v>
      </c>
      <c r="G5" s="44"/>
      <c r="H5" s="44"/>
      <c r="I5" s="39" t="s">
        <v>122</v>
      </c>
      <c r="J5" s="34" t="s">
        <v>123</v>
      </c>
    </row>
    <row r="6" spans="1:10" ht="63.75" x14ac:dyDescent="0.2">
      <c r="A6" s="43"/>
      <c r="B6" s="43"/>
      <c r="C6" s="1" t="s">
        <v>2</v>
      </c>
      <c r="D6" s="1" t="s">
        <v>3</v>
      </c>
      <c r="E6" s="1" t="s">
        <v>63</v>
      </c>
      <c r="F6" s="1" t="s">
        <v>2</v>
      </c>
      <c r="G6" s="1" t="s">
        <v>3</v>
      </c>
      <c r="H6" s="1" t="s">
        <v>63</v>
      </c>
      <c r="I6" s="40"/>
      <c r="J6" s="45"/>
    </row>
    <row r="7" spans="1:10" x14ac:dyDescent="0.2">
      <c r="A7" s="1">
        <v>1</v>
      </c>
      <c r="B7" s="1">
        <v>2</v>
      </c>
      <c r="C7" s="1">
        <v>3</v>
      </c>
      <c r="D7" s="1">
        <v>4</v>
      </c>
      <c r="E7" s="1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</row>
    <row r="8" spans="1:10" s="14" customFormat="1" x14ac:dyDescent="0.2">
      <c r="A8" s="2" t="s">
        <v>4</v>
      </c>
      <c r="B8" s="10" t="s">
        <v>5</v>
      </c>
      <c r="C8" s="24">
        <v>1029800</v>
      </c>
      <c r="D8" s="24">
        <v>672852.8</v>
      </c>
      <c r="E8" s="24">
        <f>IF(C8=0,0,(D8/C8)*100)</f>
        <v>65.338201592542248</v>
      </c>
      <c r="F8" s="24">
        <v>921874</v>
      </c>
      <c r="G8" s="24">
        <v>2155009.31</v>
      </c>
      <c r="H8" s="24">
        <f>IF(F8=0,0,(G8/F8)*100)</f>
        <v>233.76397533719359</v>
      </c>
      <c r="I8" s="24">
        <f>G8-D8</f>
        <v>1482156.51</v>
      </c>
      <c r="J8" s="27">
        <f>G8/D8*100</f>
        <v>320.27945934088405</v>
      </c>
    </row>
    <row r="9" spans="1:10" ht="127.5" x14ac:dyDescent="0.2">
      <c r="A9" s="7" t="s">
        <v>6</v>
      </c>
      <c r="B9" s="11" t="s">
        <v>7</v>
      </c>
      <c r="C9" s="25"/>
      <c r="D9" s="25"/>
      <c r="E9" s="25"/>
      <c r="F9" s="24">
        <v>70000</v>
      </c>
      <c r="G9" s="24">
        <v>1173460</v>
      </c>
      <c r="H9" s="24">
        <f>IF(F9=0,0,(G9/F9)*100)</f>
        <v>1676.3714285714286</v>
      </c>
      <c r="I9" s="24">
        <f t="shared" ref="I9:I56" si="0">G9-D9</f>
        <v>1173460</v>
      </c>
      <c r="J9" s="27"/>
    </row>
    <row r="10" spans="1:10" ht="63.75" x14ac:dyDescent="0.2">
      <c r="A10" s="7" t="s">
        <v>8</v>
      </c>
      <c r="B10" s="11" t="s">
        <v>9</v>
      </c>
      <c r="C10" s="24">
        <v>1029800</v>
      </c>
      <c r="D10" s="24">
        <v>672852.8</v>
      </c>
      <c r="E10" s="24">
        <f>IF(C10=0,0,(D10/C10)*100)</f>
        <v>65.338201592542248</v>
      </c>
      <c r="F10" s="24">
        <v>851874</v>
      </c>
      <c r="G10" s="24">
        <v>981549.30999999994</v>
      </c>
      <c r="H10" s="24">
        <f>IF(F10=0,0,(G10/F10)*100)</f>
        <v>115.22235800130065</v>
      </c>
      <c r="I10" s="24">
        <f t="shared" si="0"/>
        <v>308696.50999999989</v>
      </c>
      <c r="J10" s="27">
        <f t="shared" ref="J9:J56" si="1">G10/D10*100</f>
        <v>145.87875832574372</v>
      </c>
    </row>
    <row r="11" spans="1:10" s="14" customFormat="1" x14ac:dyDescent="0.2">
      <c r="A11" s="2" t="s">
        <v>10</v>
      </c>
      <c r="B11" s="10" t="s">
        <v>11</v>
      </c>
      <c r="C11" s="24">
        <v>4628200</v>
      </c>
      <c r="D11" s="24">
        <v>3191943.42</v>
      </c>
      <c r="E11" s="24">
        <f>IF(C11=0,0,(D11/C11)*100)</f>
        <v>68.967274966509663</v>
      </c>
      <c r="F11" s="24">
        <v>9002848</v>
      </c>
      <c r="G11" s="24">
        <v>9959617.8300000001</v>
      </c>
      <c r="H11" s="24">
        <f>IF(F11=0,0,(G11/F11)*100)</f>
        <v>110.62741290311689</v>
      </c>
      <c r="I11" s="24">
        <f t="shared" si="0"/>
        <v>6767674.4100000001</v>
      </c>
      <c r="J11" s="27">
        <f t="shared" si="1"/>
        <v>312.02363323846134</v>
      </c>
    </row>
    <row r="12" spans="1:10" ht="25.5" x14ac:dyDescent="0.2">
      <c r="A12" s="7" t="s">
        <v>12</v>
      </c>
      <c r="B12" s="11" t="s">
        <v>13</v>
      </c>
      <c r="C12" s="24">
        <v>3189999.9999999995</v>
      </c>
      <c r="D12" s="24">
        <v>1751569.01</v>
      </c>
      <c r="E12" s="24">
        <f>IF(C12=0,0,(D12/C12)*100)</f>
        <v>54.908119435736694</v>
      </c>
      <c r="F12" s="24">
        <v>3971200</v>
      </c>
      <c r="G12" s="24">
        <v>2866712.9099999997</v>
      </c>
      <c r="H12" s="24">
        <f>IF(F12=0,0,(G12/F12)*100)</f>
        <v>72.187573277598702</v>
      </c>
      <c r="I12" s="24">
        <f t="shared" si="0"/>
        <v>1115143.8999999997</v>
      </c>
      <c r="J12" s="27">
        <f t="shared" si="1"/>
        <v>163.66542760424835</v>
      </c>
    </row>
    <row r="13" spans="1:10" ht="51" x14ac:dyDescent="0.2">
      <c r="A13" s="7" t="s">
        <v>14</v>
      </c>
      <c r="B13" s="11" t="s">
        <v>15</v>
      </c>
      <c r="C13" s="24">
        <v>1045200</v>
      </c>
      <c r="D13" s="24">
        <v>234138.38</v>
      </c>
      <c r="E13" s="24">
        <f>IF(C13=0,0,(D13/C13)*100)</f>
        <v>22.401299272866439</v>
      </c>
      <c r="F13" s="24">
        <v>1370015</v>
      </c>
      <c r="G13" s="24">
        <v>3323884.76</v>
      </c>
      <c r="H13" s="24">
        <f>IF(F13=0,0,(G13/F13)*100)</f>
        <v>242.61666916055665</v>
      </c>
      <c r="I13" s="24">
        <f t="shared" si="0"/>
        <v>3089746.38</v>
      </c>
      <c r="J13" s="27">
        <f t="shared" si="1"/>
        <v>1419.6240530920218</v>
      </c>
    </row>
    <row r="14" spans="1:10" s="8" customFormat="1" ht="63.75" x14ac:dyDescent="0.2">
      <c r="A14" s="25" t="s">
        <v>70</v>
      </c>
      <c r="B14" s="11" t="s">
        <v>71</v>
      </c>
      <c r="C14" s="24">
        <v>0</v>
      </c>
      <c r="D14" s="24">
        <v>381772.03</v>
      </c>
      <c r="E14" s="24">
        <f>IF(C14=0,0,(D14/C14)*100)</f>
        <v>0</v>
      </c>
      <c r="F14" s="24">
        <v>0</v>
      </c>
      <c r="G14" s="24">
        <v>37250</v>
      </c>
      <c r="H14" s="24">
        <f>IF(F14=0,0,(G14/F14)*100)</f>
        <v>0</v>
      </c>
      <c r="I14" s="24">
        <f t="shared" si="0"/>
        <v>-344522.03</v>
      </c>
      <c r="J14" s="27">
        <f t="shared" si="1"/>
        <v>9.7571317626385561</v>
      </c>
    </row>
    <row r="15" spans="1:10" ht="38.25" x14ac:dyDescent="0.2">
      <c r="A15" s="7" t="s">
        <v>16</v>
      </c>
      <c r="B15" s="11" t="s">
        <v>17</v>
      </c>
      <c r="C15" s="24">
        <v>393000</v>
      </c>
      <c r="D15" s="24">
        <v>348920</v>
      </c>
      <c r="E15" s="24">
        <f>IF(C15=0,0,(D15/C15)*100)</f>
        <v>88.783715012722638</v>
      </c>
      <c r="F15" s="24">
        <v>515000</v>
      </c>
      <c r="G15" s="24">
        <v>568215</v>
      </c>
      <c r="H15" s="24">
        <f>IF(F15=0,0,(G15/F15)*100)</f>
        <v>110.33300970873788</v>
      </c>
      <c r="I15" s="24">
        <f t="shared" si="0"/>
        <v>219295</v>
      </c>
      <c r="J15" s="27">
        <f t="shared" si="1"/>
        <v>162.84965034965035</v>
      </c>
    </row>
    <row r="16" spans="1:10" s="8" customFormat="1" ht="38.25" x14ac:dyDescent="0.2">
      <c r="A16" s="25" t="s">
        <v>72</v>
      </c>
      <c r="B16" s="11" t="s">
        <v>73</v>
      </c>
      <c r="C16" s="24">
        <v>0</v>
      </c>
      <c r="D16" s="24">
        <v>432345</v>
      </c>
      <c r="E16" s="24">
        <f>IF(C16=0,0,(D16/C16)*100)</f>
        <v>0</v>
      </c>
      <c r="F16" s="24">
        <v>40000</v>
      </c>
      <c r="G16" s="24">
        <v>57630</v>
      </c>
      <c r="H16" s="24">
        <f>IF(F16=0,0,(G16/F16)*100)</f>
        <v>144.07499999999999</v>
      </c>
      <c r="I16" s="24">
        <f t="shared" si="0"/>
        <v>-374715</v>
      </c>
      <c r="J16" s="27">
        <f t="shared" si="1"/>
        <v>13.329632585088296</v>
      </c>
    </row>
    <row r="17" spans="1:10" s="8" customFormat="1" ht="51" x14ac:dyDescent="0.2">
      <c r="A17" s="25" t="s">
        <v>114</v>
      </c>
      <c r="B17" s="11" t="s">
        <v>115</v>
      </c>
      <c r="C17" s="24">
        <v>0</v>
      </c>
      <c r="D17" s="24">
        <v>43199</v>
      </c>
      <c r="E17" s="24">
        <f>IF(C17=0,0,(D17/C17)*100)</f>
        <v>0</v>
      </c>
      <c r="F17" s="24">
        <v>0</v>
      </c>
      <c r="G17" s="24">
        <v>26969.98</v>
      </c>
      <c r="H17" s="24">
        <f>IF(F17=0,0,(G17/F17)*100)</f>
        <v>0</v>
      </c>
      <c r="I17" s="24">
        <f t="shared" si="0"/>
        <v>-16229.02</v>
      </c>
      <c r="J17" s="27">
        <f t="shared" si="1"/>
        <v>62.431954443389891</v>
      </c>
    </row>
    <row r="18" spans="1:10" s="26" customFormat="1" ht="114.75" x14ac:dyDescent="0.2">
      <c r="A18" s="7" t="s">
        <v>144</v>
      </c>
      <c r="B18" s="11" t="s">
        <v>145</v>
      </c>
      <c r="C18" s="25"/>
      <c r="D18" s="25"/>
      <c r="E18" s="25"/>
      <c r="F18" s="24">
        <v>290000</v>
      </c>
      <c r="G18" s="24">
        <v>287232.21999999997</v>
      </c>
      <c r="H18" s="24">
        <f>IF(F18=0,0,(G18/F18)*100)</f>
        <v>99.045593103448269</v>
      </c>
      <c r="I18" s="24">
        <f t="shared" si="0"/>
        <v>287232.21999999997</v>
      </c>
      <c r="J18" s="27"/>
    </row>
    <row r="19" spans="1:10" s="26" customFormat="1" ht="102" x14ac:dyDescent="0.2">
      <c r="A19" s="33" t="s">
        <v>155</v>
      </c>
      <c r="B19" s="48" t="s">
        <v>156</v>
      </c>
      <c r="C19" s="25"/>
      <c r="D19" s="25"/>
      <c r="E19" s="25"/>
      <c r="F19" s="24">
        <v>2610000</v>
      </c>
      <c r="G19" s="24">
        <v>2585089.96</v>
      </c>
      <c r="H19" s="24">
        <f>IF(F19=0,0,(G19/F19)*100)</f>
        <v>99.045592337164749</v>
      </c>
      <c r="I19" s="24">
        <f t="shared" si="0"/>
        <v>2585089.96</v>
      </c>
      <c r="J19" s="27"/>
    </row>
    <row r="20" spans="1:10" s="32" customFormat="1" ht="89.25" x14ac:dyDescent="0.2">
      <c r="A20" s="33" t="s">
        <v>157</v>
      </c>
      <c r="B20" s="48" t="s">
        <v>158</v>
      </c>
      <c r="C20" s="25"/>
      <c r="D20" s="25"/>
      <c r="E20" s="25"/>
      <c r="F20" s="24">
        <v>206633</v>
      </c>
      <c r="G20" s="24">
        <v>206633</v>
      </c>
      <c r="H20" s="24">
        <f>IF(F20=0,0,(G20/F20)*100)</f>
        <v>100</v>
      </c>
      <c r="I20" s="24">
        <f t="shared" si="0"/>
        <v>206633</v>
      </c>
      <c r="J20" s="27"/>
    </row>
    <row r="21" spans="1:10" s="14" customFormat="1" ht="25.5" x14ac:dyDescent="0.2">
      <c r="A21" s="2" t="s">
        <v>18</v>
      </c>
      <c r="B21" s="10" t="s">
        <v>19</v>
      </c>
      <c r="C21" s="24">
        <v>212600</v>
      </c>
      <c r="D21" s="24">
        <v>101616.25</v>
      </c>
      <c r="E21" s="24">
        <f>IF(C21=0,0,(D21/C21)*100)</f>
        <v>47.796919096895579</v>
      </c>
      <c r="F21" s="24">
        <v>50300</v>
      </c>
      <c r="G21" s="24">
        <v>51201.9</v>
      </c>
      <c r="H21" s="24">
        <f>IF(F21=0,0,(G21/F21)*100)</f>
        <v>101.79304174950299</v>
      </c>
      <c r="I21" s="24">
        <f t="shared" si="0"/>
        <v>-50414.35</v>
      </c>
      <c r="J21" s="27">
        <f t="shared" si="1"/>
        <v>50.387511839887807</v>
      </c>
    </row>
    <row r="22" spans="1:10" ht="89.25" x14ac:dyDescent="0.2">
      <c r="A22" s="7" t="s">
        <v>20</v>
      </c>
      <c r="B22" s="11" t="s">
        <v>21</v>
      </c>
      <c r="C22" s="24">
        <v>52600</v>
      </c>
      <c r="D22" s="24">
        <v>101616.25</v>
      </c>
      <c r="E22" s="24">
        <f>IF(C22=0,0,(D22/C22)*100)</f>
        <v>193.18678707224336</v>
      </c>
      <c r="F22" s="24">
        <v>50300</v>
      </c>
      <c r="G22" s="24">
        <v>51201.9</v>
      </c>
      <c r="H22" s="24">
        <f>IF(F22=0,0,(G22/F22)*100)</f>
        <v>101.79304174950299</v>
      </c>
      <c r="I22" s="24">
        <f t="shared" si="0"/>
        <v>-50414.35</v>
      </c>
      <c r="J22" s="27">
        <f t="shared" si="1"/>
        <v>50.387511839887807</v>
      </c>
    </row>
    <row r="23" spans="1:10" ht="51" x14ac:dyDescent="0.2">
      <c r="A23" s="7" t="s">
        <v>22</v>
      </c>
      <c r="B23" s="11" t="s">
        <v>23</v>
      </c>
      <c r="C23" s="24">
        <v>160000</v>
      </c>
      <c r="D23" s="24">
        <v>0</v>
      </c>
      <c r="E23" s="24">
        <f>IF(C23=0,0,(D23/C23)*100)</f>
        <v>0</v>
      </c>
      <c r="F23" s="25"/>
      <c r="G23" s="25"/>
      <c r="H23" s="25"/>
      <c r="I23" s="24">
        <f t="shared" si="0"/>
        <v>0</v>
      </c>
      <c r="J23" s="27"/>
    </row>
    <row r="24" spans="1:10" s="14" customFormat="1" x14ac:dyDescent="0.2">
      <c r="A24" s="2" t="s">
        <v>24</v>
      </c>
      <c r="B24" s="10" t="s">
        <v>25</v>
      </c>
      <c r="C24" s="24">
        <v>485400</v>
      </c>
      <c r="D24" s="24">
        <v>381361.08</v>
      </c>
      <c r="E24" s="24">
        <f>IF(C24=0,0,(D24/C24)*100)</f>
        <v>78.566353522867743</v>
      </c>
      <c r="F24" s="24">
        <v>2226830</v>
      </c>
      <c r="G24" s="24">
        <v>2623457.06</v>
      </c>
      <c r="H24" s="24">
        <f>IF(F24=0,0,(G24/F24)*100)</f>
        <v>117.81128599848213</v>
      </c>
      <c r="I24" s="24">
        <f t="shared" si="0"/>
        <v>2242095.98</v>
      </c>
      <c r="J24" s="27">
        <f t="shared" si="1"/>
        <v>687.91945418237231</v>
      </c>
    </row>
    <row r="25" spans="1:10" ht="25.5" x14ac:dyDescent="0.2">
      <c r="A25" s="7" t="s">
        <v>65</v>
      </c>
      <c r="B25" s="11" t="s">
        <v>66</v>
      </c>
      <c r="C25" s="24">
        <v>25000</v>
      </c>
      <c r="D25" s="24">
        <v>159602.01</v>
      </c>
      <c r="E25" s="24">
        <f>IF(C25=0,0,(D25/C25)*100)</f>
        <v>638.40804000000003</v>
      </c>
      <c r="F25" s="24">
        <v>230000</v>
      </c>
      <c r="G25" s="24">
        <v>698500.9</v>
      </c>
      <c r="H25" s="24">
        <f>IF(F25=0,0,(G25/F25)*100)</f>
        <v>303.69604347826089</v>
      </c>
      <c r="I25" s="24">
        <f t="shared" si="0"/>
        <v>538898.89</v>
      </c>
      <c r="J25" s="27">
        <f t="shared" si="1"/>
        <v>437.65169373493478</v>
      </c>
    </row>
    <row r="26" spans="1:10" ht="63.75" x14ac:dyDescent="0.2">
      <c r="A26" s="7" t="s">
        <v>26</v>
      </c>
      <c r="B26" s="11" t="s">
        <v>27</v>
      </c>
      <c r="C26" s="24">
        <v>460400</v>
      </c>
      <c r="D26" s="24">
        <v>77644.070000000007</v>
      </c>
      <c r="E26" s="24">
        <f>IF(C26=0,0,(D26/C26)*100)</f>
        <v>16.864480886185927</v>
      </c>
      <c r="F26" s="24">
        <v>1996830</v>
      </c>
      <c r="G26" s="24">
        <v>1924956.1599999999</v>
      </c>
      <c r="H26" s="24">
        <f>IF(F26=0,0,(G26/F26)*100)</f>
        <v>96.400602955684761</v>
      </c>
      <c r="I26" s="24">
        <f t="shared" si="0"/>
        <v>1847312.0899999999</v>
      </c>
      <c r="J26" s="27">
        <f t="shared" si="1"/>
        <v>2479.2056366957577</v>
      </c>
    </row>
    <row r="27" spans="1:10" s="15" customFormat="1" ht="38.25" x14ac:dyDescent="0.2">
      <c r="A27" s="25" t="s">
        <v>94</v>
      </c>
      <c r="B27" s="11" t="s">
        <v>95</v>
      </c>
      <c r="C27" s="24">
        <v>0</v>
      </c>
      <c r="D27" s="24">
        <v>144115</v>
      </c>
      <c r="E27" s="24">
        <f>IF(C27=0,0,(D27/C27)*100)</f>
        <v>0</v>
      </c>
      <c r="F27" s="25"/>
      <c r="G27" s="25"/>
      <c r="H27" s="25"/>
      <c r="I27" s="24">
        <f t="shared" si="0"/>
        <v>-144115</v>
      </c>
      <c r="J27" s="27">
        <f t="shared" si="1"/>
        <v>0</v>
      </c>
    </row>
    <row r="28" spans="1:10" s="14" customFormat="1" x14ac:dyDescent="0.2">
      <c r="A28" s="2" t="s">
        <v>28</v>
      </c>
      <c r="B28" s="10" t="s">
        <v>29</v>
      </c>
      <c r="C28" s="24">
        <v>2800.0000000000005</v>
      </c>
      <c r="D28" s="24">
        <v>3533.75</v>
      </c>
      <c r="E28" s="24">
        <f>IF(C28=0,0,(D28/C28)*100)</f>
        <v>126.20535714285712</v>
      </c>
      <c r="F28" s="24">
        <v>4863048</v>
      </c>
      <c r="G28" s="24">
        <v>7594137.4000000004</v>
      </c>
      <c r="H28" s="24">
        <f>IF(F28=0,0,(G28/F28)*100)</f>
        <v>156.16003378950816</v>
      </c>
      <c r="I28" s="24">
        <f t="shared" si="0"/>
        <v>7590603.6500000004</v>
      </c>
      <c r="J28" s="27">
        <f t="shared" si="1"/>
        <v>214903.07463742484</v>
      </c>
    </row>
    <row r="29" spans="1:10" ht="63.75" x14ac:dyDescent="0.2">
      <c r="A29" s="7" t="s">
        <v>30</v>
      </c>
      <c r="B29" s="11" t="s">
        <v>31</v>
      </c>
      <c r="C29" s="24">
        <v>2800.0000000000005</v>
      </c>
      <c r="D29" s="24">
        <v>3533.75</v>
      </c>
      <c r="E29" s="24">
        <f>IF(C29=0,0,(D29/C29)*100)</f>
        <v>126.20535714285712</v>
      </c>
      <c r="F29" s="24">
        <v>23600</v>
      </c>
      <c r="G29" s="24">
        <v>150617.9</v>
      </c>
      <c r="H29" s="24">
        <f>IF(F29=0,0,(G29/F29)*100)</f>
        <v>638.21144067796615</v>
      </c>
      <c r="I29" s="24">
        <f t="shared" si="0"/>
        <v>147084.15</v>
      </c>
      <c r="J29" s="27">
        <f t="shared" si="1"/>
        <v>4262.268128758401</v>
      </c>
    </row>
    <row r="30" spans="1:10" s="8" customFormat="1" ht="51" x14ac:dyDescent="0.2">
      <c r="A30" s="25" t="s">
        <v>116</v>
      </c>
      <c r="B30" s="11" t="s">
        <v>117</v>
      </c>
      <c r="C30" s="25"/>
      <c r="D30" s="25"/>
      <c r="E30" s="25"/>
      <c r="F30" s="24">
        <v>4839448</v>
      </c>
      <c r="G30" s="24">
        <v>7443519.5</v>
      </c>
      <c r="H30" s="24">
        <f>IF(F30=0,0,(G30/F30)*100)</f>
        <v>153.80926708996563</v>
      </c>
      <c r="I30" s="24">
        <f t="shared" si="0"/>
        <v>7443519.5</v>
      </c>
      <c r="J30" s="27"/>
    </row>
    <row r="31" spans="1:10" s="14" customFormat="1" ht="25.5" x14ac:dyDescent="0.2">
      <c r="A31" s="2" t="s">
        <v>32</v>
      </c>
      <c r="B31" s="10" t="s">
        <v>33</v>
      </c>
      <c r="C31" s="24">
        <v>102667301</v>
      </c>
      <c r="D31" s="24">
        <v>746270.56</v>
      </c>
      <c r="E31" s="24">
        <f>IF(C31=0,0,(D31/C31)*100)</f>
        <v>0.72688241799596942</v>
      </c>
      <c r="F31" s="24">
        <v>5453171.71</v>
      </c>
      <c r="G31" s="24">
        <v>4675554.16</v>
      </c>
      <c r="H31" s="24">
        <f>IF(F31=0,0,(G31/F31)*100)</f>
        <v>85.740086845715695</v>
      </c>
      <c r="I31" s="24">
        <f t="shared" si="0"/>
        <v>3929283.6</v>
      </c>
      <c r="J31" s="27">
        <f t="shared" si="1"/>
        <v>626.52265955660903</v>
      </c>
    </row>
    <row r="32" spans="1:10" ht="38.25" x14ac:dyDescent="0.2">
      <c r="A32" s="7" t="s">
        <v>34</v>
      </c>
      <c r="B32" s="11" t="s">
        <v>35</v>
      </c>
      <c r="C32" s="24">
        <v>1800000</v>
      </c>
      <c r="D32" s="24">
        <v>397388.93</v>
      </c>
      <c r="E32" s="24">
        <f>IF(C32=0,0,(D32/C32)*100)</f>
        <v>22.077162777777779</v>
      </c>
      <c r="F32" s="24">
        <v>2228857.2199999997</v>
      </c>
      <c r="G32" s="24">
        <v>1460874.77</v>
      </c>
      <c r="H32" s="24">
        <f>IF(F32=0,0,(G32/F32)*100)</f>
        <v>65.543667709679497</v>
      </c>
      <c r="I32" s="24">
        <f t="shared" si="0"/>
        <v>1063485.8400000001</v>
      </c>
      <c r="J32" s="27">
        <f t="shared" si="1"/>
        <v>367.61838584683278</v>
      </c>
    </row>
    <row r="33" spans="1:10" ht="51" x14ac:dyDescent="0.2">
      <c r="A33" s="7" t="s">
        <v>112</v>
      </c>
      <c r="B33" s="11" t="s">
        <v>113</v>
      </c>
      <c r="C33" s="24">
        <v>50000</v>
      </c>
      <c r="D33" s="24">
        <v>0</v>
      </c>
      <c r="E33" s="24">
        <f>IF(C33=0,0,(D33/C33)*100)</f>
        <v>0</v>
      </c>
      <c r="F33" s="25"/>
      <c r="G33" s="25"/>
      <c r="H33" s="25"/>
      <c r="I33" s="24">
        <f t="shared" si="0"/>
        <v>0</v>
      </c>
      <c r="J33" s="27"/>
    </row>
    <row r="34" spans="1:10" ht="25.5" x14ac:dyDescent="0.2">
      <c r="A34" s="7" t="s">
        <v>36</v>
      </c>
      <c r="B34" s="11" t="s">
        <v>37</v>
      </c>
      <c r="C34" s="24">
        <v>1372000</v>
      </c>
      <c r="D34" s="24">
        <v>348881.63</v>
      </c>
      <c r="E34" s="24">
        <f>IF(C34=0,0,(D34/C34)*100)</f>
        <v>25.42869023323615</v>
      </c>
      <c r="F34" s="24">
        <v>3224314.49</v>
      </c>
      <c r="G34" s="24">
        <v>3214679.39</v>
      </c>
      <c r="H34" s="24">
        <f>IF(F34=0,0,(G34/F34)*100)</f>
        <v>99.701173690411309</v>
      </c>
      <c r="I34" s="24">
        <f t="shared" si="0"/>
        <v>2865797.7600000002</v>
      </c>
      <c r="J34" s="27">
        <f t="shared" si="1"/>
        <v>921.42409160379123</v>
      </c>
    </row>
    <row r="35" spans="1:10" s="32" customFormat="1" ht="153" x14ac:dyDescent="0.2">
      <c r="A35" s="33" t="s">
        <v>153</v>
      </c>
      <c r="B35" s="48" t="s">
        <v>154</v>
      </c>
      <c r="C35" s="24">
        <v>99445301</v>
      </c>
      <c r="D35" s="24">
        <v>0</v>
      </c>
      <c r="E35" s="24">
        <f>IF(C35=0,0,(D35/C35)*100)</f>
        <v>0</v>
      </c>
      <c r="F35" s="25"/>
      <c r="G35" s="25"/>
      <c r="H35" s="25"/>
      <c r="I35" s="24">
        <f t="shared" si="0"/>
        <v>0</v>
      </c>
      <c r="J35" s="27"/>
    </row>
    <row r="36" spans="1:10" s="14" customFormat="1" x14ac:dyDescent="0.2">
      <c r="A36" s="2" t="s">
        <v>38</v>
      </c>
      <c r="B36" s="10" t="s">
        <v>39</v>
      </c>
      <c r="C36" s="24">
        <v>7819932.25</v>
      </c>
      <c r="D36" s="24">
        <v>1619334.03</v>
      </c>
      <c r="E36" s="24">
        <f>IF(C36=0,0,(D36/C36)*100)</f>
        <v>20.707775697161569</v>
      </c>
      <c r="F36" s="24">
        <v>27985311.559999999</v>
      </c>
      <c r="G36" s="24">
        <v>25046636.75</v>
      </c>
      <c r="H36" s="24">
        <f>IF(F36=0,0,(G36/F36)*100)</f>
        <v>89.499224249479823</v>
      </c>
      <c r="I36" s="24">
        <f t="shared" si="0"/>
        <v>23427302.719999999</v>
      </c>
      <c r="J36" s="27">
        <f t="shared" si="1"/>
        <v>1546.724535270836</v>
      </c>
    </row>
    <row r="37" spans="1:10" s="8" customFormat="1" ht="38.25" x14ac:dyDescent="0.2">
      <c r="A37" s="25" t="s">
        <v>100</v>
      </c>
      <c r="B37" s="11" t="s">
        <v>101</v>
      </c>
      <c r="C37" s="24">
        <v>32588</v>
      </c>
      <c r="D37" s="24">
        <v>18971</v>
      </c>
      <c r="E37" s="24">
        <f>IF(C37=0,0,(D37/C37)*100)</f>
        <v>58.214680250398921</v>
      </c>
      <c r="F37" s="24">
        <v>13617</v>
      </c>
      <c r="G37" s="24">
        <v>13617</v>
      </c>
      <c r="H37" s="24">
        <f>IF(F37=0,0,(G37/F37)*100)</f>
        <v>100</v>
      </c>
      <c r="I37" s="24">
        <f t="shared" si="0"/>
        <v>-5354</v>
      </c>
      <c r="J37" s="27">
        <f t="shared" si="1"/>
        <v>71.777976912129034</v>
      </c>
    </row>
    <row r="38" spans="1:10" ht="38.25" x14ac:dyDescent="0.2">
      <c r="A38" s="7" t="s">
        <v>40</v>
      </c>
      <c r="B38" s="11" t="s">
        <v>41</v>
      </c>
      <c r="C38" s="25"/>
      <c r="D38" s="25"/>
      <c r="E38" s="25"/>
      <c r="F38" s="24">
        <v>220000</v>
      </c>
      <c r="G38" s="24">
        <v>0</v>
      </c>
      <c r="H38" s="24">
        <f>IF(F38=0,0,(G38/F38)*100)</f>
        <v>0</v>
      </c>
      <c r="I38" s="24">
        <f t="shared" si="0"/>
        <v>0</v>
      </c>
      <c r="J38" s="27"/>
    </row>
    <row r="39" spans="1:10" s="31" customFormat="1" ht="33" customHeight="1" x14ac:dyDescent="0.2">
      <c r="A39" s="7" t="s">
        <v>149</v>
      </c>
      <c r="B39" s="11" t="s">
        <v>146</v>
      </c>
      <c r="C39" s="24">
        <v>1500000</v>
      </c>
      <c r="D39" s="24">
        <v>0</v>
      </c>
      <c r="E39" s="24">
        <f>IF(C39=0,0,(D39/C39)*100)</f>
        <v>0</v>
      </c>
      <c r="F39" s="25"/>
      <c r="G39" s="25"/>
      <c r="H39" s="25"/>
      <c r="I39" s="24">
        <f t="shared" si="0"/>
        <v>0</v>
      </c>
      <c r="J39" s="27"/>
    </row>
    <row r="40" spans="1:10" ht="38.25" x14ac:dyDescent="0.2">
      <c r="A40" s="7" t="s">
        <v>42</v>
      </c>
      <c r="B40" s="11" t="s">
        <v>43</v>
      </c>
      <c r="C40" s="24">
        <v>2750000</v>
      </c>
      <c r="D40" s="24">
        <v>0</v>
      </c>
      <c r="E40" s="24">
        <f>IF(C40=0,0,(D40/C40)*100)</f>
        <v>0</v>
      </c>
      <c r="F40" s="24">
        <v>2221111.0300000003</v>
      </c>
      <c r="G40" s="24">
        <v>739935.14</v>
      </c>
      <c r="H40" s="24">
        <f>IF(F40=0,0,(G40/F40)*100)</f>
        <v>33.313739385644311</v>
      </c>
      <c r="I40" s="24">
        <f t="shared" si="0"/>
        <v>739935.14</v>
      </c>
      <c r="J40" s="27"/>
    </row>
    <row r="41" spans="1:10" ht="51" x14ac:dyDescent="0.2">
      <c r="A41" s="7" t="s">
        <v>44</v>
      </c>
      <c r="B41" s="11" t="s">
        <v>45</v>
      </c>
      <c r="C41" s="24">
        <v>347200</v>
      </c>
      <c r="D41" s="24">
        <v>0</v>
      </c>
      <c r="E41" s="24">
        <f>IF(C41=0,0,(D41/C41)*100)</f>
        <v>0</v>
      </c>
      <c r="F41" s="24">
        <v>959000</v>
      </c>
      <c r="G41" s="24">
        <v>371796.06</v>
      </c>
      <c r="H41" s="24">
        <f>IF(F41=0,0,(G41/F41)*100)</f>
        <v>38.769140771637126</v>
      </c>
      <c r="I41" s="24">
        <f t="shared" si="0"/>
        <v>371796.06</v>
      </c>
      <c r="J41" s="27"/>
    </row>
    <row r="42" spans="1:10" s="8" customFormat="1" ht="76.5" x14ac:dyDescent="0.2">
      <c r="A42" s="25" t="s">
        <v>118</v>
      </c>
      <c r="B42" s="11" t="s">
        <v>119</v>
      </c>
      <c r="C42" s="24">
        <v>118900</v>
      </c>
      <c r="D42" s="24">
        <v>118900</v>
      </c>
      <c r="E42" s="24">
        <f>IF(C42=0,0,(D42/C42)*100)</f>
        <v>100</v>
      </c>
      <c r="F42" s="24">
        <v>77279.509999999995</v>
      </c>
      <c r="G42" s="24">
        <v>77279.509999999995</v>
      </c>
      <c r="H42" s="24">
        <f>IF(F42=0,0,(G42/F42)*100)</f>
        <v>100</v>
      </c>
      <c r="I42" s="24">
        <f t="shared" si="0"/>
        <v>-41620.490000000005</v>
      </c>
      <c r="J42" s="27">
        <f t="shared" si="1"/>
        <v>64.995382674516406</v>
      </c>
    </row>
    <row r="43" spans="1:10" ht="51" x14ac:dyDescent="0.2">
      <c r="A43" s="7" t="s">
        <v>46</v>
      </c>
      <c r="B43" s="11" t="s">
        <v>47</v>
      </c>
      <c r="C43" s="24">
        <v>100000</v>
      </c>
      <c r="D43" s="24">
        <v>0</v>
      </c>
      <c r="E43" s="24">
        <f>IF(C43=0,0,(D43/C43)*100)</f>
        <v>0</v>
      </c>
      <c r="F43" s="24">
        <v>0</v>
      </c>
      <c r="G43" s="24">
        <v>0</v>
      </c>
      <c r="H43" s="24">
        <f>IF(F43=0,0,(G43/F43)*100)</f>
        <v>0</v>
      </c>
      <c r="I43" s="24">
        <f t="shared" si="0"/>
        <v>0</v>
      </c>
      <c r="J43" s="27"/>
    </row>
    <row r="44" spans="1:10" s="8" customFormat="1" ht="51" x14ac:dyDescent="0.2">
      <c r="A44" s="25" t="s">
        <v>120</v>
      </c>
      <c r="B44" s="11" t="s">
        <v>121</v>
      </c>
      <c r="C44" s="25"/>
      <c r="D44" s="25"/>
      <c r="E44" s="25"/>
      <c r="F44" s="24">
        <v>6279424.0199999996</v>
      </c>
      <c r="G44" s="24">
        <v>6279424.0199999996</v>
      </c>
      <c r="H44" s="24">
        <f>IF(F44=0,0,(G44/F44)*100)</f>
        <v>100</v>
      </c>
      <c r="I44" s="24">
        <f t="shared" si="0"/>
        <v>6279424.0199999996</v>
      </c>
      <c r="J44" s="27"/>
    </row>
    <row r="45" spans="1:10" ht="76.5" x14ac:dyDescent="0.2">
      <c r="A45" s="7" t="s">
        <v>48</v>
      </c>
      <c r="B45" s="11" t="s">
        <v>49</v>
      </c>
      <c r="C45" s="24">
        <v>2361752.25</v>
      </c>
      <c r="D45" s="24">
        <v>978552.25</v>
      </c>
      <c r="E45" s="24">
        <f>IF(C45=0,0,(D45/C45)*100)</f>
        <v>41.433315031244284</v>
      </c>
      <c r="F45" s="24">
        <v>15470000</v>
      </c>
      <c r="G45" s="24">
        <v>15200000.539999999</v>
      </c>
      <c r="H45" s="24">
        <f>IF(F45=0,0,(G45/F45)*100)</f>
        <v>98.254689980607623</v>
      </c>
      <c r="I45" s="24">
        <f t="shared" si="0"/>
        <v>14221448.289999999</v>
      </c>
      <c r="J45" s="27">
        <f t="shared" si="1"/>
        <v>1553.3151694250357</v>
      </c>
    </row>
    <row r="46" spans="1:10" s="8" customFormat="1" ht="25.5" x14ac:dyDescent="0.2">
      <c r="A46" s="25" t="s">
        <v>104</v>
      </c>
      <c r="B46" s="11" t="s">
        <v>105</v>
      </c>
      <c r="C46" s="24">
        <v>534892</v>
      </c>
      <c r="D46" s="24">
        <v>453310.78</v>
      </c>
      <c r="E46" s="24">
        <f>IF(C46=0,0,(D46/C46)*100)</f>
        <v>84.748094942530457</v>
      </c>
      <c r="F46" s="24">
        <v>2709880</v>
      </c>
      <c r="G46" s="24">
        <v>2355144.48</v>
      </c>
      <c r="H46" s="24">
        <f>IF(F46=0,0,(G46/F46)*100)</f>
        <v>86.909548762306827</v>
      </c>
      <c r="I46" s="24">
        <f t="shared" si="0"/>
        <v>1901833.7</v>
      </c>
      <c r="J46" s="27">
        <f t="shared" si="1"/>
        <v>519.54301197072789</v>
      </c>
    </row>
    <row r="47" spans="1:10" ht="51" x14ac:dyDescent="0.2">
      <c r="A47" s="7" t="s">
        <v>50</v>
      </c>
      <c r="B47" s="11" t="s">
        <v>51</v>
      </c>
      <c r="C47" s="24">
        <v>25000</v>
      </c>
      <c r="D47" s="24">
        <v>0</v>
      </c>
      <c r="E47" s="24">
        <f>IF(C47=0,0,(D47/C47)*100)</f>
        <v>0</v>
      </c>
      <c r="F47" s="24">
        <v>35000</v>
      </c>
      <c r="G47" s="24">
        <v>9440</v>
      </c>
      <c r="H47" s="24">
        <f>IF(F47=0,0,(G47/F47)*100)</f>
        <v>26.971428571428575</v>
      </c>
      <c r="I47" s="24">
        <f t="shared" si="0"/>
        <v>9440</v>
      </c>
      <c r="J47" s="27"/>
    </row>
    <row r="48" spans="1:10" s="31" customFormat="1" ht="38.25" x14ac:dyDescent="0.2">
      <c r="A48" s="7" t="s">
        <v>147</v>
      </c>
      <c r="B48" s="11" t="s">
        <v>148</v>
      </c>
      <c r="C48" s="24">
        <v>49600</v>
      </c>
      <c r="D48" s="24">
        <v>49600</v>
      </c>
      <c r="E48" s="24">
        <f>IF(C48=0,0,(D48/C48)*100)</f>
        <v>100</v>
      </c>
      <c r="F48" s="25"/>
      <c r="G48" s="25"/>
      <c r="H48" s="25"/>
      <c r="I48" s="24">
        <f t="shared" si="0"/>
        <v>-49600</v>
      </c>
      <c r="J48" s="27">
        <f t="shared" si="1"/>
        <v>0</v>
      </c>
    </row>
    <row r="49" spans="1:10" s="14" customFormat="1" x14ac:dyDescent="0.2">
      <c r="A49" s="2" t="s">
        <v>52</v>
      </c>
      <c r="B49" s="10" t="s">
        <v>53</v>
      </c>
      <c r="C49" s="24">
        <v>137700</v>
      </c>
      <c r="D49" s="24">
        <v>697966.89</v>
      </c>
      <c r="E49" s="24">
        <f>IF(C49=0,0,(D49/C49)*100)</f>
        <v>506.87501089324616</v>
      </c>
      <c r="F49" s="24">
        <v>363160</v>
      </c>
      <c r="G49" s="24">
        <v>534701.51</v>
      </c>
      <c r="H49" s="24">
        <f>IF(F49=0,0,(G49/F49)*100)</f>
        <v>147.2357941403238</v>
      </c>
      <c r="I49" s="24">
        <f t="shared" si="0"/>
        <v>-163265.38</v>
      </c>
      <c r="J49" s="27">
        <f t="shared" si="1"/>
        <v>76.608434821313651</v>
      </c>
    </row>
    <row r="50" spans="1:10" ht="51" x14ac:dyDescent="0.2">
      <c r="A50" s="7" t="s">
        <v>54</v>
      </c>
      <c r="B50" s="11" t="s">
        <v>55</v>
      </c>
      <c r="C50" s="24">
        <v>0</v>
      </c>
      <c r="D50" s="24">
        <v>641426</v>
      </c>
      <c r="E50" s="24">
        <f>IF(C50=0,0,(D50/C50)*100)</f>
        <v>0</v>
      </c>
      <c r="F50" s="24">
        <v>168160</v>
      </c>
      <c r="G50" s="24">
        <v>353701.51</v>
      </c>
      <c r="H50" s="24">
        <f>IF(F50=0,0,(G50/F50)*100)</f>
        <v>210.33629281636536</v>
      </c>
      <c r="I50" s="24">
        <f t="shared" si="0"/>
        <v>-287724.49</v>
      </c>
      <c r="J50" s="27">
        <f t="shared" si="1"/>
        <v>55.142995450761276</v>
      </c>
    </row>
    <row r="51" spans="1:10" s="16" customFormat="1" ht="25.5" x14ac:dyDescent="0.2">
      <c r="A51" s="25" t="s">
        <v>136</v>
      </c>
      <c r="B51" s="11" t="s">
        <v>137</v>
      </c>
      <c r="C51" s="24">
        <v>81500</v>
      </c>
      <c r="D51" s="24">
        <v>31500</v>
      </c>
      <c r="E51" s="24">
        <f>IF(C51=0,0,(D51/C51)*100)</f>
        <v>38.650306748466257</v>
      </c>
      <c r="F51" s="24">
        <v>100000</v>
      </c>
      <c r="G51" s="24">
        <v>86000</v>
      </c>
      <c r="H51" s="24">
        <f>IF(F51=0,0,(G51/F51)*100)</f>
        <v>86</v>
      </c>
      <c r="I51" s="24">
        <f t="shared" si="0"/>
        <v>54500</v>
      </c>
      <c r="J51" s="27">
        <f t="shared" si="1"/>
        <v>273.01587301587301</v>
      </c>
    </row>
    <row r="52" spans="1:10" ht="38.25" x14ac:dyDescent="0.2">
      <c r="A52" s="7" t="s">
        <v>56</v>
      </c>
      <c r="B52" s="11" t="s">
        <v>57</v>
      </c>
      <c r="C52" s="24">
        <v>56200</v>
      </c>
      <c r="D52" s="24">
        <v>25040.89</v>
      </c>
      <c r="E52" s="24">
        <f>IF(C52=0,0,(D52/C52)*100)</f>
        <v>44.556743772241994</v>
      </c>
      <c r="F52" s="24">
        <v>95000</v>
      </c>
      <c r="G52" s="24">
        <v>95000</v>
      </c>
      <c r="H52" s="24">
        <f>IF(F52=0,0,(G52/F52)*100)</f>
        <v>100</v>
      </c>
      <c r="I52" s="24">
        <f t="shared" si="0"/>
        <v>69959.11</v>
      </c>
      <c r="J52" s="27">
        <f t="shared" si="1"/>
        <v>379.37948691120801</v>
      </c>
    </row>
    <row r="53" spans="1:10" s="14" customFormat="1" ht="25.5" x14ac:dyDescent="0.2">
      <c r="A53" s="2" t="s">
        <v>58</v>
      </c>
      <c r="B53" s="10" t="s">
        <v>59</v>
      </c>
      <c r="C53" s="24">
        <v>1090000</v>
      </c>
      <c r="D53" s="24">
        <v>1055000</v>
      </c>
      <c r="E53" s="24">
        <f>IF(C53=0,0,(D53/C53)*100)</f>
        <v>96.788990825688074</v>
      </c>
      <c r="F53" s="24">
        <v>1810000</v>
      </c>
      <c r="G53" s="24">
        <v>1788881.98</v>
      </c>
      <c r="H53" s="24">
        <f>IF(F53=0,0,(G53/F53)*100)</f>
        <v>98.833258563535907</v>
      </c>
      <c r="I53" s="24">
        <f t="shared" si="0"/>
        <v>733881.98</v>
      </c>
      <c r="J53" s="27">
        <f t="shared" si="1"/>
        <v>169.56227298578199</v>
      </c>
    </row>
    <row r="54" spans="1:10" s="14" customFormat="1" ht="25.5" x14ac:dyDescent="0.2">
      <c r="A54" s="7" t="s">
        <v>140</v>
      </c>
      <c r="B54" s="11" t="s">
        <v>141</v>
      </c>
      <c r="C54" s="24">
        <v>780000</v>
      </c>
      <c r="D54" s="24">
        <v>780000</v>
      </c>
      <c r="E54" s="24">
        <f>IF(C54=0,0,(D54/C54)*100)</f>
        <v>100</v>
      </c>
      <c r="F54" s="24">
        <v>590000</v>
      </c>
      <c r="G54" s="24">
        <v>590000</v>
      </c>
      <c r="H54" s="24">
        <f>IF(F54=0,0,(G54/F54)*100)</f>
        <v>100</v>
      </c>
      <c r="I54" s="24">
        <f t="shared" si="0"/>
        <v>-190000</v>
      </c>
      <c r="J54" s="27">
        <f t="shared" si="1"/>
        <v>75.641025641025635</v>
      </c>
    </row>
    <row r="55" spans="1:10" ht="76.5" x14ac:dyDescent="0.2">
      <c r="A55" s="7" t="s">
        <v>60</v>
      </c>
      <c r="B55" s="11" t="s">
        <v>61</v>
      </c>
      <c r="C55" s="24">
        <v>310000</v>
      </c>
      <c r="D55" s="24">
        <v>275000</v>
      </c>
      <c r="E55" s="24">
        <f>IF(C55=0,0,(D55/C55)*100)</f>
        <v>88.709677419354833</v>
      </c>
      <c r="F55" s="24">
        <v>1220000</v>
      </c>
      <c r="G55" s="24">
        <v>1198881.98</v>
      </c>
      <c r="H55" s="24">
        <f>IF(F55=0,0,(G55/F55)*100)</f>
        <v>98.269014754098365</v>
      </c>
      <c r="I55" s="24">
        <f t="shared" si="0"/>
        <v>923881.98</v>
      </c>
      <c r="J55" s="27">
        <f t="shared" si="1"/>
        <v>435.95708363636368</v>
      </c>
    </row>
    <row r="56" spans="1:10" s="14" customFormat="1" ht="15" x14ac:dyDescent="0.25">
      <c r="A56" s="6" t="s">
        <v>62</v>
      </c>
      <c r="B56" s="12"/>
      <c r="C56" s="24">
        <v>118073733.25</v>
      </c>
      <c r="D56" s="24">
        <v>8469878.7799999993</v>
      </c>
      <c r="E56" s="24">
        <f>IF(C56=0,0,(D56/C56)*100)</f>
        <v>7.1733810279942158</v>
      </c>
      <c r="F56" s="24">
        <v>52676543.270000003</v>
      </c>
      <c r="G56" s="24">
        <v>54429197.899999991</v>
      </c>
      <c r="H56" s="24">
        <f>IF(F56=0,0,(G56/F56)*100)</f>
        <v>103.32720129530244</v>
      </c>
      <c r="I56" s="24">
        <f t="shared" si="0"/>
        <v>45959319.11999999</v>
      </c>
      <c r="J56" s="27">
        <f t="shared" si="1"/>
        <v>642.62074244231383</v>
      </c>
    </row>
    <row r="57" spans="1:10" x14ac:dyDescent="0.2">
      <c r="H57" s="28"/>
      <c r="I57" s="29"/>
    </row>
    <row r="58" spans="1:10" x14ac:dyDescent="0.2">
      <c r="H58" s="28"/>
      <c r="I58" s="28"/>
    </row>
  </sheetData>
  <mergeCells count="7">
    <mergeCell ref="F5:H5"/>
    <mergeCell ref="I5:I6"/>
    <mergeCell ref="J5:J6"/>
    <mergeCell ref="A3:B3"/>
    <mergeCell ref="C5:E5"/>
    <mergeCell ref="A5:A6"/>
    <mergeCell ref="B5:B6"/>
  </mergeCells>
  <pageMargins left="0.59055118110236204" right="0.59055118110236204" top="0.39370078740157499" bottom="0.39370078740157499" header="0" footer="0"/>
  <pageSetup paperSize="9" fitToHeight="50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Загальний фонд</vt:lpstr>
      <vt:lpstr>Спеціальний фонд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USER</cp:lastModifiedBy>
  <cp:lastPrinted>2022-06-27T14:03:46Z</cp:lastPrinted>
  <dcterms:created xsi:type="dcterms:W3CDTF">2022-05-17T07:56:16Z</dcterms:created>
  <dcterms:modified xsi:type="dcterms:W3CDTF">2024-04-04T10:05:55Z</dcterms:modified>
</cp:coreProperties>
</file>