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2" windowWidth="22992" windowHeight="118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M60" i="1"/>
  <c r="N60"/>
  <c r="M46"/>
  <c r="M45" s="1"/>
  <c r="N46"/>
  <c r="L46"/>
  <c r="N45"/>
  <c r="L45"/>
  <c r="M37"/>
  <c r="M36" s="1"/>
  <c r="N37"/>
  <c r="L37"/>
  <c r="L36" s="1"/>
  <c r="N36"/>
  <c r="M32"/>
  <c r="M31" s="1"/>
  <c r="N32"/>
  <c r="L32"/>
  <c r="L31" s="1"/>
  <c r="N31"/>
  <c r="M28"/>
  <c r="M27" s="1"/>
  <c r="N28"/>
  <c r="L28"/>
  <c r="L27" s="1"/>
  <c r="N27"/>
  <c r="M13"/>
  <c r="N13"/>
  <c r="L13"/>
  <c r="K14"/>
  <c r="K15"/>
  <c r="K16"/>
  <c r="K17"/>
  <c r="K18"/>
  <c r="K19"/>
  <c r="K20"/>
  <c r="K21"/>
  <c r="K22"/>
  <c r="K23"/>
  <c r="K24"/>
  <c r="K25"/>
  <c r="K26"/>
  <c r="K29"/>
  <c r="K30"/>
  <c r="K33"/>
  <c r="K34"/>
  <c r="K35"/>
  <c r="K38"/>
  <c r="K39"/>
  <c r="K40"/>
  <c r="K41"/>
  <c r="K42"/>
  <c r="K43"/>
  <c r="K44"/>
  <c r="K46"/>
  <c r="K47"/>
  <c r="K48"/>
  <c r="K49"/>
  <c r="K50"/>
  <c r="K51"/>
  <c r="K52"/>
  <c r="K53"/>
  <c r="K54"/>
  <c r="K55"/>
  <c r="K56"/>
  <c r="K57"/>
  <c r="K58"/>
  <c r="K59"/>
  <c r="K13"/>
  <c r="L60" l="1"/>
  <c r="K60"/>
  <c r="K37"/>
  <c r="K45"/>
  <c r="K36"/>
  <c r="K31"/>
  <c r="K32"/>
  <c r="K28"/>
  <c r="K27"/>
</calcChain>
</file>

<file path=xl/sharedStrings.xml><?xml version="1.0" encoding="utf-8"?>
<sst xmlns="http://schemas.openxmlformats.org/spreadsheetml/2006/main" count="313" uniqueCount="198">
  <si>
    <t>Розподіл витрат місцевого бюджету на реалізацію місцевих/регіональних програм у 2025 році</t>
  </si>
  <si>
    <t>1356600000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</si>
  <si>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</si>
  <si>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</si>
  <si>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</si>
  <si>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</si>
  <si>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</si>
  <si>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</si>
  <si>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</si>
  <si>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</si>
  <si>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</si>
  <si>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</si>
  <si>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</si>
  <si>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</si>
  <si>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</si>
  <si>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/>
  </si>
  <si>
    <t>Виконавчий комiтет Новороздiльської мiської ради</t>
  </si>
  <si>
    <t>0210000</t>
  </si>
  <si>
    <t>0210180</t>
  </si>
  <si>
    <t>0180</t>
  </si>
  <si>
    <t>0133</t>
  </si>
  <si>
    <t>Інша діяльність у сфері державного управління</t>
  </si>
  <si>
    <t>Програма щодо відзначення громадян, яким присвоєно звання "Почесний громадянин Новороздільської міської територіальної громади" на 2025 рік та прогноз на 2026-2027 роки</t>
  </si>
  <si>
    <t>Рішення сесії Новороздільської міської ради № 2070    від 19.12.2024 року</t>
  </si>
  <si>
    <t>0216030</t>
  </si>
  <si>
    <t>6030</t>
  </si>
  <si>
    <t>0620</t>
  </si>
  <si>
    <t>Організація благоустрою населених пунктів</t>
  </si>
  <si>
    <t>Програма благоустрою на 2025  рік та прогноз на 2026-2027 рр.</t>
  </si>
  <si>
    <t>Рішення сесії Новороздільської міської ради №2087 від 19.12.2024 року</t>
  </si>
  <si>
    <t>0217110</t>
  </si>
  <si>
    <t>7110</t>
  </si>
  <si>
    <t>0421</t>
  </si>
  <si>
    <t>Реалізація програм в галузі сільського господарства</t>
  </si>
  <si>
    <t>Програма ефективності ведення галузей сільського господарства агропормислового комплексу Новороздільської територіальної громади на 2025 рік та прогноз на 2026-2027 рр</t>
  </si>
  <si>
    <t>Рішення сесії Новороздільської міської ради №2106 від 19.12.2024 року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</si>
  <si>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</si>
  <si>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</si>
  <si>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</si>
  <si>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</si>
  <si>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>Програма розроблення містобудівної документації на 2025 рік та прогноз на 2026-2027 рр.</t>
  </si>
  <si>
    <t>Рішення сесії Новороздільської міської ради №2093 від 19.12.2024 року</t>
  </si>
  <si>
    <t>0217693</t>
  </si>
  <si>
    <t>7693</t>
  </si>
  <si>
    <t>0490</t>
  </si>
  <si>
    <t>Інші заходи, пов`язані з економічною діяльністю</t>
  </si>
  <si>
    <t>Програма приватизації майна комунальної власності на 2025 рік та прогноз на 2026-2027 рр.</t>
  </si>
  <si>
    <t>Рішення сесії Новороздільської міської ради №2085 від 19.12.2024 року</t>
  </si>
  <si>
    <t>Програма оренди майна Новороздільської територіальної громади на 2025 рік та прогноз на 2026-2027 рр.</t>
  </si>
  <si>
    <t>Рішення сесії Новороздільської міської ради №2086 від 19.12.2024 року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</si>
  <si>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</si>
  <si>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</si>
  <si>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</si>
  <si>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</si>
  <si>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Програма накопичення міського матеріального резерву Новороздільської територіальної громади для запобігання та ліквідації наслідків надзвичайних ситуацій техногенного і природного характеру та на час воєнного чи надзвичайного стану на 2025 рік та прогноз на 2026-2027 рр.</t>
  </si>
  <si>
    <t>Рішення сесії Новороздільської міської ради №2107 від 19.12.2024 року</t>
  </si>
  <si>
    <t>Програма вдосконалення та розвитку складових елементів міської автоматизованої системи централізованого оповіщення в Новороздільській територіальній громаді на 2025 рік, прогноз на 2026-2027 роки</t>
  </si>
  <si>
    <t>Рішення сесії Новороздільської міської ради №2238  від 27.03.2025 року</t>
  </si>
  <si>
    <t>0218240</t>
  </si>
  <si>
    <t>8240</t>
  </si>
  <si>
    <t>0380</t>
  </si>
  <si>
    <t>Заходи та роботи з територіальної оборони</t>
  </si>
  <si>
    <t xml:space="preserve"> Програма підтримки державної політики національного спротиву на 2025 та прогноз на 2026-2027 роки</t>
  </si>
  <si>
    <t>Рішення сесії Новороздільської міської ради №2100 від 19.12.2024 року</t>
  </si>
  <si>
    <t>0219770</t>
  </si>
  <si>
    <t>9770</t>
  </si>
  <si>
    <t>Інші субвенції з місцевого бюджету</t>
  </si>
  <si>
    <t>Програма інформатизації "Цифрова Новороздільська громада" на 2025 рік та прогноз на 2026-2027 роки</t>
  </si>
  <si>
    <t>Рішення сесії Новороздільської міської ради № 2237  від 27.03.2025 року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</si>
  <si>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</si>
  <si>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</si>
  <si>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</si>
  <si>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Рішення сесії Новороздільської міської ради №  від 19.12.2024 року</t>
  </si>
  <si>
    <t>Програма захисту населення і територій Новороздільської територіальної громади від надзвичайних ситуацій техногенного та природного характеру на 2022 рік та проноз на 2023-2024 роки</t>
  </si>
  <si>
    <t>0600000</t>
  </si>
  <si>
    <t>Вiддiл освiти Новороздiльської мiської ради</t>
  </si>
  <si>
    <t>0610000</t>
  </si>
  <si>
    <t>0611142</t>
  </si>
  <si>
    <t>1142</t>
  </si>
  <si>
    <t>0990</t>
  </si>
  <si>
    <t>Інші програми та заходи у сфері освіти</t>
  </si>
  <si>
    <t>Програма розвитку освіти Новороздільської територіальної громади на 2025 рік та прогноз на 2026-2027 рр.</t>
  </si>
  <si>
    <t>Рішення сесії Новороздільської міської ради №2109 від 19.12.2024 року</t>
  </si>
  <si>
    <t>0611261</t>
  </si>
  <si>
    <t>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</si>
  <si>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</si>
  <si>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Програма облаштування та відновлення захисних споруд цивільного захисту в Новроздільській територіальній громаді на 2025 рік та прогноз на 2026-2027 роки</t>
  </si>
  <si>
    <t>Рішення сесії Новороздільської міської ради №2102  від 19.12.2024 року</t>
  </si>
  <si>
    <t>0800000</t>
  </si>
  <si>
    <t>Управлiння соцiального захисту населення Новороздiльської мiської ради</t>
  </si>
  <si>
    <t>0810000</t>
  </si>
  <si>
    <t>0813242</t>
  </si>
  <si>
    <t>3242</t>
  </si>
  <si>
    <t>1090</t>
  </si>
  <si>
    <t>Інші заходи у сфері соціального захисту і соціального забезпечення</t>
  </si>
  <si>
    <t>Програма соціального захисту населення на 2025 рік та прогноз на 2026-2027 рр.</t>
  </si>
  <si>
    <t>Рішення сесії Новороздільської міської ради №2104 від 19.12.2024 року</t>
  </si>
  <si>
    <t>Міська комплексна програма підтримки захисників і захисниць України та членів їхніх сімей на 2025 рік та прогноз на 2026-2027 рр.</t>
  </si>
  <si>
    <t>Рішення сесії Новороздільської міської ради №2103 від 19.12.2024 року</t>
  </si>
  <si>
    <t>Програма для кривдників на території Новороздільської міської територіальної громади на 2025-2027 роки.</t>
  </si>
  <si>
    <t>Рішення сесії Новороздільської міської ради №2181  від 27.02.2025 року</t>
  </si>
  <si>
    <t>1000000</t>
  </si>
  <si>
    <t>Управління культури, спорту та гуманітарної політики Новороздільської міської ради</t>
  </si>
  <si>
    <t>1010000</t>
  </si>
  <si>
    <t>1012010</t>
  </si>
  <si>
    <t>2010</t>
  </si>
  <si>
    <t>0731</t>
  </si>
  <si>
    <t>Багатопрофільна стаціонарна медична допомога населенню</t>
  </si>
  <si>
    <t>Програма розвитку та підтримки галузі охорони здоров 'я на 2025  рік та прогноз на 2026-2027 рр.</t>
  </si>
  <si>
    <t>Рішення сесії Новороздільської міської ради №2099 від 19.12.2024 року</t>
  </si>
  <si>
    <t>1013133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</si>
  <si>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</si>
  <si>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</si>
  <si>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</si>
  <si>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Програма "Молодь Розділля на 2025 рік та прогноз на 2026-2027 рр."</t>
  </si>
  <si>
    <t>Рішення сесії Новороздільської міської ради №2098 від 19.12.2024 року</t>
  </si>
  <si>
    <t>1014082</t>
  </si>
  <si>
    <t>4082</t>
  </si>
  <si>
    <t>0829</t>
  </si>
  <si>
    <t>Інші заходи в галузі культури і мистецтва</t>
  </si>
  <si>
    <t>Програма "Охорони та збереження  культурної спадщини на території Новороздільської територіальної громади на 2025 рік та прогноз на 2026-2027 рр."</t>
  </si>
  <si>
    <t>Рішення сесії Новороздільської міської ради №2097 від 19.12.2024 року</t>
  </si>
  <si>
    <t>Програма "Розвиток культури на 2025 рік та прогноз на 2026-2027 рр.</t>
  </si>
  <si>
    <t>Рішення сесії Новороздільської міської ради №2096 від 19.12.2024 року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</si>
  <si>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</si>
  <si>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</si>
  <si>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</si>
  <si>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</si>
  <si>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Програма "Розвиток фізичної культури та спорту на 2025 рік та прогноз на 2026-2027 рр."</t>
  </si>
  <si>
    <t>Рішення сесії Новороздільської міської ради №2095 від 19.12.2024 року</t>
  </si>
  <si>
    <t>1015012</t>
  </si>
  <si>
    <t>5012</t>
  </si>
  <si>
    <t>Проведення навчально-тренувальних зборів і змагань з неолімпійських видів спорту</t>
  </si>
  <si>
    <t>1015022</t>
  </si>
  <si>
    <t>5022</t>
  </si>
  <si>
    <t>Проведення навчально-тренувальних зборів і змагань та заходів зі спорту осіб з інвалідністю</t>
  </si>
  <si>
    <t>1200000</t>
  </si>
  <si>
    <t>Управління житлово-комунального господарства Новороздільської міської ради</t>
  </si>
  <si>
    <t>1210000</t>
  </si>
  <si>
    <t>1216011</t>
  </si>
  <si>
    <t>6011</t>
  </si>
  <si>
    <t>0610</t>
  </si>
  <si>
    <t>Експлуатація та технічне обслуговування житлового фонду</t>
  </si>
  <si>
    <t>Програма співфінансування робіт з капітального ремонту  багатоквартирних житлових будинків  на 2025 рік та прогноз на 2026-2027 роки</t>
  </si>
  <si>
    <t>Рішення сесії Новороздільської міської ради №2090 від 19.12.2024 року</t>
  </si>
  <si>
    <t>Програма підтримки будинків об’єднань співвласників багатоквартирних будинків (ОСББ) на 2025 рік та прогноз на 2026-2027 роки</t>
  </si>
  <si>
    <t>Рішення сесії Новороздільської міської ради №2089 від 19.12.2024 року</t>
  </si>
  <si>
    <t>1216013</t>
  </si>
  <si>
    <t>6013</t>
  </si>
  <si>
    <t>Забезпечення діяльності водопровідно-каналізаційного господарства</t>
  </si>
  <si>
    <t>Програма розвитку житлово-комунального господарства  на 2025 рік та прогноз на 2026-2027 роки</t>
  </si>
  <si>
    <t>Рішення сесії Новороздільської міської ради № 2156  від 23.01.2025 року</t>
  </si>
  <si>
    <t>1216030</t>
  </si>
  <si>
    <t>1216091</t>
  </si>
  <si>
    <t>6091</t>
  </si>
  <si>
    <t>0640</t>
  </si>
  <si>
    <t>Будівництво об`єктів житлово-комунального господарства</t>
  </si>
  <si>
    <t>Рішення сесії Новороздільської міської ради № 2156 від 23.01.2025 року</t>
  </si>
  <si>
    <t>1217130</t>
  </si>
  <si>
    <t>7130</t>
  </si>
  <si>
    <t>Здійснення заходів із землеустрою</t>
  </si>
  <si>
    <t>Програма розвитку земельних відносин на 2025 рік та прогноз на 2026-2027 рр.</t>
  </si>
  <si>
    <t>Рішення сесії Новороздільської міської ради №2094 від 19.12.2024 року</t>
  </si>
  <si>
    <t>1217330</t>
  </si>
  <si>
    <t>7330</t>
  </si>
  <si>
    <t>Будівництво інших об`єктів комунальної власності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</si>
  <si>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</si>
  <si>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</si>
  <si>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</si>
  <si>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</si>
  <si>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Рішення сесії Новороздільської міської ради №2087     від 19.12.2024 року</t>
  </si>
  <si>
    <t>1217640</t>
  </si>
  <si>
    <t>7640</t>
  </si>
  <si>
    <t>0470</t>
  </si>
  <si>
    <t>Заходи з енергозбереження</t>
  </si>
  <si>
    <t>1217650</t>
  </si>
  <si>
    <t>7650</t>
  </si>
  <si>
    <t>Проведення експертної грошової оцінки земельної ділянки чи права на неї</t>
  </si>
  <si>
    <t>1217670</t>
  </si>
  <si>
    <t>7670</t>
  </si>
  <si>
    <t>Внески до статутного капіталу суб`єктів господарювання</t>
  </si>
  <si>
    <t>Програма фінансової підтримки комунальних підприємств, установ та здійснення внесків до статутних капіталів (поповнення статутного капіталу) комунальних підприємств Новороздільської міської ради на 2025 рік та прогноз на 2026-2027 рр.</t>
  </si>
  <si>
    <t>Рішення сесії Новороздільської міської ради №2091 від 19.12.2024 року</t>
  </si>
  <si>
    <t>1218340</t>
  </si>
  <si>
    <t>8340</t>
  </si>
  <si>
    <t>0540</t>
  </si>
  <si>
    <t>Природоохоронні заходи за рахунок цільових фондів</t>
  </si>
  <si>
    <t>Екологічна програма на 2025  рік та прогноз на 2026-2027 рр.</t>
  </si>
  <si>
    <t>Рішення сесії Новороздільської міської ради №2088 від 19.12.2024 року</t>
  </si>
  <si>
    <t>УСЬОГО</t>
  </si>
  <si>
    <t>X</t>
  </si>
  <si>
    <t>Секретар ради</t>
  </si>
  <si>
    <t>Оксана ЦАРИК</t>
  </si>
  <si>
    <t>план</t>
  </si>
  <si>
    <t>фактично виконано</t>
  </si>
  <si>
    <t>Додаток 2</t>
  </si>
  <si>
    <t>Рішення сесії новороздільської міської ради № 2346 від 10.07.2025 року</t>
  </si>
  <si>
    <t>Програма охорони публічного порядку та профілактики злочинності в Новороздільській ТГ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</si>
</sst>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8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0" fillId="2" borderId="1" xfId="0" quotePrefix="1" applyFill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0" fontId="6" fillId="2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0" fillId="2" borderId="0" xfId="0" applyFill="1"/>
    <xf numFmtId="0" fontId="5" fillId="2" borderId="0" xfId="0" applyFont="1" applyFill="1" applyAlignment="1">
      <alignment horizontal="left"/>
    </xf>
    <xf numFmtId="0" fontId="1" fillId="2" borderId="1" xfId="0" applyFont="1" applyFill="1" applyBorder="1"/>
    <xf numFmtId="0" fontId="7" fillId="2" borderId="1" xfId="0" applyFont="1" applyFill="1" applyBorder="1"/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4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3"/>
  <sheetViews>
    <sheetView tabSelected="1" topLeftCell="D1" workbookViewId="0">
      <selection activeCell="D3" sqref="D3"/>
    </sheetView>
  </sheetViews>
  <sheetFormatPr defaultRowHeight="13.8"/>
  <cols>
    <col min="1" max="1" width="12" customWidth="1"/>
    <col min="2" max="2" width="7.6640625" customWidth="1"/>
    <col min="3" max="3" width="9" customWidth="1"/>
    <col min="4" max="4" width="34.5546875" customWidth="1"/>
    <col min="5" max="5" width="40.6640625" customWidth="1"/>
    <col min="6" max="6" width="36.44140625" customWidth="1"/>
    <col min="7" max="7" width="12.109375" customWidth="1"/>
    <col min="8" max="8" width="13.33203125" customWidth="1"/>
    <col min="9" max="9" width="12.33203125" customWidth="1"/>
    <col min="10" max="10" width="13.5546875" customWidth="1"/>
  </cols>
  <sheetData>
    <row r="1" spans="1:14">
      <c r="H1" t="s">
        <v>195</v>
      </c>
    </row>
    <row r="2" spans="1:14" ht="26.25" customHeight="1">
      <c r="G2" s="17"/>
      <c r="H2" s="17"/>
      <c r="I2" s="17"/>
      <c r="J2" s="17"/>
    </row>
    <row r="3" spans="1:14">
      <c r="G3" s="18"/>
      <c r="H3" s="18"/>
      <c r="I3" s="18"/>
      <c r="J3" s="18"/>
    </row>
    <row r="5" spans="1:14">
      <c r="A5" s="20" t="s">
        <v>0</v>
      </c>
      <c r="B5" s="21"/>
      <c r="C5" s="21"/>
      <c r="D5" s="21"/>
      <c r="E5" s="21"/>
      <c r="F5" s="21"/>
      <c r="G5" s="21"/>
      <c r="H5" s="21"/>
      <c r="I5" s="21"/>
      <c r="J5" s="21"/>
    </row>
    <row r="7" spans="1:14">
      <c r="A7" s="1" t="s">
        <v>1</v>
      </c>
    </row>
    <row r="8" spans="1:14">
      <c r="A8" t="s">
        <v>2</v>
      </c>
      <c r="J8" s="2" t="s">
        <v>3</v>
      </c>
    </row>
    <row r="9" spans="1:14" ht="12.75" customHeight="1">
      <c r="A9" s="4"/>
      <c r="B9" s="4"/>
      <c r="C9" s="4"/>
      <c r="D9" s="4"/>
      <c r="E9" s="4"/>
      <c r="F9" s="4"/>
      <c r="G9" s="22" t="s">
        <v>193</v>
      </c>
      <c r="H9" s="22"/>
      <c r="I9" s="22"/>
      <c r="J9" s="22"/>
      <c r="K9" s="22" t="s">
        <v>194</v>
      </c>
      <c r="L9" s="22"/>
      <c r="M9" s="22"/>
      <c r="N9" s="22"/>
    </row>
    <row r="10" spans="1:14" ht="68.099999999999994" customHeight="1">
      <c r="A10" s="23" t="s">
        <v>4</v>
      </c>
      <c r="B10" s="23" t="s">
        <v>5</v>
      </c>
      <c r="C10" s="23" t="s">
        <v>6</v>
      </c>
      <c r="D10" s="25" t="s">
        <v>7</v>
      </c>
      <c r="E10" s="25" t="s">
        <v>8</v>
      </c>
      <c r="F10" s="23" t="s">
        <v>9</v>
      </c>
      <c r="G10" s="25" t="s">
        <v>10</v>
      </c>
      <c r="H10" s="25" t="s">
        <v>11</v>
      </c>
      <c r="I10" s="25" t="s">
        <v>12</v>
      </c>
      <c r="J10" s="25"/>
      <c r="K10" s="25" t="s">
        <v>10</v>
      </c>
      <c r="L10" s="25" t="s">
        <v>11</v>
      </c>
      <c r="M10" s="25" t="s">
        <v>12</v>
      </c>
      <c r="N10" s="25"/>
    </row>
    <row r="11" spans="1:14" ht="55.2">
      <c r="A11" s="24"/>
      <c r="B11" s="24"/>
      <c r="C11" s="24"/>
      <c r="D11" s="24"/>
      <c r="E11" s="24"/>
      <c r="F11" s="24"/>
      <c r="G11" s="24"/>
      <c r="H11" s="24"/>
      <c r="I11" s="3" t="s">
        <v>13</v>
      </c>
      <c r="J11" s="3" t="s">
        <v>14</v>
      </c>
      <c r="K11" s="24"/>
      <c r="L11" s="24"/>
      <c r="M11" s="3" t="s">
        <v>13</v>
      </c>
      <c r="N11" s="3" t="s">
        <v>14</v>
      </c>
    </row>
    <row r="12" spans="1:14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5">
        <v>9</v>
      </c>
      <c r="J12" s="5">
        <v>10</v>
      </c>
      <c r="K12" s="4"/>
      <c r="L12" s="4"/>
      <c r="M12" s="4"/>
      <c r="N12" s="4"/>
    </row>
    <row r="13" spans="1:14" ht="27.6">
      <c r="A13" s="6" t="s">
        <v>17</v>
      </c>
      <c r="B13" s="6" t="s">
        <v>15</v>
      </c>
      <c r="C13" s="6" t="s">
        <v>15</v>
      </c>
      <c r="D13" s="7" t="s">
        <v>16</v>
      </c>
      <c r="E13" s="7" t="s">
        <v>15</v>
      </c>
      <c r="F13" s="7" t="s">
        <v>15</v>
      </c>
      <c r="G13" s="8">
        <v>9484640</v>
      </c>
      <c r="H13" s="8">
        <v>2940600</v>
      </c>
      <c r="I13" s="8">
        <v>6544040</v>
      </c>
      <c r="J13" s="8">
        <v>6544040</v>
      </c>
      <c r="K13" s="16">
        <f>L13+M13</f>
        <v>6680179.2000000002</v>
      </c>
      <c r="L13" s="16">
        <f>L14+L15+L16+L17+L18+L19+L20+L21+L22+L23+L24+L25+L26</f>
        <v>1505179.2</v>
      </c>
      <c r="M13" s="16">
        <f t="shared" ref="M13:N13" si="0">M14+M15+M16+M17+M18+M19+M20+M21+M22+M23+M24+M25+M26</f>
        <v>5175000</v>
      </c>
      <c r="N13" s="16">
        <f t="shared" si="0"/>
        <v>5175000</v>
      </c>
    </row>
    <row r="14" spans="1:14" ht="69">
      <c r="A14" s="3" t="s">
        <v>18</v>
      </c>
      <c r="B14" s="3" t="s">
        <v>19</v>
      </c>
      <c r="C14" s="3" t="s">
        <v>20</v>
      </c>
      <c r="D14" s="9" t="s">
        <v>21</v>
      </c>
      <c r="E14" s="9" t="s">
        <v>22</v>
      </c>
      <c r="F14" s="9" t="s">
        <v>23</v>
      </c>
      <c r="G14" s="10">
        <v>14400</v>
      </c>
      <c r="H14" s="10">
        <v>14400</v>
      </c>
      <c r="I14" s="10">
        <v>0</v>
      </c>
      <c r="J14" s="10">
        <v>0</v>
      </c>
      <c r="K14" s="4">
        <f t="shared" ref="K14:K60" si="1">L14+M14</f>
        <v>14400</v>
      </c>
      <c r="L14" s="4">
        <v>14400</v>
      </c>
      <c r="M14" s="4"/>
      <c r="N14" s="4"/>
    </row>
    <row r="15" spans="1:14" ht="27.6">
      <c r="A15" s="3" t="s">
        <v>24</v>
      </c>
      <c r="B15" s="3" t="s">
        <v>25</v>
      </c>
      <c r="C15" s="3" t="s">
        <v>26</v>
      </c>
      <c r="D15" s="9" t="s">
        <v>27</v>
      </c>
      <c r="E15" s="9" t="s">
        <v>28</v>
      </c>
      <c r="F15" s="9" t="s">
        <v>29</v>
      </c>
      <c r="G15" s="10">
        <v>1700200</v>
      </c>
      <c r="H15" s="10">
        <v>1700200</v>
      </c>
      <c r="I15" s="10">
        <v>0</v>
      </c>
      <c r="J15" s="10">
        <v>0</v>
      </c>
      <c r="K15" s="4">
        <f t="shared" si="1"/>
        <v>895779.2</v>
      </c>
      <c r="L15" s="4">
        <v>895779.2</v>
      </c>
      <c r="M15" s="4"/>
      <c r="N15" s="4"/>
    </row>
    <row r="16" spans="1:14" ht="69">
      <c r="A16" s="3" t="s">
        <v>30</v>
      </c>
      <c r="B16" s="3" t="s">
        <v>31</v>
      </c>
      <c r="C16" s="3" t="s">
        <v>32</v>
      </c>
      <c r="D16" s="9" t="s">
        <v>33</v>
      </c>
      <c r="E16" s="9" t="s">
        <v>34</v>
      </c>
      <c r="F16" s="9" t="s">
        <v>35</v>
      </c>
      <c r="G16" s="10">
        <v>20000</v>
      </c>
      <c r="H16" s="10">
        <v>20000</v>
      </c>
      <c r="I16" s="10">
        <v>0</v>
      </c>
      <c r="J16" s="10">
        <v>0</v>
      </c>
      <c r="K16" s="4">
        <f t="shared" si="1"/>
        <v>0</v>
      </c>
      <c r="L16" s="4"/>
      <c r="M16" s="4"/>
      <c r="N16" s="4"/>
    </row>
    <row r="17" spans="1:14" ht="41.4">
      <c r="A17" s="3" t="s">
        <v>36</v>
      </c>
      <c r="B17" s="3" t="s">
        <v>37</v>
      </c>
      <c r="C17" s="3" t="s">
        <v>38</v>
      </c>
      <c r="D17" s="9" t="s">
        <v>39</v>
      </c>
      <c r="E17" s="9" t="s">
        <v>40</v>
      </c>
      <c r="F17" s="9" t="s">
        <v>41</v>
      </c>
      <c r="G17" s="10">
        <v>500000</v>
      </c>
      <c r="H17" s="10">
        <v>0</v>
      </c>
      <c r="I17" s="10">
        <v>500000</v>
      </c>
      <c r="J17" s="10">
        <v>500000</v>
      </c>
      <c r="K17" s="4">
        <f t="shared" si="1"/>
        <v>0</v>
      </c>
      <c r="L17" s="4"/>
      <c r="M17" s="4"/>
      <c r="N17" s="4"/>
    </row>
    <row r="18" spans="1:14" ht="41.4">
      <c r="A18" s="3" t="s">
        <v>42</v>
      </c>
      <c r="B18" s="3" t="s">
        <v>43</v>
      </c>
      <c r="C18" s="3" t="s">
        <v>44</v>
      </c>
      <c r="D18" s="9" t="s">
        <v>45</v>
      </c>
      <c r="E18" s="9" t="s">
        <v>46</v>
      </c>
      <c r="F18" s="9" t="s">
        <v>47</v>
      </c>
      <c r="G18" s="10">
        <v>80000</v>
      </c>
      <c r="H18" s="10">
        <v>80000</v>
      </c>
      <c r="I18" s="10">
        <v>0</v>
      </c>
      <c r="J18" s="10">
        <v>0</v>
      </c>
      <c r="K18" s="11">
        <f t="shared" si="1"/>
        <v>35000</v>
      </c>
      <c r="L18" s="11">
        <v>35000</v>
      </c>
      <c r="M18" s="4"/>
      <c r="N18" s="4"/>
    </row>
    <row r="19" spans="1:14" ht="41.4">
      <c r="A19" s="3" t="s">
        <v>42</v>
      </c>
      <c r="B19" s="3" t="s">
        <v>43</v>
      </c>
      <c r="C19" s="3" t="s">
        <v>44</v>
      </c>
      <c r="D19" s="9" t="s">
        <v>45</v>
      </c>
      <c r="E19" s="9" t="s">
        <v>48</v>
      </c>
      <c r="F19" s="9" t="s">
        <v>49</v>
      </c>
      <c r="G19" s="10">
        <v>30000</v>
      </c>
      <c r="H19" s="10">
        <v>30000</v>
      </c>
      <c r="I19" s="10">
        <v>0</v>
      </c>
      <c r="J19" s="10">
        <v>0</v>
      </c>
      <c r="K19" s="4">
        <f t="shared" si="1"/>
        <v>10000</v>
      </c>
      <c r="L19" s="4">
        <v>10000</v>
      </c>
      <c r="M19" s="4"/>
      <c r="N19" s="4"/>
    </row>
    <row r="20" spans="1:14" ht="96.6">
      <c r="A20" s="3" t="s">
        <v>50</v>
      </c>
      <c r="B20" s="3" t="s">
        <v>51</v>
      </c>
      <c r="C20" s="3" t="s">
        <v>52</v>
      </c>
      <c r="D20" s="9" t="s">
        <v>53</v>
      </c>
      <c r="E20" s="9" t="s">
        <v>54</v>
      </c>
      <c r="F20" s="9" t="s">
        <v>55</v>
      </c>
      <c r="G20" s="10">
        <v>400000</v>
      </c>
      <c r="H20" s="10">
        <v>400000</v>
      </c>
      <c r="I20" s="10">
        <v>0</v>
      </c>
      <c r="J20" s="10">
        <v>0</v>
      </c>
      <c r="K20" s="4">
        <f t="shared" si="1"/>
        <v>0</v>
      </c>
      <c r="L20" s="4"/>
      <c r="M20" s="4"/>
      <c r="N20" s="4"/>
    </row>
    <row r="21" spans="1:14" ht="69">
      <c r="A21" s="3" t="s">
        <v>50</v>
      </c>
      <c r="B21" s="3" t="s">
        <v>51</v>
      </c>
      <c r="C21" s="3" t="s">
        <v>52</v>
      </c>
      <c r="D21" s="9" t="s">
        <v>53</v>
      </c>
      <c r="E21" s="9" t="s">
        <v>56</v>
      </c>
      <c r="F21" s="9" t="s">
        <v>57</v>
      </c>
      <c r="G21" s="10">
        <v>275040</v>
      </c>
      <c r="H21" s="10">
        <v>96000</v>
      </c>
      <c r="I21" s="10">
        <v>179040</v>
      </c>
      <c r="J21" s="10">
        <v>179040</v>
      </c>
      <c r="K21" s="4">
        <f t="shared" si="1"/>
        <v>0</v>
      </c>
      <c r="L21" s="4"/>
      <c r="M21" s="4"/>
      <c r="N21" s="4"/>
    </row>
    <row r="22" spans="1:14" ht="41.4">
      <c r="A22" s="3" t="s">
        <v>58</v>
      </c>
      <c r="B22" s="3" t="s">
        <v>59</v>
      </c>
      <c r="C22" s="3" t="s">
        <v>60</v>
      </c>
      <c r="D22" s="9" t="s">
        <v>61</v>
      </c>
      <c r="E22" s="9" t="s">
        <v>62</v>
      </c>
      <c r="F22" s="9" t="s">
        <v>63</v>
      </c>
      <c r="G22" s="10">
        <v>590000</v>
      </c>
      <c r="H22" s="10">
        <v>0</v>
      </c>
      <c r="I22" s="10">
        <v>590000</v>
      </c>
      <c r="J22" s="10">
        <v>590000</v>
      </c>
      <c r="K22" s="4">
        <f t="shared" si="1"/>
        <v>0</v>
      </c>
      <c r="L22" s="4"/>
      <c r="M22" s="4"/>
      <c r="N22" s="4"/>
    </row>
    <row r="23" spans="1:14" ht="41.4">
      <c r="A23" s="3" t="s">
        <v>64</v>
      </c>
      <c r="B23" s="3" t="s">
        <v>65</v>
      </c>
      <c r="C23" s="3" t="s">
        <v>19</v>
      </c>
      <c r="D23" s="9" t="s">
        <v>66</v>
      </c>
      <c r="E23" s="9" t="s">
        <v>67</v>
      </c>
      <c r="F23" s="9" t="s">
        <v>68</v>
      </c>
      <c r="G23" s="10">
        <v>30000</v>
      </c>
      <c r="H23" s="10">
        <v>30000</v>
      </c>
      <c r="I23" s="10">
        <v>0</v>
      </c>
      <c r="J23" s="10">
        <v>0</v>
      </c>
      <c r="K23" s="4">
        <f t="shared" si="1"/>
        <v>0</v>
      </c>
      <c r="L23" s="4"/>
      <c r="M23" s="4"/>
      <c r="N23" s="4"/>
    </row>
    <row r="24" spans="1:14" ht="55.2">
      <c r="A24" s="3" t="s">
        <v>69</v>
      </c>
      <c r="B24" s="3" t="s">
        <v>70</v>
      </c>
      <c r="C24" s="3" t="s">
        <v>19</v>
      </c>
      <c r="D24" s="9" t="s">
        <v>71</v>
      </c>
      <c r="E24" s="9" t="s">
        <v>62</v>
      </c>
      <c r="F24" s="9" t="s">
        <v>63</v>
      </c>
      <c r="G24" s="10">
        <v>5475000</v>
      </c>
      <c r="H24" s="10">
        <v>450000</v>
      </c>
      <c r="I24" s="10">
        <v>5025000</v>
      </c>
      <c r="J24" s="10">
        <v>5025000</v>
      </c>
      <c r="K24" s="4">
        <f t="shared" si="1"/>
        <v>5475000</v>
      </c>
      <c r="L24" s="4">
        <v>450000</v>
      </c>
      <c r="M24" s="4">
        <v>5025000</v>
      </c>
      <c r="N24" s="4">
        <v>5025000</v>
      </c>
    </row>
    <row r="25" spans="1:14" ht="55.2">
      <c r="A25" s="3" t="s">
        <v>69</v>
      </c>
      <c r="B25" s="3" t="s">
        <v>70</v>
      </c>
      <c r="C25" s="3" t="s">
        <v>19</v>
      </c>
      <c r="D25" s="9" t="s">
        <v>71</v>
      </c>
      <c r="E25" s="9" t="s">
        <v>197</v>
      </c>
      <c r="F25" s="9" t="s">
        <v>72</v>
      </c>
      <c r="G25" s="10">
        <v>350000</v>
      </c>
      <c r="H25" s="10">
        <v>100000</v>
      </c>
      <c r="I25" s="10">
        <v>250000</v>
      </c>
      <c r="J25" s="10">
        <v>250000</v>
      </c>
      <c r="K25" s="4">
        <f t="shared" si="1"/>
        <v>250000</v>
      </c>
      <c r="L25" s="4">
        <v>100000</v>
      </c>
      <c r="M25" s="4">
        <v>150000</v>
      </c>
      <c r="N25" s="4">
        <v>150000</v>
      </c>
    </row>
    <row r="26" spans="1:14" ht="69">
      <c r="A26" s="3" t="s">
        <v>69</v>
      </c>
      <c r="B26" s="3" t="s">
        <v>70</v>
      </c>
      <c r="C26" s="3" t="s">
        <v>19</v>
      </c>
      <c r="D26" s="9" t="s">
        <v>71</v>
      </c>
      <c r="E26" s="9" t="s">
        <v>73</v>
      </c>
      <c r="F26" s="9" t="s">
        <v>196</v>
      </c>
      <c r="G26" s="10">
        <v>20000</v>
      </c>
      <c r="H26" s="10">
        <v>20000</v>
      </c>
      <c r="I26" s="10">
        <v>0</v>
      </c>
      <c r="J26" s="10">
        <v>0</v>
      </c>
      <c r="K26" s="4">
        <f t="shared" si="1"/>
        <v>0</v>
      </c>
      <c r="L26" s="4"/>
      <c r="M26" s="4"/>
      <c r="N26" s="4"/>
    </row>
    <row r="27" spans="1:14" ht="27.6">
      <c r="A27" s="6" t="s">
        <v>74</v>
      </c>
      <c r="B27" s="6" t="s">
        <v>15</v>
      </c>
      <c r="C27" s="6" t="s">
        <v>15</v>
      </c>
      <c r="D27" s="7" t="s">
        <v>75</v>
      </c>
      <c r="E27" s="7" t="s">
        <v>15</v>
      </c>
      <c r="F27" s="7" t="s">
        <v>15</v>
      </c>
      <c r="G27" s="8">
        <v>1723800</v>
      </c>
      <c r="H27" s="8">
        <v>273800</v>
      </c>
      <c r="I27" s="8">
        <v>1450000</v>
      </c>
      <c r="J27" s="8">
        <v>1450000</v>
      </c>
      <c r="K27" s="15">
        <f t="shared" si="1"/>
        <v>145982.10999999999</v>
      </c>
      <c r="L27" s="15">
        <f>L28</f>
        <v>145982.10999999999</v>
      </c>
      <c r="M27" s="15">
        <f t="shared" ref="M27:N27" si="2">M28</f>
        <v>0</v>
      </c>
      <c r="N27" s="15">
        <f t="shared" si="2"/>
        <v>0</v>
      </c>
    </row>
    <row r="28" spans="1:14" ht="27.6">
      <c r="A28" s="6" t="s">
        <v>76</v>
      </c>
      <c r="B28" s="6" t="s">
        <v>15</v>
      </c>
      <c r="C28" s="6" t="s">
        <v>15</v>
      </c>
      <c r="D28" s="7" t="s">
        <v>75</v>
      </c>
      <c r="E28" s="7" t="s">
        <v>15</v>
      </c>
      <c r="F28" s="7" t="s">
        <v>15</v>
      </c>
      <c r="G28" s="8">
        <v>1723800</v>
      </c>
      <c r="H28" s="8">
        <v>273800</v>
      </c>
      <c r="I28" s="8">
        <v>1450000</v>
      </c>
      <c r="J28" s="8">
        <v>1450000</v>
      </c>
      <c r="K28" s="15">
        <f t="shared" si="1"/>
        <v>145982.10999999999</v>
      </c>
      <c r="L28" s="15">
        <f>L29+L30</f>
        <v>145982.10999999999</v>
      </c>
      <c r="M28" s="15">
        <f t="shared" ref="M28:N28" si="3">M29+M30</f>
        <v>0</v>
      </c>
      <c r="N28" s="15">
        <f t="shared" si="3"/>
        <v>0</v>
      </c>
    </row>
    <row r="29" spans="1:14" ht="41.4">
      <c r="A29" s="3" t="s">
        <v>77</v>
      </c>
      <c r="B29" s="3" t="s">
        <v>78</v>
      </c>
      <c r="C29" s="3" t="s">
        <v>79</v>
      </c>
      <c r="D29" s="9" t="s">
        <v>80</v>
      </c>
      <c r="E29" s="9" t="s">
        <v>81</v>
      </c>
      <c r="F29" s="9" t="s">
        <v>82</v>
      </c>
      <c r="G29" s="10">
        <v>273800</v>
      </c>
      <c r="H29" s="10">
        <v>273800</v>
      </c>
      <c r="I29" s="10">
        <v>0</v>
      </c>
      <c r="J29" s="10">
        <v>0</v>
      </c>
      <c r="K29" s="4">
        <f t="shared" si="1"/>
        <v>145982.10999999999</v>
      </c>
      <c r="L29" s="4">
        <v>145982.10999999999</v>
      </c>
      <c r="M29" s="4"/>
      <c r="N29" s="4"/>
    </row>
    <row r="30" spans="1:14" ht="165.6">
      <c r="A30" s="3" t="s">
        <v>83</v>
      </c>
      <c r="B30" s="3" t="s">
        <v>84</v>
      </c>
      <c r="C30" s="3" t="s">
        <v>79</v>
      </c>
      <c r="D30" s="9" t="s">
        <v>85</v>
      </c>
      <c r="E30" s="9" t="s">
        <v>86</v>
      </c>
      <c r="F30" s="9" t="s">
        <v>87</v>
      </c>
      <c r="G30" s="10">
        <v>1450000</v>
      </c>
      <c r="H30" s="10">
        <v>0</v>
      </c>
      <c r="I30" s="10">
        <v>1450000</v>
      </c>
      <c r="J30" s="10">
        <v>1450000</v>
      </c>
      <c r="K30" s="4">
        <f t="shared" si="1"/>
        <v>0</v>
      </c>
      <c r="L30" s="4"/>
      <c r="M30" s="4"/>
      <c r="N30" s="4"/>
    </row>
    <row r="31" spans="1:14" ht="41.4">
      <c r="A31" s="6" t="s">
        <v>88</v>
      </c>
      <c r="B31" s="6" t="s">
        <v>15</v>
      </c>
      <c r="C31" s="6" t="s">
        <v>15</v>
      </c>
      <c r="D31" s="7" t="s">
        <v>89</v>
      </c>
      <c r="E31" s="7" t="s">
        <v>15</v>
      </c>
      <c r="F31" s="7" t="s">
        <v>15</v>
      </c>
      <c r="G31" s="8">
        <v>3211933.29</v>
      </c>
      <c r="H31" s="8">
        <v>2514000</v>
      </c>
      <c r="I31" s="8">
        <v>697933.29</v>
      </c>
      <c r="J31" s="8">
        <v>697933.29</v>
      </c>
      <c r="K31" s="4">
        <f t="shared" si="1"/>
        <v>2056656</v>
      </c>
      <c r="L31" s="4">
        <f>L32</f>
        <v>2056656</v>
      </c>
      <c r="M31" s="4">
        <f t="shared" ref="M31:N31" si="4">M32</f>
        <v>0</v>
      </c>
      <c r="N31" s="4">
        <f t="shared" si="4"/>
        <v>0</v>
      </c>
    </row>
    <row r="32" spans="1:14" ht="41.4">
      <c r="A32" s="6" t="s">
        <v>90</v>
      </c>
      <c r="B32" s="6" t="s">
        <v>15</v>
      </c>
      <c r="C32" s="6" t="s">
        <v>15</v>
      </c>
      <c r="D32" s="7" t="s">
        <v>89</v>
      </c>
      <c r="E32" s="7" t="s">
        <v>15</v>
      </c>
      <c r="F32" s="7" t="s">
        <v>15</v>
      </c>
      <c r="G32" s="8">
        <v>3211933.29</v>
      </c>
      <c r="H32" s="8">
        <v>2514000</v>
      </c>
      <c r="I32" s="8">
        <v>697933.29</v>
      </c>
      <c r="J32" s="8">
        <v>697933.29</v>
      </c>
      <c r="K32" s="4">
        <f t="shared" si="1"/>
        <v>2056656</v>
      </c>
      <c r="L32" s="4">
        <f>L33+L34+L35</f>
        <v>2056656</v>
      </c>
      <c r="M32" s="4">
        <f t="shared" ref="M32:N32" si="5">M33+M34+M35</f>
        <v>0</v>
      </c>
      <c r="N32" s="4">
        <f t="shared" si="5"/>
        <v>0</v>
      </c>
    </row>
    <row r="33" spans="1:14" ht="27.6">
      <c r="A33" s="3" t="s">
        <v>91</v>
      </c>
      <c r="B33" s="3" t="s">
        <v>92</v>
      </c>
      <c r="C33" s="3" t="s">
        <v>93</v>
      </c>
      <c r="D33" s="9" t="s">
        <v>94</v>
      </c>
      <c r="E33" s="9" t="s">
        <v>95</v>
      </c>
      <c r="F33" s="9" t="s">
        <v>96</v>
      </c>
      <c r="G33" s="10">
        <v>1194000</v>
      </c>
      <c r="H33" s="10">
        <v>1194000</v>
      </c>
      <c r="I33" s="10">
        <v>0</v>
      </c>
      <c r="J33" s="10">
        <v>0</v>
      </c>
      <c r="K33" s="4">
        <f t="shared" si="1"/>
        <v>972372</v>
      </c>
      <c r="L33" s="4">
        <v>972372</v>
      </c>
      <c r="M33" s="4"/>
      <c r="N33" s="4"/>
    </row>
    <row r="34" spans="1:14" ht="41.4">
      <c r="A34" s="3" t="s">
        <v>91</v>
      </c>
      <c r="B34" s="3" t="s">
        <v>92</v>
      </c>
      <c r="C34" s="3" t="s">
        <v>93</v>
      </c>
      <c r="D34" s="9" t="s">
        <v>94</v>
      </c>
      <c r="E34" s="9" t="s">
        <v>97</v>
      </c>
      <c r="F34" s="9" t="s">
        <v>98</v>
      </c>
      <c r="G34" s="10">
        <v>2007933.29</v>
      </c>
      <c r="H34" s="10">
        <v>1310000</v>
      </c>
      <c r="I34" s="10">
        <v>697933.29</v>
      </c>
      <c r="J34" s="10">
        <v>697933.29</v>
      </c>
      <c r="K34" s="4">
        <f t="shared" si="1"/>
        <v>1084284</v>
      </c>
      <c r="L34" s="4">
        <v>1084284</v>
      </c>
      <c r="M34" s="4"/>
      <c r="N34" s="4"/>
    </row>
    <row r="35" spans="1:14" ht="41.4">
      <c r="A35" s="3" t="s">
        <v>91</v>
      </c>
      <c r="B35" s="3" t="s">
        <v>92</v>
      </c>
      <c r="C35" s="3" t="s">
        <v>93</v>
      </c>
      <c r="D35" s="9" t="s">
        <v>94</v>
      </c>
      <c r="E35" s="9" t="s">
        <v>99</v>
      </c>
      <c r="F35" s="9" t="s">
        <v>100</v>
      </c>
      <c r="G35" s="10">
        <v>10000</v>
      </c>
      <c r="H35" s="10">
        <v>10000</v>
      </c>
      <c r="I35" s="10">
        <v>0</v>
      </c>
      <c r="J35" s="10">
        <v>0</v>
      </c>
      <c r="K35" s="4">
        <f t="shared" si="1"/>
        <v>0</v>
      </c>
      <c r="L35" s="4"/>
      <c r="M35" s="4"/>
      <c r="N35" s="4"/>
    </row>
    <row r="36" spans="1:14" ht="41.4">
      <c r="A36" s="6" t="s">
        <v>101</v>
      </c>
      <c r="B36" s="6" t="s">
        <v>15</v>
      </c>
      <c r="C36" s="6" t="s">
        <v>15</v>
      </c>
      <c r="D36" s="7" t="s">
        <v>102</v>
      </c>
      <c r="E36" s="7" t="s">
        <v>15</v>
      </c>
      <c r="F36" s="7" t="s">
        <v>15</v>
      </c>
      <c r="G36" s="8">
        <v>14970400</v>
      </c>
      <c r="H36" s="8">
        <v>14970400</v>
      </c>
      <c r="I36" s="8">
        <v>0</v>
      </c>
      <c r="J36" s="8">
        <v>0</v>
      </c>
      <c r="K36" s="15">
        <f t="shared" si="1"/>
        <v>8989125.4900000002</v>
      </c>
      <c r="L36" s="15">
        <f>L37</f>
        <v>8989125.4900000002</v>
      </c>
      <c r="M36" s="15">
        <f t="shared" ref="M36:N36" si="6">M37</f>
        <v>0</v>
      </c>
      <c r="N36" s="15">
        <f t="shared" si="6"/>
        <v>0</v>
      </c>
    </row>
    <row r="37" spans="1:14" ht="41.4">
      <c r="A37" s="6" t="s">
        <v>103</v>
      </c>
      <c r="B37" s="6" t="s">
        <v>15</v>
      </c>
      <c r="C37" s="6" t="s">
        <v>15</v>
      </c>
      <c r="D37" s="7" t="s">
        <v>102</v>
      </c>
      <c r="E37" s="7" t="s">
        <v>15</v>
      </c>
      <c r="F37" s="7" t="s">
        <v>15</v>
      </c>
      <c r="G37" s="8">
        <v>14970400</v>
      </c>
      <c r="H37" s="8">
        <v>14970400</v>
      </c>
      <c r="I37" s="8">
        <v>0</v>
      </c>
      <c r="J37" s="8">
        <v>0</v>
      </c>
      <c r="K37" s="15">
        <f t="shared" si="1"/>
        <v>8989125.4900000002</v>
      </c>
      <c r="L37" s="15">
        <f>L38+L39+L40+L41+L42+L43+L44</f>
        <v>8989125.4900000002</v>
      </c>
      <c r="M37" s="15">
        <f t="shared" ref="M37:N37" si="7">M38+M39+M40+M41+M42+M43+M44</f>
        <v>0</v>
      </c>
      <c r="N37" s="15">
        <f t="shared" si="7"/>
        <v>0</v>
      </c>
    </row>
    <row r="38" spans="1:14" ht="41.4">
      <c r="A38" s="3" t="s">
        <v>104</v>
      </c>
      <c r="B38" s="3" t="s">
        <v>105</v>
      </c>
      <c r="C38" s="3" t="s">
        <v>106</v>
      </c>
      <c r="D38" s="9" t="s">
        <v>107</v>
      </c>
      <c r="E38" s="9" t="s">
        <v>108</v>
      </c>
      <c r="F38" s="9" t="s">
        <v>109</v>
      </c>
      <c r="G38" s="10">
        <v>12640400</v>
      </c>
      <c r="H38" s="10">
        <v>12640400</v>
      </c>
      <c r="I38" s="10">
        <v>0</v>
      </c>
      <c r="J38" s="10">
        <v>0</v>
      </c>
      <c r="K38" s="4">
        <f t="shared" si="1"/>
        <v>7885209.0499999998</v>
      </c>
      <c r="L38" s="4">
        <v>7885209.0499999998</v>
      </c>
      <c r="M38" s="4"/>
      <c r="N38" s="4"/>
    </row>
    <row r="39" spans="1:14" ht="55.2">
      <c r="A39" s="3" t="s">
        <v>110</v>
      </c>
      <c r="B39" s="3" t="s">
        <v>111</v>
      </c>
      <c r="C39" s="3" t="s">
        <v>112</v>
      </c>
      <c r="D39" s="9" t="s">
        <v>113</v>
      </c>
      <c r="E39" s="9" t="s">
        <v>114</v>
      </c>
      <c r="F39" s="9" t="s">
        <v>115</v>
      </c>
      <c r="G39" s="10">
        <v>180000</v>
      </c>
      <c r="H39" s="10">
        <v>180000</v>
      </c>
      <c r="I39" s="10">
        <v>0</v>
      </c>
      <c r="J39" s="10">
        <v>0</v>
      </c>
      <c r="K39" s="4">
        <f t="shared" si="1"/>
        <v>39734</v>
      </c>
      <c r="L39" s="4">
        <v>39734</v>
      </c>
      <c r="M39" s="4"/>
      <c r="N39" s="4"/>
    </row>
    <row r="40" spans="1:14" ht="55.2">
      <c r="A40" s="3" t="s">
        <v>116</v>
      </c>
      <c r="B40" s="3" t="s">
        <v>117</v>
      </c>
      <c r="C40" s="3" t="s">
        <v>118</v>
      </c>
      <c r="D40" s="9" t="s">
        <v>119</v>
      </c>
      <c r="E40" s="9" t="s">
        <v>120</v>
      </c>
      <c r="F40" s="9" t="s">
        <v>121</v>
      </c>
      <c r="G40" s="10">
        <v>150000</v>
      </c>
      <c r="H40" s="10">
        <v>150000</v>
      </c>
      <c r="I40" s="10">
        <v>0</v>
      </c>
      <c r="J40" s="10">
        <v>0</v>
      </c>
      <c r="K40" s="11">
        <f t="shared" si="1"/>
        <v>76768</v>
      </c>
      <c r="L40" s="11">
        <v>76768</v>
      </c>
      <c r="M40" s="4"/>
      <c r="N40" s="4"/>
    </row>
    <row r="41" spans="1:14" ht="27.6">
      <c r="A41" s="3" t="s">
        <v>116</v>
      </c>
      <c r="B41" s="3" t="s">
        <v>117</v>
      </c>
      <c r="C41" s="3" t="s">
        <v>118</v>
      </c>
      <c r="D41" s="9" t="s">
        <v>119</v>
      </c>
      <c r="E41" s="9" t="s">
        <v>122</v>
      </c>
      <c r="F41" s="9" t="s">
        <v>123</v>
      </c>
      <c r="G41" s="10">
        <v>550000</v>
      </c>
      <c r="H41" s="10">
        <v>550000</v>
      </c>
      <c r="I41" s="10">
        <v>0</v>
      </c>
      <c r="J41" s="10">
        <v>0</v>
      </c>
      <c r="K41" s="11">
        <f t="shared" si="1"/>
        <v>173755.94</v>
      </c>
      <c r="L41" s="11">
        <v>173755.94</v>
      </c>
      <c r="M41" s="4"/>
      <c r="N41" s="4"/>
    </row>
    <row r="42" spans="1:14" ht="41.4">
      <c r="A42" s="3" t="s">
        <v>124</v>
      </c>
      <c r="B42" s="3" t="s">
        <v>125</v>
      </c>
      <c r="C42" s="3" t="s">
        <v>126</v>
      </c>
      <c r="D42" s="9" t="s">
        <v>127</v>
      </c>
      <c r="E42" s="9" t="s">
        <v>128</v>
      </c>
      <c r="F42" s="9" t="s">
        <v>129</v>
      </c>
      <c r="G42" s="10">
        <v>1258000</v>
      </c>
      <c r="H42" s="10">
        <v>1258000</v>
      </c>
      <c r="I42" s="10">
        <v>0</v>
      </c>
      <c r="J42" s="10">
        <v>0</v>
      </c>
      <c r="K42" s="4">
        <f t="shared" si="1"/>
        <v>751411.4</v>
      </c>
      <c r="L42" s="4">
        <v>751411.4</v>
      </c>
      <c r="M42" s="4"/>
      <c r="N42" s="4"/>
    </row>
    <row r="43" spans="1:14" ht="41.4">
      <c r="A43" s="3" t="s">
        <v>130</v>
      </c>
      <c r="B43" s="3" t="s">
        <v>131</v>
      </c>
      <c r="C43" s="3" t="s">
        <v>126</v>
      </c>
      <c r="D43" s="9" t="s">
        <v>132</v>
      </c>
      <c r="E43" s="9" t="s">
        <v>128</v>
      </c>
      <c r="F43" s="9" t="s">
        <v>129</v>
      </c>
      <c r="G43" s="10">
        <v>101300</v>
      </c>
      <c r="H43" s="10">
        <v>101300</v>
      </c>
      <c r="I43" s="10">
        <v>0</v>
      </c>
      <c r="J43" s="10">
        <v>0</v>
      </c>
      <c r="K43" s="4">
        <f t="shared" si="1"/>
        <v>34272.1</v>
      </c>
      <c r="L43" s="4">
        <v>34272.1</v>
      </c>
      <c r="M43" s="4"/>
      <c r="N43" s="4"/>
    </row>
    <row r="44" spans="1:14" ht="41.4">
      <c r="A44" s="3" t="s">
        <v>133</v>
      </c>
      <c r="B44" s="3" t="s">
        <v>134</v>
      </c>
      <c r="C44" s="3" t="s">
        <v>126</v>
      </c>
      <c r="D44" s="9" t="s">
        <v>135</v>
      </c>
      <c r="E44" s="9" t="s">
        <v>128</v>
      </c>
      <c r="F44" s="9" t="s">
        <v>129</v>
      </c>
      <c r="G44" s="10">
        <v>90700</v>
      </c>
      <c r="H44" s="10">
        <v>90700</v>
      </c>
      <c r="I44" s="10">
        <v>0</v>
      </c>
      <c r="J44" s="10">
        <v>0</v>
      </c>
      <c r="K44" s="4">
        <f t="shared" si="1"/>
        <v>27975</v>
      </c>
      <c r="L44" s="4">
        <v>27975</v>
      </c>
      <c r="M44" s="4"/>
      <c r="N44" s="4"/>
    </row>
    <row r="45" spans="1:14" ht="41.4">
      <c r="A45" s="6" t="s">
        <v>136</v>
      </c>
      <c r="B45" s="6" t="s">
        <v>15</v>
      </c>
      <c r="C45" s="6" t="s">
        <v>15</v>
      </c>
      <c r="D45" s="7" t="s">
        <v>137</v>
      </c>
      <c r="E45" s="7" t="s">
        <v>15</v>
      </c>
      <c r="F45" s="7" t="s">
        <v>15</v>
      </c>
      <c r="G45" s="8">
        <v>23577177.310000002</v>
      </c>
      <c r="H45" s="8">
        <v>16146220</v>
      </c>
      <c r="I45" s="8">
        <v>7430957.3099999996</v>
      </c>
      <c r="J45" s="8">
        <v>7343657.3099999996</v>
      </c>
      <c r="K45" s="15">
        <f t="shared" si="1"/>
        <v>5411460.79</v>
      </c>
      <c r="L45" s="15">
        <f>L46:M46</f>
        <v>5204738.53</v>
      </c>
      <c r="M45" s="15">
        <f t="shared" ref="M45:N45" si="8">M46:N46</f>
        <v>206722.26</v>
      </c>
      <c r="N45" s="15">
        <f t="shared" si="8"/>
        <v>206722.26</v>
      </c>
    </row>
    <row r="46" spans="1:14" ht="41.4">
      <c r="A46" s="6" t="s">
        <v>138</v>
      </c>
      <c r="B46" s="6" t="s">
        <v>15</v>
      </c>
      <c r="C46" s="6" t="s">
        <v>15</v>
      </c>
      <c r="D46" s="7" t="s">
        <v>137</v>
      </c>
      <c r="E46" s="7" t="s">
        <v>15</v>
      </c>
      <c r="F46" s="7" t="s">
        <v>15</v>
      </c>
      <c r="G46" s="8">
        <v>23577177.310000002</v>
      </c>
      <c r="H46" s="8">
        <v>16146220</v>
      </c>
      <c r="I46" s="8">
        <v>7430957.3099999996</v>
      </c>
      <c r="J46" s="8">
        <v>7343657.3099999996</v>
      </c>
      <c r="K46" s="15">
        <f t="shared" si="1"/>
        <v>5411460.79</v>
      </c>
      <c r="L46" s="15">
        <f>L47+L48+L49+L50+L51+L52+L53+L54+L55+L56+L57+L58+L59</f>
        <v>5204738.53</v>
      </c>
      <c r="M46" s="15">
        <f t="shared" ref="M46:N46" si="9">M47+M48+M49+M50+M51+M52+M53+M54+M55+M56+M57+M58+M59</f>
        <v>206722.26</v>
      </c>
      <c r="N46" s="15">
        <f t="shared" si="9"/>
        <v>206722.26</v>
      </c>
    </row>
    <row r="47" spans="1:14" ht="55.2">
      <c r="A47" s="3" t="s">
        <v>139</v>
      </c>
      <c r="B47" s="3" t="s">
        <v>140</v>
      </c>
      <c r="C47" s="3" t="s">
        <v>141</v>
      </c>
      <c r="D47" s="9" t="s">
        <v>142</v>
      </c>
      <c r="E47" s="9" t="s">
        <v>143</v>
      </c>
      <c r="F47" s="9" t="s">
        <v>144</v>
      </c>
      <c r="G47" s="10">
        <v>800000</v>
      </c>
      <c r="H47" s="10">
        <v>0</v>
      </c>
      <c r="I47" s="10">
        <v>800000</v>
      </c>
      <c r="J47" s="10">
        <v>800000</v>
      </c>
      <c r="K47" s="4">
        <f t="shared" si="1"/>
        <v>0</v>
      </c>
      <c r="L47" s="4"/>
      <c r="M47" s="4"/>
      <c r="N47" s="4"/>
    </row>
    <row r="48" spans="1:14" ht="55.2">
      <c r="A48" s="3" t="s">
        <v>139</v>
      </c>
      <c r="B48" s="3" t="s">
        <v>140</v>
      </c>
      <c r="C48" s="3" t="s">
        <v>141</v>
      </c>
      <c r="D48" s="9" t="s">
        <v>142</v>
      </c>
      <c r="E48" s="9" t="s">
        <v>145</v>
      </c>
      <c r="F48" s="9" t="s">
        <v>146</v>
      </c>
      <c r="G48" s="10">
        <v>800000</v>
      </c>
      <c r="H48" s="10">
        <v>0</v>
      </c>
      <c r="I48" s="10">
        <v>800000</v>
      </c>
      <c r="J48" s="10">
        <v>800000</v>
      </c>
      <c r="K48" s="4">
        <f t="shared" si="1"/>
        <v>0</v>
      </c>
      <c r="L48" s="4"/>
      <c r="M48" s="4"/>
      <c r="N48" s="4"/>
    </row>
    <row r="49" spans="1:14" ht="41.4">
      <c r="A49" s="3" t="s">
        <v>147</v>
      </c>
      <c r="B49" s="3" t="s">
        <v>148</v>
      </c>
      <c r="C49" s="3" t="s">
        <v>26</v>
      </c>
      <c r="D49" s="9" t="s">
        <v>149</v>
      </c>
      <c r="E49" s="9" t="s">
        <v>150</v>
      </c>
      <c r="F49" s="9" t="s">
        <v>151</v>
      </c>
      <c r="G49" s="10">
        <v>251100</v>
      </c>
      <c r="H49" s="10">
        <v>0</v>
      </c>
      <c r="I49" s="10">
        <v>251100</v>
      </c>
      <c r="J49" s="10">
        <v>251100</v>
      </c>
      <c r="K49" s="4">
        <f t="shared" si="1"/>
        <v>0</v>
      </c>
      <c r="L49" s="4"/>
      <c r="M49" s="4"/>
      <c r="N49" s="4"/>
    </row>
    <row r="50" spans="1:14" ht="27.6">
      <c r="A50" s="3" t="s">
        <v>152</v>
      </c>
      <c r="B50" s="3" t="s">
        <v>25</v>
      </c>
      <c r="C50" s="3" t="s">
        <v>26</v>
      </c>
      <c r="D50" s="9" t="s">
        <v>27</v>
      </c>
      <c r="E50" s="9" t="s">
        <v>28</v>
      </c>
      <c r="F50" s="9" t="s">
        <v>29</v>
      </c>
      <c r="G50" s="10">
        <v>13395657.310000001</v>
      </c>
      <c r="H50" s="10">
        <v>12961000</v>
      </c>
      <c r="I50" s="10">
        <v>434657.31</v>
      </c>
      <c r="J50" s="10">
        <v>434657.31</v>
      </c>
      <c r="K50" s="4">
        <f t="shared" si="1"/>
        <v>4320425.9400000004</v>
      </c>
      <c r="L50" s="4">
        <v>4186680.48</v>
      </c>
      <c r="M50" s="4">
        <v>133745.46</v>
      </c>
      <c r="N50" s="4">
        <v>133745.46</v>
      </c>
    </row>
    <row r="51" spans="1:14" ht="27.6">
      <c r="A51" s="3" t="s">
        <v>153</v>
      </c>
      <c r="B51" s="3" t="s">
        <v>154</v>
      </c>
      <c r="C51" s="3" t="s">
        <v>155</v>
      </c>
      <c r="D51" s="9" t="s">
        <v>156</v>
      </c>
      <c r="E51" s="9" t="s">
        <v>28</v>
      </c>
      <c r="F51" s="9" t="s">
        <v>29</v>
      </c>
      <c r="G51" s="10">
        <v>200000</v>
      </c>
      <c r="H51" s="10">
        <v>0</v>
      </c>
      <c r="I51" s="10">
        <v>200000</v>
      </c>
      <c r="J51" s="10">
        <v>200000</v>
      </c>
      <c r="K51" s="4">
        <f t="shared" si="1"/>
        <v>0</v>
      </c>
      <c r="L51" s="4"/>
      <c r="M51" s="4"/>
      <c r="N51" s="4"/>
    </row>
    <row r="52" spans="1:14" ht="41.4">
      <c r="A52" s="3" t="s">
        <v>153</v>
      </c>
      <c r="B52" s="3" t="s">
        <v>154</v>
      </c>
      <c r="C52" s="3" t="s">
        <v>155</v>
      </c>
      <c r="D52" s="9" t="s">
        <v>156</v>
      </c>
      <c r="E52" s="9" t="s">
        <v>150</v>
      </c>
      <c r="F52" s="9" t="s">
        <v>157</v>
      </c>
      <c r="G52" s="10">
        <v>1387900</v>
      </c>
      <c r="H52" s="10">
        <v>0</v>
      </c>
      <c r="I52" s="10">
        <v>1387900</v>
      </c>
      <c r="J52" s="10">
        <v>1387900</v>
      </c>
      <c r="K52" s="4">
        <f t="shared" si="1"/>
        <v>0</v>
      </c>
      <c r="L52" s="4"/>
      <c r="M52" s="4"/>
      <c r="N52" s="4"/>
    </row>
    <row r="53" spans="1:14" ht="27.6">
      <c r="A53" s="3" t="s">
        <v>158</v>
      </c>
      <c r="B53" s="3" t="s">
        <v>159</v>
      </c>
      <c r="C53" s="3" t="s">
        <v>32</v>
      </c>
      <c r="D53" s="9" t="s">
        <v>160</v>
      </c>
      <c r="E53" s="9" t="s">
        <v>161</v>
      </c>
      <c r="F53" s="9" t="s">
        <v>162</v>
      </c>
      <c r="G53" s="10">
        <v>260000</v>
      </c>
      <c r="H53" s="10">
        <v>260000</v>
      </c>
      <c r="I53" s="10">
        <v>0</v>
      </c>
      <c r="J53" s="10">
        <v>0</v>
      </c>
      <c r="K53" s="4">
        <f t="shared" si="1"/>
        <v>29000</v>
      </c>
      <c r="L53" s="4">
        <v>29000</v>
      </c>
      <c r="M53" s="4"/>
      <c r="N53" s="4"/>
    </row>
    <row r="54" spans="1:14" ht="27.6">
      <c r="A54" s="3" t="s">
        <v>163</v>
      </c>
      <c r="B54" s="3" t="s">
        <v>164</v>
      </c>
      <c r="C54" s="3" t="s">
        <v>38</v>
      </c>
      <c r="D54" s="9" t="s">
        <v>165</v>
      </c>
      <c r="E54" s="9" t="s">
        <v>28</v>
      </c>
      <c r="F54" s="9" t="s">
        <v>29</v>
      </c>
      <c r="G54" s="10">
        <v>2890000</v>
      </c>
      <c r="H54" s="10">
        <v>0</v>
      </c>
      <c r="I54" s="10">
        <v>2890000</v>
      </c>
      <c r="J54" s="10">
        <v>2890000</v>
      </c>
      <c r="K54" s="4">
        <f t="shared" si="1"/>
        <v>0</v>
      </c>
      <c r="L54" s="4"/>
      <c r="M54" s="4"/>
      <c r="N54" s="4"/>
    </row>
    <row r="55" spans="1:14" ht="41.4">
      <c r="A55" s="3" t="s">
        <v>166</v>
      </c>
      <c r="B55" s="3" t="s">
        <v>167</v>
      </c>
      <c r="C55" s="3" t="s">
        <v>168</v>
      </c>
      <c r="D55" s="9" t="s">
        <v>169</v>
      </c>
      <c r="E55" s="9" t="s">
        <v>28</v>
      </c>
      <c r="F55" s="9" t="s">
        <v>170</v>
      </c>
      <c r="G55" s="10">
        <v>3074120</v>
      </c>
      <c r="H55" s="10">
        <v>2814120</v>
      </c>
      <c r="I55" s="10">
        <v>260000</v>
      </c>
      <c r="J55" s="10">
        <v>260000</v>
      </c>
      <c r="K55" s="4">
        <f t="shared" si="1"/>
        <v>1062034.8500000001</v>
      </c>
      <c r="L55" s="4">
        <v>989058.05</v>
      </c>
      <c r="M55" s="4">
        <v>72976.800000000003</v>
      </c>
      <c r="N55" s="4">
        <v>72976.800000000003</v>
      </c>
    </row>
    <row r="56" spans="1:14" ht="55.2">
      <c r="A56" s="3" t="s">
        <v>171</v>
      </c>
      <c r="B56" s="3" t="s">
        <v>172</v>
      </c>
      <c r="C56" s="3" t="s">
        <v>173</v>
      </c>
      <c r="D56" s="9" t="s">
        <v>174</v>
      </c>
      <c r="E56" s="9" t="s">
        <v>145</v>
      </c>
      <c r="F56" s="9" t="s">
        <v>146</v>
      </c>
      <c r="G56" s="10">
        <v>111100</v>
      </c>
      <c r="H56" s="10">
        <v>111100</v>
      </c>
      <c r="I56" s="10">
        <v>0</v>
      </c>
      <c r="J56" s="10">
        <v>0</v>
      </c>
      <c r="K56" s="4">
        <f t="shared" si="1"/>
        <v>0</v>
      </c>
      <c r="L56" s="4"/>
      <c r="M56" s="4"/>
      <c r="N56" s="4"/>
    </row>
    <row r="57" spans="1:14" ht="27.6">
      <c r="A57" s="3" t="s">
        <v>175</v>
      </c>
      <c r="B57" s="3" t="s">
        <v>176</v>
      </c>
      <c r="C57" s="3" t="s">
        <v>44</v>
      </c>
      <c r="D57" s="9" t="s">
        <v>177</v>
      </c>
      <c r="E57" s="9" t="s">
        <v>161</v>
      </c>
      <c r="F57" s="9" t="s">
        <v>162</v>
      </c>
      <c r="G57" s="10">
        <v>20000</v>
      </c>
      <c r="H57" s="10">
        <v>0</v>
      </c>
      <c r="I57" s="10">
        <v>20000</v>
      </c>
      <c r="J57" s="10">
        <v>20000</v>
      </c>
      <c r="K57" s="4">
        <f t="shared" si="1"/>
        <v>0</v>
      </c>
      <c r="L57" s="4"/>
      <c r="M57" s="4"/>
      <c r="N57" s="4"/>
    </row>
    <row r="58" spans="1:14" ht="82.8">
      <c r="A58" s="3" t="s">
        <v>178</v>
      </c>
      <c r="B58" s="3" t="s">
        <v>179</v>
      </c>
      <c r="C58" s="3" t="s">
        <v>44</v>
      </c>
      <c r="D58" s="9" t="s">
        <v>180</v>
      </c>
      <c r="E58" s="9" t="s">
        <v>181</v>
      </c>
      <c r="F58" s="9" t="s">
        <v>182</v>
      </c>
      <c r="G58" s="10">
        <v>300000</v>
      </c>
      <c r="H58" s="10">
        <v>0</v>
      </c>
      <c r="I58" s="10">
        <v>300000</v>
      </c>
      <c r="J58" s="10">
        <v>300000</v>
      </c>
      <c r="K58" s="4">
        <f t="shared" si="1"/>
        <v>0</v>
      </c>
      <c r="L58" s="4"/>
      <c r="M58" s="4"/>
      <c r="N58" s="4"/>
    </row>
    <row r="59" spans="1:14" ht="27.6">
      <c r="A59" s="3" t="s">
        <v>183</v>
      </c>
      <c r="B59" s="3" t="s">
        <v>184</v>
      </c>
      <c r="C59" s="3" t="s">
        <v>185</v>
      </c>
      <c r="D59" s="9" t="s">
        <v>186</v>
      </c>
      <c r="E59" s="9" t="s">
        <v>187</v>
      </c>
      <c r="F59" s="9" t="s">
        <v>188</v>
      </c>
      <c r="G59" s="10">
        <v>87300</v>
      </c>
      <c r="H59" s="10">
        <v>0</v>
      </c>
      <c r="I59" s="10">
        <v>87300</v>
      </c>
      <c r="J59" s="10">
        <v>0</v>
      </c>
      <c r="K59" s="4">
        <f t="shared" si="1"/>
        <v>0</v>
      </c>
      <c r="L59" s="4"/>
      <c r="M59" s="4"/>
      <c r="N59" s="4"/>
    </row>
    <row r="60" spans="1:14" ht="22.5" customHeight="1">
      <c r="A60" s="6" t="s">
        <v>190</v>
      </c>
      <c r="B60" s="6" t="s">
        <v>190</v>
      </c>
      <c r="C60" s="6" t="s">
        <v>190</v>
      </c>
      <c r="D60" s="12" t="s">
        <v>189</v>
      </c>
      <c r="E60" s="12" t="s">
        <v>190</v>
      </c>
      <c r="F60" s="12" t="s">
        <v>190</v>
      </c>
      <c r="G60" s="8">
        <v>52967950.600000001</v>
      </c>
      <c r="H60" s="8">
        <v>36845020</v>
      </c>
      <c r="I60" s="8">
        <v>16122930.6</v>
      </c>
      <c r="J60" s="8">
        <v>16035630.6</v>
      </c>
      <c r="K60" s="15">
        <f t="shared" si="1"/>
        <v>23283403.589999996</v>
      </c>
      <c r="L60" s="15">
        <f>L45+L36+L31+L27+L13</f>
        <v>17901681.329999998</v>
      </c>
      <c r="M60" s="15">
        <f t="shared" ref="M60:N60" si="10">M45+M36+M31+M27+M13</f>
        <v>5381722.2599999998</v>
      </c>
      <c r="N60" s="15">
        <f t="shared" si="10"/>
        <v>5381722.2599999998</v>
      </c>
    </row>
    <row r="61" spans="1:14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4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3"/>
      <c r="L62" s="13"/>
      <c r="M62" s="13"/>
      <c r="N62" s="13"/>
    </row>
    <row r="63" spans="1:14">
      <c r="A63" s="13"/>
      <c r="B63" s="14" t="s">
        <v>191</v>
      </c>
      <c r="C63" s="13"/>
      <c r="D63" s="13"/>
      <c r="E63" s="14" t="s">
        <v>192</v>
      </c>
      <c r="F63" s="13"/>
      <c r="G63" s="13"/>
      <c r="H63" s="13"/>
      <c r="I63" s="13"/>
      <c r="J63" s="13"/>
      <c r="K63" s="13"/>
      <c r="L63" s="13"/>
      <c r="M63" s="13"/>
      <c r="N63" s="13"/>
    </row>
  </sheetData>
  <mergeCells count="18">
    <mergeCell ref="K9:N9"/>
    <mergeCell ref="G10:G11"/>
    <mergeCell ref="H10:H11"/>
    <mergeCell ref="I10:J10"/>
    <mergeCell ref="K10:K11"/>
    <mergeCell ref="L10:L11"/>
    <mergeCell ref="M10:N10"/>
    <mergeCell ref="G2:J2"/>
    <mergeCell ref="G3:J3"/>
    <mergeCell ref="A62:J62"/>
    <mergeCell ref="A5:J5"/>
    <mergeCell ref="G9:J9"/>
    <mergeCell ref="F10:F11"/>
    <mergeCell ref="A10:A11"/>
    <mergeCell ref="B10:B11"/>
    <mergeCell ref="C10:C11"/>
    <mergeCell ref="D10:D11"/>
    <mergeCell ref="E10:E11"/>
  </mergeCells>
  <pageMargins left="0.196850393700787" right="0.196850393700787" top="0.39370078740157499" bottom="0.196850393700787" header="0" footer="0"/>
  <pageSetup paperSize="9" scale="7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2025-08-04T14:22:00Z</cp:lastPrinted>
  <dcterms:created xsi:type="dcterms:W3CDTF">2025-07-08T11:51:18Z</dcterms:created>
  <dcterms:modified xsi:type="dcterms:W3CDTF">2025-08-08T12:24:50Z</dcterms:modified>
</cp:coreProperties>
</file>