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05" windowWidth="17850" windowHeight="9960" activeTab="1"/>
  </bookViews>
  <sheets>
    <sheet name="загальний фонд" sheetId="2" r:id="rId1"/>
    <sheet name="спеціальний фонд" sheetId="1" r:id="rId2"/>
  </sheets>
  <calcPr calcId="145621"/>
</workbook>
</file>

<file path=xl/calcChain.xml><?xml version="1.0" encoding="utf-8"?>
<calcChain xmlns="http://schemas.openxmlformats.org/spreadsheetml/2006/main">
  <c r="D14" i="1" l="1"/>
  <c r="C17" i="2" l="1"/>
  <c r="G16" i="2" l="1"/>
  <c r="C14" i="1" l="1"/>
  <c r="D8" i="1" s="1"/>
  <c r="G14" i="2"/>
  <c r="D16" i="2" l="1"/>
  <c r="D14" i="2" s="1"/>
  <c r="C16" i="2"/>
  <c r="C14" i="2" s="1"/>
  <c r="D8" i="2" s="1"/>
  <c r="I8" i="2" l="1"/>
  <c r="E8" i="2"/>
  <c r="K8" i="2" l="1"/>
  <c r="G14" i="1" l="1"/>
  <c r="I8" i="1" s="1"/>
  <c r="E8" i="1" l="1"/>
  <c r="F17" i="2" l="1"/>
  <c r="F18" i="2"/>
  <c r="F19" i="2"/>
  <c r="F20" i="2"/>
  <c r="F21" i="2"/>
  <c r="F22" i="2"/>
  <c r="F23" i="2"/>
  <c r="F24" i="2"/>
  <c r="F25" i="2"/>
  <c r="E17" i="2"/>
  <c r="E18" i="2"/>
  <c r="E19" i="2"/>
  <c r="E20" i="2"/>
  <c r="E21" i="2"/>
  <c r="E22" i="2"/>
  <c r="E23" i="2"/>
  <c r="E24" i="2"/>
  <c r="E25" i="2"/>
  <c r="F8" i="2" l="1"/>
  <c r="E14" i="2"/>
  <c r="E16" i="2"/>
  <c r="F16" i="2"/>
  <c r="H14" i="2"/>
  <c r="H17" i="2"/>
  <c r="I18" i="2"/>
  <c r="I19" i="2"/>
  <c r="I20" i="2"/>
  <c r="I21" i="2"/>
  <c r="I22" i="2"/>
  <c r="I23" i="2"/>
  <c r="I24" i="2"/>
  <c r="I25" i="2"/>
  <c r="I17" i="2" l="1"/>
  <c r="I16" i="2" s="1"/>
  <c r="H25" i="2" l="1"/>
  <c r="H24" i="2"/>
  <c r="H23" i="2"/>
  <c r="H22" i="2"/>
  <c r="H21" i="2"/>
  <c r="H20" i="2"/>
  <c r="H19" i="2"/>
  <c r="H18" i="2"/>
  <c r="H16" i="2" s="1"/>
  <c r="I15" i="2"/>
  <c r="I14" i="2" s="1"/>
  <c r="H15" i="2"/>
  <c r="F15" i="2"/>
  <c r="E15" i="2"/>
  <c r="J8" i="2"/>
  <c r="H8" i="2"/>
  <c r="G8" i="2"/>
  <c r="F14" i="2" l="1"/>
  <c r="F15" i="1"/>
  <c r="I19" i="1" l="1"/>
  <c r="F19" i="1"/>
  <c r="I18" i="1"/>
  <c r="F18" i="1"/>
  <c r="I17" i="1"/>
  <c r="H17" i="1"/>
  <c r="F17" i="1"/>
  <c r="E17" i="1"/>
  <c r="I16" i="1"/>
  <c r="F16" i="1"/>
  <c r="I15" i="1"/>
  <c r="H15" i="1"/>
  <c r="I14" i="1"/>
  <c r="H14" i="1"/>
  <c r="K8" i="1"/>
  <c r="J8" i="1"/>
  <c r="H8" i="1"/>
  <c r="G8" i="1"/>
  <c r="F8" i="1"/>
  <c r="E14" i="1" l="1"/>
  <c r="F14" i="1"/>
</calcChain>
</file>

<file path=xl/sharedStrings.xml><?xml version="1.0" encoding="utf-8"?>
<sst xmlns="http://schemas.openxmlformats.org/spreadsheetml/2006/main" count="82" uniqueCount="51">
  <si>
    <t>ДОВІДКА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</si>
  <si>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загального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</si>
  <si>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тис.грн.</t>
  </si>
  <si>
    <t>№ з/п</t>
  </si>
  <si>
    <t>Найменування АТО</t>
  </si>
  <si>
    <t xml:space="preserve">Фактичні надходження </t>
  </si>
  <si>
    <t>Виконання річних завдань, %</t>
  </si>
  <si>
    <t>в абс.сумі</t>
  </si>
  <si>
    <t>у %</t>
  </si>
  <si>
    <t>м.Новий Розділ</t>
  </si>
  <si>
    <t>в абс. сумі</t>
  </si>
  <si>
    <t>Всього по загальному фонду, в т.ч.</t>
  </si>
  <si>
    <t xml:space="preserve">податок на доходи фіз. осіб </t>
  </si>
  <si>
    <t>внутрішні податки на товари та послуги  (акциз) в.т.ч</t>
  </si>
  <si>
    <t xml:space="preserve"> </t>
  </si>
  <si>
    <t>пальне</t>
  </si>
  <si>
    <t>алкоголь і тютюн</t>
  </si>
  <si>
    <t>плати за землю</t>
  </si>
  <si>
    <t>податку на нерухоме майно, відмінне від зем. ділянки</t>
  </si>
  <si>
    <t>єдиний податок</t>
  </si>
  <si>
    <t>надходження від  оренди майна</t>
  </si>
  <si>
    <t>державне мито</t>
  </si>
  <si>
    <t>плата за надання адмінпослуг</t>
  </si>
  <si>
    <t>решта надходжень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</si>
  <si>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спеціального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</si>
  <si>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Всього по спеціальному фонду, в т.ч.</t>
  </si>
  <si>
    <t>екологічний податок</t>
  </si>
  <si>
    <t>інші надходження</t>
  </si>
  <si>
    <t>власні надходження бюджетних установ</t>
  </si>
  <si>
    <t>кошти від відчуження майна</t>
  </si>
  <si>
    <t>кошти від продажу землі</t>
  </si>
  <si>
    <t>2025 рік до 2024 року</t>
  </si>
  <si>
    <t>Відхилення 2025р. до 2024р.</t>
  </si>
  <si>
    <t>Уточнений план на 2025р.</t>
  </si>
  <si>
    <r>
      <t>Фактичне</t>
    </r>
    <r>
      <rPr>
        <sz val="9"/>
        <rFont val="Times New Roman CYR"/>
        <charset val="204"/>
      </rPr>
      <t xml:space="preserve"> надходження за відповідн. період </t>
    </r>
    <r>
      <rPr>
        <b/>
        <sz val="9"/>
        <rFont val="Times New Roman CYR"/>
        <charset val="204"/>
      </rPr>
      <t>2024 р</t>
    </r>
    <r>
      <rPr>
        <sz val="9"/>
        <rFont val="Times New Roman CYR"/>
        <charset val="204"/>
      </rPr>
      <t>. (у співставних умовах)</t>
    </r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</si>
  <si>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 (в  порівняльних умовах) </t>
    </r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</si>
  <si>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.(в порівняльних умовах) </t>
    </r>
  </si>
  <si>
    <t xml:space="preserve"> виконання спеціального фонду бюджету на 01.07.2025р.</t>
  </si>
  <si>
    <t>на 1 серпня  2025 року</t>
  </si>
  <si>
    <t xml:space="preserve"> виконання загального фонду бюджету на 01.08.2025р.</t>
  </si>
  <si>
    <t>Уточнений план на січень -липень 2025р.</t>
  </si>
  <si>
    <t>Виконання плану за січень-липень  2025р</t>
  </si>
  <si>
    <t>План на січень -липень 2025 року</t>
  </si>
  <si>
    <t>Фактичні надходження у січні-липні 2025р.</t>
  </si>
  <si>
    <t>Виконання плану за січень-липень  2025 року</t>
  </si>
  <si>
    <t>на 1 серпня 2025 року</t>
  </si>
  <si>
    <t>Уточнений план на січень-липень   2025р.</t>
  </si>
  <si>
    <t>Виконання плану за січень-липень 2025р</t>
  </si>
  <si>
    <t>План на січень-липень 2025 року</t>
  </si>
  <si>
    <t>Виконання плану за січень-липень 2025 року</t>
  </si>
  <si>
    <t>Фактичні надходження у січні-липні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</si>
</sst>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0.00"/>
  </numFmts>
  <fonts count="39" x14ac:knownFonts="1">
    <font>
      <sz val="10"/>
      <color theme="1"/>
      <name val="Lucida Console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u/>
      <sz val="14"/>
      <name val="Times New Roman Cyr"/>
      <family val="1"/>
      <charset val="204"/>
    </font>
    <font>
      <b/>
      <i/>
      <u/>
      <sz val="12"/>
      <name val="Times New Roman Cyr"/>
      <family val="1"/>
      <charset val="204"/>
    </font>
    <font>
      <b/>
      <sz val="12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 Cyr"/>
      <charset val="204"/>
    </font>
    <font>
      <sz val="12"/>
      <color indexed="12"/>
      <name val="Times New Roman Cyr"/>
      <charset val="204"/>
    </font>
    <font>
      <sz val="12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Arial"/>
      <family val="2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0"/>
      <name val="Lucida Console"/>
      <family val="2"/>
      <charset val="204"/>
    </font>
    <font>
      <sz val="12"/>
      <color theme="1"/>
      <name val="Times New Roman"/>
      <family val="1"/>
      <charset val="204"/>
    </font>
    <font>
      <sz val="10"/>
      <name val="Lucida Console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Lucida Console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3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9" fillId="0" borderId="0" xfId="0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164" fontId="15" fillId="0" borderId="11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right" vertical="center"/>
    </xf>
    <xf numFmtId="165" fontId="16" fillId="0" borderId="1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Continuous"/>
    </xf>
    <xf numFmtId="0" fontId="19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0" fontId="0" fillId="0" borderId="0" xfId="0" applyAlignment="1">
      <alignment wrapText="1"/>
    </xf>
    <xf numFmtId="0" fontId="22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justify" wrapText="1"/>
    </xf>
    <xf numFmtId="0" fontId="12" fillId="0" borderId="11" xfId="0" applyFont="1" applyBorder="1" applyAlignment="1">
      <alignment horizontal="justify" vertical="distributed" wrapText="1"/>
    </xf>
    <xf numFmtId="165" fontId="14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1" fillId="0" borderId="11" xfId="0" applyFont="1" applyBorder="1" applyAlignment="1">
      <alignment vertical="justify" wrapText="1"/>
    </xf>
    <xf numFmtId="165" fontId="22" fillId="0" borderId="11" xfId="0" applyNumberFormat="1" applyFont="1" applyBorder="1" applyAlignment="1">
      <alignment horizontal="center" vertical="justify" wrapText="1"/>
    </xf>
    <xf numFmtId="165" fontId="14" fillId="0" borderId="11" xfId="0" applyNumberFormat="1" applyFont="1" applyBorder="1" applyAlignment="1">
      <alignment horizontal="center" vertical="justify" wrapText="1"/>
    </xf>
    <xf numFmtId="0" fontId="11" fillId="0" borderId="8" xfId="0" applyFont="1" applyBorder="1" applyAlignment="1">
      <alignment vertical="justify" wrapText="1"/>
    </xf>
    <xf numFmtId="165" fontId="22" fillId="0" borderId="8" xfId="0" applyNumberFormat="1" applyFont="1" applyBorder="1" applyAlignment="1">
      <alignment horizontal="center" vertical="justify" wrapText="1"/>
    </xf>
    <xf numFmtId="165" fontId="14" fillId="0" borderId="8" xfId="0" applyNumberFormat="1" applyFont="1" applyBorder="1" applyAlignment="1">
      <alignment horizontal="center" vertical="justify" wrapText="1"/>
    </xf>
    <xf numFmtId="0" fontId="29" fillId="0" borderId="11" xfId="0" applyFont="1" applyBorder="1" applyAlignment="1">
      <alignment vertical="justify" wrapText="1"/>
    </xf>
    <xf numFmtId="0" fontId="28" fillId="2" borderId="0" xfId="0" applyFont="1" applyFill="1" applyBorder="1" applyAlignment="1">
      <alignment vertical="justify" wrapText="1"/>
    </xf>
    <xf numFmtId="0" fontId="11" fillId="0" borderId="11" xfId="0" applyFont="1" applyBorder="1" applyAlignment="1">
      <alignment vertical="top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13" xfId="0" applyFont="1" applyBorder="1" applyAlignment="1">
      <alignment vertical="justify" wrapText="1"/>
    </xf>
    <xf numFmtId="0" fontId="11" fillId="0" borderId="11" xfId="0" applyFont="1" applyFill="1" applyBorder="1" applyAlignment="1">
      <alignment vertical="justify" wrapText="1"/>
    </xf>
    <xf numFmtId="164" fontId="0" fillId="0" borderId="0" xfId="0" applyNumberFormat="1"/>
    <xf numFmtId="165" fontId="0" fillId="0" borderId="0" xfId="0" applyNumberFormat="1"/>
    <xf numFmtId="0" fontId="0" fillId="0" borderId="0" xfId="0" applyFill="1" applyBorder="1"/>
    <xf numFmtId="166" fontId="30" fillId="0" borderId="0" xfId="0" applyNumberFormat="1" applyFont="1" applyFill="1" applyBorder="1"/>
    <xf numFmtId="0" fontId="31" fillId="0" borderId="0" xfId="0" applyFont="1"/>
    <xf numFmtId="165" fontId="31" fillId="0" borderId="0" xfId="0" applyNumberFormat="1" applyFont="1"/>
    <xf numFmtId="164" fontId="33" fillId="0" borderId="0" xfId="0" applyNumberFormat="1" applyFont="1"/>
    <xf numFmtId="0" fontId="33" fillId="0" borderId="0" xfId="0" applyFont="1"/>
    <xf numFmtId="165" fontId="33" fillId="0" borderId="0" xfId="0" applyNumberFormat="1" applyFont="1"/>
    <xf numFmtId="4" fontId="33" fillId="0" borderId="0" xfId="0" applyNumberFormat="1" applyFont="1"/>
    <xf numFmtId="2" fontId="0" fillId="0" borderId="0" xfId="0" applyNumberFormat="1"/>
    <xf numFmtId="165" fontId="0" fillId="0" borderId="0" xfId="0" applyNumberFormat="1" applyBorder="1"/>
    <xf numFmtId="164" fontId="12" fillId="0" borderId="11" xfId="0" applyNumberFormat="1" applyFont="1" applyBorder="1" applyAlignment="1">
      <alignment horizontal="center" vertical="center"/>
    </xf>
    <xf numFmtId="9" fontId="35" fillId="0" borderId="0" xfId="0" applyNumberFormat="1" applyFont="1"/>
    <xf numFmtId="164" fontId="14" fillId="0" borderId="11" xfId="0" applyNumberFormat="1" applyFont="1" applyBorder="1" applyAlignment="1">
      <alignment horizontal="center" vertical="center"/>
    </xf>
    <xf numFmtId="166" fontId="3" fillId="0" borderId="0" xfId="4" applyNumberFormat="1" applyBorder="1"/>
    <xf numFmtId="0" fontId="3" fillId="0" borderId="0" xfId="4"/>
    <xf numFmtId="2" fontId="3" fillId="0" borderId="0" xfId="4" applyNumberFormat="1"/>
    <xf numFmtId="2" fontId="3" fillId="0" borderId="0" xfId="4" applyNumberFormat="1"/>
    <xf numFmtId="0" fontId="28" fillId="0" borderId="0" xfId="0" applyFont="1" applyBorder="1" applyAlignment="1">
      <alignment vertical="justify" wrapText="1"/>
    </xf>
    <xf numFmtId="164" fontId="0" fillId="0" borderId="0" xfId="0" applyNumberFormat="1" applyBorder="1"/>
    <xf numFmtId="0" fontId="23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justify" wrapText="1"/>
    </xf>
    <xf numFmtId="0" fontId="28" fillId="2" borderId="7" xfId="0" applyFont="1" applyFill="1" applyBorder="1" applyAlignment="1">
      <alignment vertical="justify" wrapText="1"/>
    </xf>
    <xf numFmtId="0" fontId="28" fillId="0" borderId="7" xfId="0" applyFont="1" applyBorder="1" applyAlignment="1">
      <alignment horizontal="center" vertical="justify" wrapText="1"/>
    </xf>
    <xf numFmtId="164" fontId="22" fillId="0" borderId="11" xfId="0" applyNumberFormat="1" applyFont="1" applyBorder="1" applyAlignment="1">
      <alignment horizontal="center"/>
    </xf>
    <xf numFmtId="164" fontId="22" fillId="0" borderId="8" xfId="0" applyNumberFormat="1" applyFont="1" applyBorder="1" applyAlignment="1">
      <alignment horizontal="center" vertical="justify"/>
    </xf>
    <xf numFmtId="0" fontId="22" fillId="0" borderId="8" xfId="0" applyFont="1" applyBorder="1" applyAlignment="1">
      <alignment vertical="justify" wrapText="1"/>
    </xf>
    <xf numFmtId="164" fontId="22" fillId="0" borderId="8" xfId="0" applyNumberFormat="1" applyFont="1" applyBorder="1" applyAlignment="1">
      <alignment horizontal="center"/>
    </xf>
    <xf numFmtId="0" fontId="25" fillId="0" borderId="17" xfId="0" applyFont="1" applyBorder="1" applyAlignment="1">
      <alignment vertical="justify" wrapText="1"/>
    </xf>
    <xf numFmtId="164" fontId="22" fillId="0" borderId="11" xfId="0" applyNumberFormat="1" applyFont="1" applyBorder="1" applyAlignment="1">
      <alignment horizontal="center" vertical="top"/>
    </xf>
    <xf numFmtId="164" fontId="37" fillId="0" borderId="1" xfId="0" applyNumberFormat="1" applyFont="1" applyBorder="1" applyAlignment="1">
      <alignment horizontal="center"/>
    </xf>
    <xf numFmtId="164" fontId="37" fillId="0" borderId="17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center" wrapText="1"/>
    </xf>
    <xf numFmtId="164" fontId="32" fillId="0" borderId="0" xfId="5" applyNumberFormat="1" applyFont="1" applyBorder="1" applyAlignment="1">
      <alignment horizontal="center"/>
    </xf>
    <xf numFmtId="164" fontId="32" fillId="0" borderId="11" xfId="3" applyNumberFormat="1" applyFont="1" applyBorder="1" applyAlignment="1">
      <alignment horizontal="center" vertical="top"/>
    </xf>
    <xf numFmtId="164" fontId="38" fillId="0" borderId="2" xfId="5" applyNumberFormat="1" applyFont="1" applyBorder="1" applyAlignment="1">
      <alignment horizontal="center"/>
    </xf>
    <xf numFmtId="164" fontId="37" fillId="0" borderId="1" xfId="0" applyNumberFormat="1" applyFont="1" applyBorder="1" applyAlignment="1">
      <alignment horizontal="center" wrapText="1"/>
    </xf>
    <xf numFmtId="164" fontId="26" fillId="0" borderId="17" xfId="0" applyNumberFormat="1" applyFont="1" applyBorder="1" applyAlignment="1">
      <alignment horizontal="center" wrapText="1"/>
    </xf>
    <xf numFmtId="164" fontId="22" fillId="0" borderId="8" xfId="0" applyNumberFormat="1" applyFont="1" applyBorder="1" applyAlignment="1">
      <alignment horizontal="center" vertical="justify" wrapText="1"/>
    </xf>
    <xf numFmtId="164" fontId="32" fillId="0" borderId="2" xfId="5" applyNumberFormat="1" applyFont="1" applyBorder="1" applyAlignment="1">
      <alignment horizontal="center"/>
    </xf>
    <xf numFmtId="164" fontId="36" fillId="0" borderId="0" xfId="5" applyNumberFormat="1" applyFont="1" applyAlignment="1">
      <alignment horizontal="center"/>
    </xf>
    <xf numFmtId="164" fontId="14" fillId="0" borderId="11" xfId="0" applyNumberFormat="1" applyFont="1" applyBorder="1" applyAlignment="1">
      <alignment horizontal="center" wrapText="1"/>
    </xf>
    <xf numFmtId="164" fontId="14" fillId="0" borderId="14" xfId="0" applyNumberFormat="1" applyFont="1" applyBorder="1" applyAlignment="1">
      <alignment horizontal="center" wrapText="1"/>
    </xf>
    <xf numFmtId="164" fontId="22" fillId="0" borderId="11" xfId="0" applyNumberFormat="1" applyFont="1" applyFill="1" applyBorder="1" applyAlignment="1">
      <alignment horizontal="center" wrapText="1"/>
    </xf>
    <xf numFmtId="165" fontId="22" fillId="0" borderId="11" xfId="0" applyNumberFormat="1" applyFont="1" applyBorder="1" applyAlignment="1">
      <alignment horizontal="center" vertical="top" wrapText="1"/>
    </xf>
    <xf numFmtId="2" fontId="15" fillId="0" borderId="11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right" vertical="center" indent="1"/>
    </xf>
    <xf numFmtId="164" fontId="24" fillId="0" borderId="0" xfId="0" applyNumberFormat="1" applyFont="1" applyBorder="1" applyAlignment="1">
      <alignment vertical="center" wrapText="1"/>
    </xf>
    <xf numFmtId="164" fontId="36" fillId="0" borderId="15" xfId="5" applyNumberFormat="1" applyFont="1" applyBorder="1" applyAlignment="1">
      <alignment horizontal="center"/>
    </xf>
    <xf numFmtId="164" fontId="36" fillId="0" borderId="11" xfId="3" applyNumberFormat="1" applyFont="1" applyBorder="1" applyAlignment="1">
      <alignment horizontal="center" vertical="top"/>
    </xf>
    <xf numFmtId="164" fontId="38" fillId="0" borderId="15" xfId="5" applyNumberFormat="1" applyFont="1" applyBorder="1" applyAlignment="1">
      <alignment horizontal="center"/>
    </xf>
    <xf numFmtId="164" fontId="36" fillId="0" borderId="11" xfId="6" applyNumberFormat="1" applyFont="1" applyBorder="1" applyAlignment="1">
      <alignment horizontal="center"/>
    </xf>
    <xf numFmtId="164" fontId="36" fillId="0" borderId="16" xfId="5" applyNumberFormat="1" applyFont="1" applyBorder="1" applyAlignment="1">
      <alignment horizontal="center"/>
    </xf>
    <xf numFmtId="164" fontId="36" fillId="0" borderId="0" xfId="6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5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justify" wrapText="1"/>
    </xf>
    <xf numFmtId="0" fontId="28" fillId="2" borderId="0" xfId="0" applyFont="1" applyFill="1" applyBorder="1" applyAlignment="1">
      <alignment horizontal="center" vertical="justify" wrapText="1"/>
    </xf>
  </cellXfs>
  <cellStyles count="7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_Вл закр на 01072003(412ф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0" zoomScale="80" zoomScaleNormal="80" workbookViewId="0">
      <selection activeCell="D14" sqref="D14"/>
    </sheetView>
  </sheetViews>
  <sheetFormatPr defaultRowHeight="12.75" x14ac:dyDescent="0.2"/>
  <cols>
    <col min="1" max="1" width="3" customWidth="1"/>
    <col min="2" max="2" width="14.375" customWidth="1"/>
    <col min="3" max="3" width="10.875" customWidth="1"/>
    <col min="4" max="4" width="10.125" customWidth="1"/>
    <col min="5" max="5" width="8.625" customWidth="1"/>
    <col min="6" max="6" width="9.375" customWidth="1"/>
    <col min="7" max="7" width="9.5" customWidth="1"/>
    <col min="8" max="8" width="7.75" customWidth="1"/>
    <col min="9" max="9" width="8.875" customWidth="1"/>
    <col min="10" max="10" width="5.25" customWidth="1"/>
    <col min="11" max="11" width="10.25" customWidth="1"/>
    <col min="12" max="13" width="9.875" bestFit="1" customWidth="1"/>
  </cols>
  <sheetData>
    <row r="1" spans="1:17" ht="18.7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7" ht="18.75" x14ac:dyDescent="0.3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7" ht="19.5" x14ac:dyDescent="0.2">
      <c r="A3" s="99" t="s">
        <v>38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2</v>
      </c>
      <c r="O4" s="42"/>
    </row>
    <row r="5" spans="1:17" ht="12.75" customHeight="1" x14ac:dyDescent="0.2">
      <c r="A5" s="100" t="s">
        <v>3</v>
      </c>
      <c r="B5" s="100" t="s">
        <v>4</v>
      </c>
      <c r="C5" s="100" t="s">
        <v>33</v>
      </c>
      <c r="D5" s="100" t="s">
        <v>40</v>
      </c>
      <c r="E5" s="103" t="s">
        <v>5</v>
      </c>
      <c r="F5" s="106" t="s">
        <v>6</v>
      </c>
      <c r="G5" s="109" t="s">
        <v>41</v>
      </c>
      <c r="H5" s="110"/>
      <c r="I5" s="100" t="s">
        <v>36</v>
      </c>
      <c r="J5" s="113" t="s">
        <v>31</v>
      </c>
      <c r="K5" s="106"/>
    </row>
    <row r="6" spans="1:17" ht="24.75" customHeight="1" x14ac:dyDescent="0.2">
      <c r="A6" s="101"/>
      <c r="B6" s="101"/>
      <c r="C6" s="101"/>
      <c r="D6" s="101"/>
      <c r="E6" s="104"/>
      <c r="F6" s="107"/>
      <c r="G6" s="111"/>
      <c r="H6" s="112"/>
      <c r="I6" s="101"/>
      <c r="J6" s="114"/>
      <c r="K6" s="115"/>
    </row>
    <row r="7" spans="1:17" ht="60.75" customHeight="1" x14ac:dyDescent="0.2">
      <c r="A7" s="102"/>
      <c r="B7" s="102"/>
      <c r="C7" s="102"/>
      <c r="D7" s="102"/>
      <c r="E7" s="105"/>
      <c r="F7" s="108"/>
      <c r="G7" s="3" t="s">
        <v>7</v>
      </c>
      <c r="H7" s="4" t="s">
        <v>8</v>
      </c>
      <c r="I7" s="102"/>
      <c r="J7" s="5" t="s">
        <v>8</v>
      </c>
      <c r="K7" s="6" t="s">
        <v>7</v>
      </c>
    </row>
    <row r="8" spans="1:17" ht="25.5" customHeight="1" x14ac:dyDescent="0.2">
      <c r="A8" s="7"/>
      <c r="B8" s="8" t="s">
        <v>9</v>
      </c>
      <c r="C8" s="9">
        <v>200071.11431</v>
      </c>
      <c r="D8" s="9">
        <f>C14</f>
        <v>104454.414</v>
      </c>
      <c r="E8" s="9">
        <f>D14</f>
        <v>0</v>
      </c>
      <c r="F8" s="88">
        <f>E8/C8*100</f>
        <v>0</v>
      </c>
      <c r="G8" s="11">
        <f>E8-D8</f>
        <v>-104454.414</v>
      </c>
      <c r="H8" s="10">
        <f>E8/D8*100</f>
        <v>0</v>
      </c>
      <c r="I8" s="9">
        <f>G14</f>
        <v>109223.90000000001</v>
      </c>
      <c r="J8" s="9">
        <f>E8/I8*100</f>
        <v>0</v>
      </c>
      <c r="K8" s="54">
        <f>E8-I8</f>
        <v>-109223.90000000001</v>
      </c>
      <c r="N8" s="44"/>
      <c r="O8" s="44"/>
      <c r="P8" s="44"/>
      <c r="Q8" s="44"/>
    </row>
    <row r="9" spans="1:17" ht="22.5" customHeight="1" x14ac:dyDescent="0.25">
      <c r="A9" s="118" t="s">
        <v>39</v>
      </c>
      <c r="B9" s="118"/>
      <c r="C9" s="118"/>
      <c r="D9" s="118"/>
      <c r="E9" s="118"/>
      <c r="F9" s="118"/>
      <c r="G9" s="118"/>
      <c r="H9" s="118"/>
      <c r="I9" s="118"/>
      <c r="N9" s="45"/>
      <c r="O9" s="45"/>
      <c r="P9" s="44"/>
      <c r="Q9" s="44"/>
    </row>
    <row r="10" spans="1:17" ht="15" customHeight="1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  <c r="N10" s="44"/>
      <c r="O10" s="44"/>
      <c r="P10" s="44"/>
      <c r="Q10" s="44"/>
    </row>
    <row r="11" spans="1:17" ht="12.75" customHeight="1" x14ac:dyDescent="0.2">
      <c r="A11" s="119" t="s">
        <v>3</v>
      </c>
      <c r="B11" s="122" t="s">
        <v>9</v>
      </c>
      <c r="C11" s="119" t="s">
        <v>42</v>
      </c>
      <c r="D11" s="125" t="s">
        <v>43</v>
      </c>
      <c r="E11" s="128" t="s">
        <v>44</v>
      </c>
      <c r="F11" s="129"/>
      <c r="G11" s="132" t="s">
        <v>34</v>
      </c>
      <c r="H11" s="128" t="s">
        <v>32</v>
      </c>
      <c r="I11" s="129"/>
      <c r="J11" s="21"/>
      <c r="N11" s="44"/>
      <c r="O11" s="44"/>
      <c r="P11" s="44"/>
      <c r="Q11" s="44"/>
    </row>
    <row r="12" spans="1:17" ht="54.75" customHeight="1" x14ac:dyDescent="0.2">
      <c r="A12" s="120"/>
      <c r="B12" s="123"/>
      <c r="C12" s="120"/>
      <c r="D12" s="126"/>
      <c r="E12" s="130"/>
      <c r="F12" s="131"/>
      <c r="G12" s="133"/>
      <c r="H12" s="130"/>
      <c r="I12" s="131"/>
      <c r="J12" s="21"/>
      <c r="M12" s="42"/>
      <c r="N12" s="44"/>
      <c r="O12" s="44"/>
      <c r="P12" s="44"/>
      <c r="Q12" s="44"/>
    </row>
    <row r="13" spans="1:17" ht="56.25" customHeight="1" x14ac:dyDescent="0.2">
      <c r="A13" s="121"/>
      <c r="B13" s="124"/>
      <c r="C13" s="121"/>
      <c r="D13" s="127"/>
      <c r="E13" s="22" t="s">
        <v>8</v>
      </c>
      <c r="F13" s="22" t="s">
        <v>10</v>
      </c>
      <c r="G13" s="134"/>
      <c r="H13" s="23" t="s">
        <v>8</v>
      </c>
      <c r="I13" s="23" t="s">
        <v>7</v>
      </c>
      <c r="J13" s="21"/>
      <c r="L13" s="52"/>
      <c r="M13" s="42"/>
    </row>
    <row r="14" spans="1:17" ht="44.25" customHeight="1" x14ac:dyDescent="0.2">
      <c r="A14" s="24"/>
      <c r="B14" s="25" t="s">
        <v>11</v>
      </c>
      <c r="C14" s="9">
        <f>C15+C16+C19+C20+C21+C22+C23+C24+C25</f>
        <v>104454.414</v>
      </c>
      <c r="D14" s="9">
        <f>D15+D16+D19+D20+D21+D22+D23+D24+D25</f>
        <v>0</v>
      </c>
      <c r="E14" s="9">
        <f>D14/C14*100</f>
        <v>0</v>
      </c>
      <c r="F14" s="9">
        <f>F15+F16+F20+F21+F22+F23+F24+F25+F19</f>
        <v>-104454.414</v>
      </c>
      <c r="G14" s="9">
        <f>G15+G16+G19+G20+G21+G22+G23+G24+G25</f>
        <v>109223.90000000001</v>
      </c>
      <c r="H14" s="9">
        <f>D14/G14*100</f>
        <v>0</v>
      </c>
      <c r="I14" s="9">
        <f>I15+I16+I20+I21+I22+I23+I24+I25+I19</f>
        <v>-109223.90000000001</v>
      </c>
      <c r="J14" s="27"/>
      <c r="K14" s="62"/>
      <c r="L14" s="42"/>
      <c r="M14" s="42"/>
    </row>
    <row r="15" spans="1:17" ht="27.75" customHeight="1" x14ac:dyDescent="0.25">
      <c r="A15" s="24">
        <v>1</v>
      </c>
      <c r="B15" s="29" t="s">
        <v>12</v>
      </c>
      <c r="C15" s="76">
        <v>68134.377999999997</v>
      </c>
      <c r="D15" s="94"/>
      <c r="E15" s="67">
        <f>D15/C15*100</f>
        <v>0</v>
      </c>
      <c r="F15" s="67">
        <f>D15-C15</f>
        <v>-68134.377999999997</v>
      </c>
      <c r="G15" s="96">
        <v>71924.899999999994</v>
      </c>
      <c r="H15" s="67">
        <f>D15/G15*100</f>
        <v>0</v>
      </c>
      <c r="I15" s="67">
        <f>D15-G15</f>
        <v>-71924.899999999994</v>
      </c>
      <c r="J15" s="55"/>
      <c r="K15" s="42"/>
      <c r="L15" s="42"/>
      <c r="M15" s="42"/>
    </row>
    <row r="16" spans="1:17" ht="57" customHeight="1" x14ac:dyDescent="0.2">
      <c r="A16" s="24">
        <v>2</v>
      </c>
      <c r="B16" s="29" t="s">
        <v>13</v>
      </c>
      <c r="C16" s="77">
        <f>C17+C18</f>
        <v>4848.165</v>
      </c>
      <c r="D16" s="92">
        <f>D17+D18</f>
        <v>0</v>
      </c>
      <c r="E16" s="72">
        <f t="shared" ref="E16:E25" si="0">D16/C16*100</f>
        <v>0</v>
      </c>
      <c r="F16" s="72">
        <f t="shared" ref="F16:F25" si="1">D16-C16</f>
        <v>-4848.165</v>
      </c>
      <c r="G16" s="92">
        <f>G17+G18</f>
        <v>4305.6000000000004</v>
      </c>
      <c r="H16" s="77">
        <f>H17+H18</f>
        <v>0</v>
      </c>
      <c r="I16" s="77">
        <f>I17+I18</f>
        <v>-4305.6000000000004</v>
      </c>
      <c r="J16" s="63" t="s">
        <v>14</v>
      </c>
      <c r="K16" s="90"/>
      <c r="L16" s="42"/>
      <c r="M16" s="42"/>
      <c r="O16" s="43"/>
    </row>
    <row r="17" spans="1:16" ht="21.75" customHeight="1" x14ac:dyDescent="0.25">
      <c r="A17" s="24"/>
      <c r="B17" s="40" t="s">
        <v>15</v>
      </c>
      <c r="C17" s="78">
        <f>260.698+1303.29</f>
        <v>1563.9879999999998</v>
      </c>
      <c r="D17" s="78"/>
      <c r="E17" s="67">
        <f t="shared" si="0"/>
        <v>0</v>
      </c>
      <c r="F17" s="67">
        <f t="shared" si="1"/>
        <v>-1563.9879999999998</v>
      </c>
      <c r="G17" s="78">
        <v>1319.7</v>
      </c>
      <c r="H17" s="79">
        <f>D17/G17*100</f>
        <v>0</v>
      </c>
      <c r="I17" s="73">
        <f>D17-G17</f>
        <v>-1319.7</v>
      </c>
      <c r="J17" s="116"/>
      <c r="K17" s="117"/>
      <c r="L17" s="42"/>
      <c r="M17" s="42"/>
      <c r="N17" s="42"/>
      <c r="O17" s="43"/>
      <c r="P17" s="43"/>
    </row>
    <row r="18" spans="1:16" ht="30" customHeight="1" x14ac:dyDescent="0.25">
      <c r="A18" s="24"/>
      <c r="B18" s="71" t="s">
        <v>16</v>
      </c>
      <c r="C18" s="78">
        <v>3284.1770000000001</v>
      </c>
      <c r="D18" s="93"/>
      <c r="E18" s="67">
        <f t="shared" si="0"/>
        <v>0</v>
      </c>
      <c r="F18" s="67">
        <f t="shared" si="1"/>
        <v>-3284.1770000000001</v>
      </c>
      <c r="G18" s="93">
        <v>2985.9</v>
      </c>
      <c r="H18" s="80">
        <f>D18/G18*100</f>
        <v>0</v>
      </c>
      <c r="I18" s="74">
        <f>D18-G18</f>
        <v>-2985.9</v>
      </c>
      <c r="J18" s="38"/>
      <c r="K18" s="39"/>
      <c r="L18" s="42"/>
      <c r="M18" s="42"/>
    </row>
    <row r="19" spans="1:16" ht="15.75" x14ac:dyDescent="0.25">
      <c r="A19" s="69">
        <v>3</v>
      </c>
      <c r="B19" s="32" t="s">
        <v>17</v>
      </c>
      <c r="C19" s="82">
        <v>7005.5140000000001</v>
      </c>
      <c r="D19" s="91"/>
      <c r="E19" s="70">
        <f t="shared" si="0"/>
        <v>0</v>
      </c>
      <c r="F19" s="70">
        <f t="shared" si="1"/>
        <v>-7005.5140000000001</v>
      </c>
      <c r="G19" s="95">
        <v>7806.4</v>
      </c>
      <c r="H19" s="81">
        <f t="shared" ref="H19:H25" si="2">D19/G19*100</f>
        <v>0</v>
      </c>
      <c r="I19" s="68">
        <f t="shared" ref="I19:I25" si="3">D19-G19</f>
        <v>-7806.4</v>
      </c>
      <c r="J19" s="64"/>
      <c r="K19" s="61"/>
      <c r="L19" s="42"/>
      <c r="M19" s="42"/>
      <c r="O19" s="43"/>
    </row>
    <row r="20" spans="1:16" ht="60" customHeight="1" x14ac:dyDescent="0.25">
      <c r="A20" s="24">
        <v>4</v>
      </c>
      <c r="B20" s="29" t="s">
        <v>18</v>
      </c>
      <c r="C20" s="82">
        <v>3234.9259999999999</v>
      </c>
      <c r="D20" s="83"/>
      <c r="E20" s="67">
        <f t="shared" si="0"/>
        <v>0</v>
      </c>
      <c r="F20" s="67">
        <f t="shared" si="1"/>
        <v>-3234.9259999999999</v>
      </c>
      <c r="G20" s="83">
        <v>3583.6</v>
      </c>
      <c r="H20" s="75">
        <f t="shared" si="2"/>
        <v>0</v>
      </c>
      <c r="I20" s="67">
        <f t="shared" si="3"/>
        <v>-3583.6</v>
      </c>
      <c r="J20" s="66"/>
      <c r="K20" s="61"/>
      <c r="L20" s="42"/>
      <c r="M20" s="42"/>
      <c r="N20" s="59"/>
      <c r="O20" s="59"/>
    </row>
    <row r="21" spans="1:16" ht="21.75" customHeight="1" x14ac:dyDescent="0.25">
      <c r="A21" s="24">
        <v>5</v>
      </c>
      <c r="B21" s="29" t="s">
        <v>19</v>
      </c>
      <c r="C21" s="75">
        <v>19191.019</v>
      </c>
      <c r="D21" s="85"/>
      <c r="E21" s="67">
        <f t="shared" si="0"/>
        <v>0</v>
      </c>
      <c r="F21" s="67">
        <f t="shared" si="1"/>
        <v>-19191.019</v>
      </c>
      <c r="G21" s="85">
        <v>19872.3</v>
      </c>
      <c r="H21" s="75">
        <f t="shared" si="2"/>
        <v>0</v>
      </c>
      <c r="I21" s="67">
        <f t="shared" si="3"/>
        <v>-19872.3</v>
      </c>
      <c r="J21" s="65"/>
      <c r="K21" s="36"/>
      <c r="L21" s="42"/>
      <c r="M21" s="42"/>
      <c r="N21" s="58"/>
      <c r="O21" s="58"/>
    </row>
    <row r="22" spans="1:16" ht="28.5" customHeight="1" x14ac:dyDescent="0.25">
      <c r="A22" s="24">
        <v>6</v>
      </c>
      <c r="B22" s="29" t="s">
        <v>20</v>
      </c>
      <c r="C22" s="75">
        <v>486.8</v>
      </c>
      <c r="D22" s="85"/>
      <c r="E22" s="67">
        <f t="shared" si="0"/>
        <v>0</v>
      </c>
      <c r="F22" s="67">
        <f t="shared" si="1"/>
        <v>-486.8</v>
      </c>
      <c r="G22" s="84">
        <v>441.8</v>
      </c>
      <c r="H22" s="75">
        <f>D22/G22*100</f>
        <v>0</v>
      </c>
      <c r="I22" s="67">
        <f t="shared" si="3"/>
        <v>-441.8</v>
      </c>
      <c r="J22" s="65"/>
      <c r="K22" s="36"/>
      <c r="L22" s="42"/>
      <c r="M22" s="42"/>
      <c r="N22" s="58"/>
      <c r="O22" s="58"/>
    </row>
    <row r="23" spans="1:16" ht="20.25" customHeight="1" x14ac:dyDescent="0.25">
      <c r="A23" s="35">
        <v>7</v>
      </c>
      <c r="B23" s="41" t="s">
        <v>21</v>
      </c>
      <c r="C23" s="75">
        <v>388.99</v>
      </c>
      <c r="D23" s="84"/>
      <c r="E23" s="67">
        <f t="shared" si="0"/>
        <v>0</v>
      </c>
      <c r="F23" s="67">
        <f t="shared" si="1"/>
        <v>-388.99</v>
      </c>
      <c r="G23" s="84">
        <v>332.2</v>
      </c>
      <c r="H23" s="75">
        <f t="shared" si="2"/>
        <v>0</v>
      </c>
      <c r="I23" s="67">
        <f t="shared" si="3"/>
        <v>-332.2</v>
      </c>
      <c r="J23" s="65"/>
      <c r="K23" s="36"/>
      <c r="L23" s="42"/>
      <c r="M23" s="42"/>
      <c r="N23" s="58"/>
      <c r="O23" s="58"/>
    </row>
    <row r="24" spans="1:16" ht="30.75" customHeight="1" x14ac:dyDescent="0.25">
      <c r="A24" s="35">
        <v>8</v>
      </c>
      <c r="B24" s="41" t="s">
        <v>22</v>
      </c>
      <c r="C24" s="75">
        <v>358.95</v>
      </c>
      <c r="D24" s="84"/>
      <c r="E24" s="67">
        <f t="shared" si="0"/>
        <v>0</v>
      </c>
      <c r="F24" s="67">
        <f t="shared" si="1"/>
        <v>-358.95</v>
      </c>
      <c r="G24" s="84">
        <v>461</v>
      </c>
      <c r="H24" s="86">
        <f t="shared" si="2"/>
        <v>0</v>
      </c>
      <c r="I24" s="67">
        <f t="shared" si="3"/>
        <v>-461</v>
      </c>
      <c r="J24" s="65"/>
      <c r="K24" s="28"/>
      <c r="L24" s="42"/>
      <c r="M24" s="42"/>
      <c r="N24" s="59"/>
      <c r="O24" s="59"/>
    </row>
    <row r="25" spans="1:16" ht="18" customHeight="1" x14ac:dyDescent="0.25">
      <c r="A25" s="35">
        <v>9</v>
      </c>
      <c r="B25" s="41" t="s">
        <v>23</v>
      </c>
      <c r="C25" s="75">
        <v>805.67200000000003</v>
      </c>
      <c r="D25" s="84"/>
      <c r="E25" s="67">
        <f t="shared" si="0"/>
        <v>0</v>
      </c>
      <c r="F25" s="67">
        <f t="shared" si="1"/>
        <v>-805.67200000000003</v>
      </c>
      <c r="G25" s="84">
        <v>496.1</v>
      </c>
      <c r="H25" s="86">
        <f t="shared" si="2"/>
        <v>0</v>
      </c>
      <c r="I25" s="67">
        <f t="shared" si="3"/>
        <v>-496.1</v>
      </c>
      <c r="L25" s="42"/>
      <c r="M25" s="42"/>
      <c r="N25" s="58"/>
      <c r="O25" s="58"/>
    </row>
    <row r="26" spans="1:16" x14ac:dyDescent="0.2">
      <c r="C26" s="42"/>
      <c r="D26" s="42"/>
      <c r="E26" s="42"/>
      <c r="F26" s="42"/>
      <c r="G26" s="42"/>
      <c r="L26" s="42"/>
    </row>
    <row r="27" spans="1:16" x14ac:dyDescent="0.2">
      <c r="B27" s="46"/>
      <c r="C27" s="50"/>
      <c r="D27" s="50"/>
      <c r="E27" s="47"/>
      <c r="F27" s="47"/>
      <c r="G27" s="47"/>
      <c r="H27" s="46"/>
    </row>
    <row r="28" spans="1:16" x14ac:dyDescent="0.2">
      <c r="B28" s="47"/>
      <c r="C28" s="50"/>
      <c r="D28" s="50"/>
      <c r="E28" s="46"/>
      <c r="F28" s="46"/>
      <c r="G28" s="48"/>
      <c r="H28" s="46"/>
    </row>
    <row r="29" spans="1:16" x14ac:dyDescent="0.2">
      <c r="B29" s="46"/>
      <c r="C29" s="48"/>
      <c r="D29" s="48"/>
      <c r="E29" s="46"/>
      <c r="F29" s="46"/>
      <c r="G29" s="46"/>
      <c r="H29" s="46"/>
    </row>
    <row r="30" spans="1:16" x14ac:dyDescent="0.2">
      <c r="C30" s="51"/>
      <c r="D30" s="48"/>
      <c r="J30" s="28"/>
      <c r="K30" s="57"/>
      <c r="L30" s="57"/>
      <c r="M30" s="57"/>
      <c r="N30" s="57"/>
    </row>
    <row r="31" spans="1:16" x14ac:dyDescent="0.2">
      <c r="C31" s="49"/>
      <c r="D31" s="49"/>
      <c r="G31" s="43"/>
      <c r="J31" s="28"/>
      <c r="K31" s="28"/>
      <c r="L31" s="28"/>
      <c r="M31" s="28"/>
      <c r="N31" s="28"/>
    </row>
    <row r="32" spans="1:16" x14ac:dyDescent="0.2">
      <c r="C32" s="49"/>
      <c r="D32" s="49"/>
      <c r="J32" s="28"/>
      <c r="K32" s="57"/>
      <c r="L32" s="57"/>
      <c r="M32" s="57"/>
      <c r="N32" s="57"/>
    </row>
    <row r="33" spans="3:14" x14ac:dyDescent="0.2">
      <c r="C33" s="49"/>
      <c r="D33" s="49"/>
      <c r="G33" s="43"/>
      <c r="J33" s="28"/>
      <c r="K33" s="28"/>
      <c r="L33" s="28"/>
      <c r="M33" s="28"/>
      <c r="N33" s="28"/>
    </row>
    <row r="34" spans="3:14" x14ac:dyDescent="0.2">
      <c r="C34" s="49"/>
      <c r="D34" s="49"/>
      <c r="K34" s="60"/>
      <c r="L34" s="60"/>
      <c r="M34" s="60"/>
      <c r="N34" s="60"/>
    </row>
    <row r="35" spans="3:14" x14ac:dyDescent="0.2">
      <c r="C35" s="49"/>
      <c r="D35" s="49"/>
    </row>
    <row r="36" spans="3:14" x14ac:dyDescent="0.2">
      <c r="C36" s="49"/>
      <c r="D36" s="49"/>
    </row>
  </sheetData>
  <mergeCells count="21">
    <mergeCell ref="J17:K17"/>
    <mergeCell ref="A9:I9"/>
    <mergeCell ref="A11:A13"/>
    <mergeCell ref="B11:B13"/>
    <mergeCell ref="C11:C13"/>
    <mergeCell ref="D11:D13"/>
    <mergeCell ref="H11:I12"/>
    <mergeCell ref="E11:F12"/>
    <mergeCell ref="G11:G13"/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  <mergeCell ref="I5:I7"/>
    <mergeCell ref="J5:K6"/>
  </mergeCells>
  <pageMargins left="0.31496062992125984" right="0.1574803149606299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90" zoomScaleNormal="90" workbookViewId="0">
      <selection activeCell="D8" sqref="D8"/>
    </sheetView>
  </sheetViews>
  <sheetFormatPr defaultRowHeight="12.75" x14ac:dyDescent="0.2"/>
  <cols>
    <col min="1" max="1" width="3.375" customWidth="1"/>
    <col min="2" max="2" width="12.5" customWidth="1"/>
    <col min="3" max="3" width="9" customWidth="1"/>
    <col min="4" max="4" width="10.875" customWidth="1"/>
    <col min="5" max="5" width="9.375" customWidth="1"/>
    <col min="6" max="6" width="8" customWidth="1"/>
    <col min="7" max="7" width="8.125" customWidth="1"/>
    <col min="8" max="8" width="8.25" customWidth="1"/>
    <col min="9" max="9" width="7.75" customWidth="1"/>
    <col min="10" max="10" width="4.75" customWidth="1"/>
    <col min="11" max="11" width="9.875" customWidth="1"/>
  </cols>
  <sheetData>
    <row r="1" spans="1:13" ht="18.7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 ht="18.75" x14ac:dyDescent="0.3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" ht="19.5" x14ac:dyDescent="0.2">
      <c r="A3" s="99" t="s">
        <v>45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3" ht="15.75" x14ac:dyDescent="0.25">
      <c r="A4" s="1" t="s">
        <v>14</v>
      </c>
      <c r="B4" s="1"/>
      <c r="C4" s="1"/>
      <c r="D4" s="1"/>
      <c r="E4" s="1"/>
      <c r="F4" s="1"/>
      <c r="G4" s="1"/>
      <c r="H4" s="1"/>
      <c r="I4" s="1"/>
      <c r="J4" s="1"/>
      <c r="K4" s="2" t="s">
        <v>2</v>
      </c>
    </row>
    <row r="5" spans="1:13" ht="12.75" customHeight="1" x14ac:dyDescent="0.2">
      <c r="A5" s="100" t="s">
        <v>3</v>
      </c>
      <c r="B5" s="100" t="s">
        <v>4</v>
      </c>
      <c r="C5" s="100" t="s">
        <v>33</v>
      </c>
      <c r="D5" s="100" t="s">
        <v>46</v>
      </c>
      <c r="E5" s="103" t="s">
        <v>5</v>
      </c>
      <c r="F5" s="106" t="s">
        <v>6</v>
      </c>
      <c r="G5" s="109" t="s">
        <v>47</v>
      </c>
      <c r="H5" s="110"/>
      <c r="I5" s="100" t="s">
        <v>35</v>
      </c>
      <c r="J5" s="113" t="s">
        <v>31</v>
      </c>
      <c r="K5" s="106"/>
    </row>
    <row r="6" spans="1:13" ht="37.5" customHeight="1" x14ac:dyDescent="0.2">
      <c r="A6" s="101"/>
      <c r="B6" s="101"/>
      <c r="C6" s="101"/>
      <c r="D6" s="101"/>
      <c r="E6" s="104"/>
      <c r="F6" s="107"/>
      <c r="G6" s="111"/>
      <c r="H6" s="112"/>
      <c r="I6" s="101"/>
      <c r="J6" s="114"/>
      <c r="K6" s="115"/>
    </row>
    <row r="7" spans="1:13" ht="57.75" customHeight="1" x14ac:dyDescent="0.2">
      <c r="A7" s="102"/>
      <c r="B7" s="102"/>
      <c r="C7" s="102"/>
      <c r="D7" s="102"/>
      <c r="E7" s="105"/>
      <c r="F7" s="108"/>
      <c r="G7" s="3" t="s">
        <v>7</v>
      </c>
      <c r="H7" s="4" t="s">
        <v>8</v>
      </c>
      <c r="I7" s="102"/>
      <c r="J7" s="5" t="s">
        <v>8</v>
      </c>
      <c r="K7" s="6" t="s">
        <v>7</v>
      </c>
    </row>
    <row r="8" spans="1:13" ht="15.75" x14ac:dyDescent="0.2">
      <c r="A8" s="7"/>
      <c r="B8" s="8" t="s">
        <v>9</v>
      </c>
      <c r="C8" s="9">
        <v>6535.7</v>
      </c>
      <c r="D8" s="9">
        <f>C14</f>
        <v>2232.1000000000004</v>
      </c>
      <c r="E8" s="9">
        <f>D14</f>
        <v>0</v>
      </c>
      <c r="F8" s="10">
        <f>E8/C8*100</f>
        <v>0</v>
      </c>
      <c r="G8" s="11">
        <f>E8-D8</f>
        <v>-2232.1000000000004</v>
      </c>
      <c r="H8" s="10">
        <f>E8/D8*100</f>
        <v>0</v>
      </c>
      <c r="I8" s="9">
        <f>G14</f>
        <v>6602.9</v>
      </c>
      <c r="J8" s="12">
        <f>E8/I8*100</f>
        <v>0</v>
      </c>
      <c r="K8" s="89">
        <f>E8-I8</f>
        <v>-6602.9</v>
      </c>
    </row>
    <row r="9" spans="1:13" ht="15.75" x14ac:dyDescent="0.25">
      <c r="A9" s="118" t="s">
        <v>37</v>
      </c>
      <c r="B9" s="118"/>
      <c r="C9" s="118"/>
      <c r="D9" s="118"/>
      <c r="E9" s="118"/>
      <c r="F9" s="118"/>
      <c r="G9" s="118"/>
      <c r="H9" s="118"/>
      <c r="I9" s="118"/>
    </row>
    <row r="10" spans="1:13" ht="15.75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</row>
    <row r="11" spans="1:13" ht="12.75" customHeight="1" x14ac:dyDescent="0.2">
      <c r="A11" s="119" t="s">
        <v>3</v>
      </c>
      <c r="B11" s="122" t="s">
        <v>9</v>
      </c>
      <c r="C11" s="119" t="s">
        <v>48</v>
      </c>
      <c r="D11" s="125" t="s">
        <v>50</v>
      </c>
      <c r="E11" s="128" t="s">
        <v>49</v>
      </c>
      <c r="F11" s="129"/>
      <c r="G11" s="132" t="s">
        <v>34</v>
      </c>
      <c r="H11" s="128" t="s">
        <v>32</v>
      </c>
      <c r="I11" s="129"/>
      <c r="J11" s="21"/>
    </row>
    <row r="12" spans="1:13" ht="40.5" customHeight="1" x14ac:dyDescent="0.2">
      <c r="A12" s="120"/>
      <c r="B12" s="123"/>
      <c r="C12" s="120"/>
      <c r="D12" s="126"/>
      <c r="E12" s="130"/>
      <c r="F12" s="131"/>
      <c r="G12" s="133"/>
      <c r="H12" s="130"/>
      <c r="I12" s="131"/>
      <c r="J12" s="21"/>
    </row>
    <row r="13" spans="1:13" ht="65.25" customHeight="1" x14ac:dyDescent="0.2">
      <c r="A13" s="121"/>
      <c r="B13" s="124"/>
      <c r="C13" s="121"/>
      <c r="D13" s="127"/>
      <c r="E13" s="22" t="s">
        <v>8</v>
      </c>
      <c r="F13" s="22" t="s">
        <v>10</v>
      </c>
      <c r="G13" s="134"/>
      <c r="H13" s="23" t="s">
        <v>8</v>
      </c>
      <c r="I13" s="23" t="s">
        <v>7</v>
      </c>
      <c r="J13" s="21"/>
    </row>
    <row r="14" spans="1:13" ht="43.5" customHeight="1" x14ac:dyDescent="0.2">
      <c r="A14" s="24"/>
      <c r="B14" s="25" t="s">
        <v>25</v>
      </c>
      <c r="C14" s="56">
        <f>C15+C17+C18+C19</f>
        <v>2232.1000000000004</v>
      </c>
      <c r="D14" s="56">
        <f>D15+D17+D18+D19+D16</f>
        <v>0</v>
      </c>
      <c r="E14" s="26">
        <f>D14/C14*100</f>
        <v>0</v>
      </c>
      <c r="F14" s="26">
        <f t="shared" ref="F14:F19" si="0">D14-C14</f>
        <v>-2232.1000000000004</v>
      </c>
      <c r="G14" s="9">
        <f>G15+G17+G18+G19+G16</f>
        <v>6602.9</v>
      </c>
      <c r="H14" s="26">
        <f>D14/G14*100</f>
        <v>0</v>
      </c>
      <c r="I14" s="26">
        <f t="shared" ref="I14:I19" si="1">D14-G14</f>
        <v>-6602.9</v>
      </c>
      <c r="J14" s="27"/>
      <c r="K14" s="53"/>
      <c r="L14" s="42"/>
      <c r="M14" s="42"/>
    </row>
    <row r="15" spans="1:13" ht="26.25" customHeight="1" x14ac:dyDescent="0.2">
      <c r="A15" s="24">
        <v>1</v>
      </c>
      <c r="B15" s="29" t="s">
        <v>26</v>
      </c>
      <c r="C15" s="30">
        <v>55.9</v>
      </c>
      <c r="D15" s="31"/>
      <c r="E15" s="87">
        <v>0</v>
      </c>
      <c r="F15" s="30">
        <f t="shared" si="0"/>
        <v>-55.9</v>
      </c>
      <c r="G15" s="31">
        <v>62.9</v>
      </c>
      <c r="H15" s="30">
        <f>D15/G15*100</f>
        <v>0</v>
      </c>
      <c r="I15" s="30">
        <f t="shared" si="1"/>
        <v>-62.9</v>
      </c>
      <c r="M15" s="42"/>
    </row>
    <row r="16" spans="1:13" ht="15.75" customHeight="1" x14ac:dyDescent="0.2">
      <c r="A16" s="24">
        <v>2</v>
      </c>
      <c r="B16" s="37" t="s">
        <v>27</v>
      </c>
      <c r="C16" s="30"/>
      <c r="D16" s="31"/>
      <c r="E16" s="30"/>
      <c r="F16" s="30">
        <f t="shared" si="0"/>
        <v>0</v>
      </c>
      <c r="G16" s="31">
        <v>0</v>
      </c>
      <c r="H16" s="30">
        <v>0</v>
      </c>
      <c r="I16" s="30">
        <f t="shared" si="1"/>
        <v>0</v>
      </c>
      <c r="J16" s="135"/>
      <c r="K16" s="136"/>
      <c r="M16" s="42"/>
    </row>
    <row r="17" spans="1:13" ht="55.5" customHeight="1" x14ac:dyDescent="0.2">
      <c r="A17" s="24">
        <v>3</v>
      </c>
      <c r="B17" s="32" t="s">
        <v>28</v>
      </c>
      <c r="C17" s="33">
        <v>1669.2</v>
      </c>
      <c r="D17" s="34"/>
      <c r="E17" s="33">
        <f>D17/C17*100</f>
        <v>0</v>
      </c>
      <c r="F17" s="33">
        <f t="shared" si="0"/>
        <v>-1669.2</v>
      </c>
      <c r="G17" s="34">
        <v>6510</v>
      </c>
      <c r="H17" s="33">
        <f>D17/G17*100</f>
        <v>0</v>
      </c>
      <c r="I17" s="33">
        <f t="shared" si="1"/>
        <v>-6510</v>
      </c>
      <c r="J17" s="137"/>
      <c r="K17" s="137"/>
      <c r="M17" s="42"/>
    </row>
    <row r="18" spans="1:13" ht="28.5" customHeight="1" x14ac:dyDescent="0.2">
      <c r="A18" s="24">
        <v>4</v>
      </c>
      <c r="B18" s="37" t="s">
        <v>29</v>
      </c>
      <c r="C18" s="30">
        <v>0</v>
      </c>
      <c r="D18" s="31"/>
      <c r="E18" s="33">
        <v>0</v>
      </c>
      <c r="F18" s="30">
        <f t="shared" si="0"/>
        <v>0</v>
      </c>
      <c r="G18" s="31">
        <v>0</v>
      </c>
      <c r="H18" s="30">
        <v>0</v>
      </c>
      <c r="I18" s="30">
        <f t="shared" si="1"/>
        <v>0</v>
      </c>
      <c r="J18" s="137"/>
      <c r="K18" s="137"/>
      <c r="M18" s="42"/>
    </row>
    <row r="19" spans="1:13" ht="27" customHeight="1" x14ac:dyDescent="0.2">
      <c r="A19" s="24">
        <v>5</v>
      </c>
      <c r="B19" s="29" t="s">
        <v>30</v>
      </c>
      <c r="C19" s="30">
        <v>507</v>
      </c>
      <c r="D19" s="31"/>
      <c r="E19" s="33">
        <v>0</v>
      </c>
      <c r="F19" s="30">
        <f t="shared" si="0"/>
        <v>-507</v>
      </c>
      <c r="G19" s="31">
        <v>30</v>
      </c>
      <c r="H19" s="30">
        <v>0</v>
      </c>
      <c r="I19" s="30">
        <f t="shared" si="1"/>
        <v>-30</v>
      </c>
      <c r="J19" s="138"/>
      <c r="K19" s="138"/>
      <c r="M19" s="42"/>
    </row>
    <row r="20" spans="1:13" x14ac:dyDescent="0.2">
      <c r="C20" s="43"/>
      <c r="D20" s="43"/>
    </row>
    <row r="21" spans="1:13" x14ac:dyDescent="0.2">
      <c r="D21" s="43"/>
    </row>
    <row r="22" spans="1:13" x14ac:dyDescent="0.2">
      <c r="C22" s="43"/>
      <c r="D22" s="43"/>
    </row>
    <row r="24" spans="1:13" x14ac:dyDescent="0.2">
      <c r="F24" s="42"/>
    </row>
  </sheetData>
  <mergeCells count="24">
    <mergeCell ref="J16:K16"/>
    <mergeCell ref="J17:K17"/>
    <mergeCell ref="J18:K18"/>
    <mergeCell ref="J19:K19"/>
    <mergeCell ref="I5:I7"/>
    <mergeCell ref="J5:K6"/>
    <mergeCell ref="A9:I9"/>
    <mergeCell ref="A11:A13"/>
    <mergeCell ref="B11:B13"/>
    <mergeCell ref="C11:C13"/>
    <mergeCell ref="D11:D13"/>
    <mergeCell ref="E11:F12"/>
    <mergeCell ref="G11:G13"/>
    <mergeCell ref="H11:I12"/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</mergeCells>
  <pageMargins left="0.3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2025-07-01T07:55:08Z</cp:lastPrinted>
  <dcterms:created xsi:type="dcterms:W3CDTF">2022-04-04T08:14:49Z</dcterms:created>
  <dcterms:modified xsi:type="dcterms:W3CDTF">2025-07-23T07:10:19Z</dcterms:modified>
</cp:coreProperties>
</file>