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-405" windowWidth="17850" windowHeight="9960"/>
  </bookViews>
  <sheets>
    <sheet name="загальний фонд" sheetId="2" r:id="rId1"/>
    <sheet name="спеціальний фонд" sheetId="1" r:id="rId2"/>
  </sheets>
  <calcPr calcId="145621"/>
</workbook>
</file>

<file path=xl/calcChain.xml><?xml version="1.0" encoding="utf-8"?>
<calcChain xmlns="http://schemas.openxmlformats.org/spreadsheetml/2006/main">
  <c r="E19" i="1" l="1"/>
  <c r="E15" i="1"/>
  <c r="D14" i="1" l="1"/>
  <c r="G16" i="2" l="1"/>
  <c r="C14" i="1" l="1"/>
  <c r="G14" i="2"/>
  <c r="D8" i="1" l="1"/>
  <c r="E14" i="1"/>
  <c r="D16" i="2"/>
  <c r="D14" i="2" s="1"/>
  <c r="C16" i="2"/>
  <c r="C14" i="2" s="1"/>
  <c r="D8" i="2" s="1"/>
  <c r="I8" i="2" l="1"/>
  <c r="E8" i="2"/>
  <c r="K8" i="2" l="1"/>
  <c r="G14" i="1" l="1"/>
  <c r="I8" i="1" s="1"/>
  <c r="E8" i="1" l="1"/>
  <c r="F17" i="2" l="1"/>
  <c r="F18" i="2"/>
  <c r="F19" i="2"/>
  <c r="F20" i="2"/>
  <c r="F21" i="2"/>
  <c r="F22" i="2"/>
  <c r="F23" i="2"/>
  <c r="F24" i="2"/>
  <c r="F25" i="2"/>
  <c r="E17" i="2"/>
  <c r="E18" i="2"/>
  <c r="E19" i="2"/>
  <c r="E20" i="2"/>
  <c r="E21" i="2"/>
  <c r="E22" i="2"/>
  <c r="E23" i="2"/>
  <c r="E24" i="2"/>
  <c r="E25" i="2"/>
  <c r="F8" i="2" l="1"/>
  <c r="E14" i="2"/>
  <c r="E16" i="2"/>
  <c r="F16" i="2"/>
  <c r="H14" i="2"/>
  <c r="H17" i="2"/>
  <c r="I18" i="2"/>
  <c r="I19" i="2"/>
  <c r="I20" i="2"/>
  <c r="I21" i="2"/>
  <c r="I22" i="2"/>
  <c r="I23" i="2"/>
  <c r="I24" i="2"/>
  <c r="I25" i="2"/>
  <c r="I17" i="2" l="1"/>
  <c r="I16" i="2" s="1"/>
  <c r="H25" i="2" l="1"/>
  <c r="H24" i="2"/>
  <c r="H23" i="2"/>
  <c r="H22" i="2"/>
  <c r="H21" i="2"/>
  <c r="H20" i="2"/>
  <c r="H19" i="2"/>
  <c r="H18" i="2"/>
  <c r="H16" i="2" s="1"/>
  <c r="I15" i="2"/>
  <c r="I14" i="2" s="1"/>
  <c r="H15" i="2"/>
  <c r="F15" i="2"/>
  <c r="E15" i="2"/>
  <c r="J8" i="2"/>
  <c r="H8" i="2"/>
  <c r="G8" i="2"/>
  <c r="F14" i="2" l="1"/>
  <c r="F15" i="1"/>
  <c r="I19" i="1" l="1"/>
  <c r="F19" i="1"/>
  <c r="I18" i="1"/>
  <c r="F18" i="1"/>
  <c r="I17" i="1"/>
  <c r="H17" i="1"/>
  <c r="F17" i="1"/>
  <c r="E17" i="1"/>
  <c r="I16" i="1"/>
  <c r="F16" i="1"/>
  <c r="I15" i="1"/>
  <c r="H15" i="1"/>
  <c r="I14" i="1"/>
  <c r="H14" i="1"/>
  <c r="K8" i="1"/>
  <c r="J8" i="1"/>
  <c r="H8" i="1"/>
  <c r="G8" i="1"/>
  <c r="F8" i="1"/>
  <c r="F14" i="1" l="1"/>
</calcChain>
</file>

<file path=xl/sharedStrings.xml><?xml version="1.0" encoding="utf-8"?>
<sst xmlns="http://schemas.openxmlformats.org/spreadsheetml/2006/main" count="82" uniqueCount="51">
  <si>
    <t>ДОВІДКА</t>
  </si>
  <si>
    <r>
      <t xml:space="preserve">про виконання </t>
    </r>
    <r>
      <rPr>
        <b/>
        <sz val="14"/>
        <rFont val="Times New Roman Cyr"/>
        <family val="1"/>
        <charset val="204"/>
      </rPr>
      <t xml:space="preserve">загального фонду </t>
    </r>
    <r>
      <rPr>
        <sz val="14"/>
        <rFont val="Times New Roman Cyr"/>
        <family val="1"/>
        <charset val="204"/>
      </rPr>
      <t xml:space="preserve">бюджету за доходами </t>
    </r>
  </si>
  <si>
    <t>тис.грн.</t>
  </si>
  <si>
    <t>№ з/п</t>
  </si>
  <si>
    <t>Найменування АТО</t>
  </si>
  <si>
    <t xml:space="preserve">Фактичні надходження </t>
  </si>
  <si>
    <t>Виконання річних завдань, %</t>
  </si>
  <si>
    <t>в абс.сумі</t>
  </si>
  <si>
    <t>у %</t>
  </si>
  <si>
    <t>м.Новий Розділ</t>
  </si>
  <si>
    <t>в абс. сумі</t>
  </si>
  <si>
    <t>Всього по загальному фонду, в т.ч.</t>
  </si>
  <si>
    <t xml:space="preserve">податок на доходи фіз. осіб </t>
  </si>
  <si>
    <t>внутрішні податки на товари та послуги  (акциз) в.т.ч</t>
  </si>
  <si>
    <t xml:space="preserve"> </t>
  </si>
  <si>
    <t>пальне</t>
  </si>
  <si>
    <t>алкоголь і тютюн</t>
  </si>
  <si>
    <t>плати за землю</t>
  </si>
  <si>
    <t>податку на нерухоме майно, відмінне від зем. ділянки</t>
  </si>
  <si>
    <t>єдиний податок</t>
  </si>
  <si>
    <t>надходження від  оренди майна</t>
  </si>
  <si>
    <t>державне мито</t>
  </si>
  <si>
    <t>плата за надання адмінпослуг</t>
  </si>
  <si>
    <t>решта надходжень</t>
  </si>
  <si>
    <r>
      <t xml:space="preserve">про виконання </t>
    </r>
    <r>
      <rPr>
        <b/>
        <sz val="14"/>
        <rFont val="Times New Roman Cyr"/>
        <family val="1"/>
        <charset val="204"/>
      </rPr>
      <t xml:space="preserve">спеціального фонду </t>
    </r>
    <r>
      <rPr>
        <sz val="14"/>
        <rFont val="Times New Roman Cyr"/>
        <family val="1"/>
        <charset val="204"/>
      </rPr>
      <t xml:space="preserve">бюджету за доходами </t>
    </r>
  </si>
  <si>
    <t>Всього по спеціальному фонду, в т.ч.</t>
  </si>
  <si>
    <t>екологічний податок</t>
  </si>
  <si>
    <t>інші надходження</t>
  </si>
  <si>
    <t>власні надходження бюджетних установ</t>
  </si>
  <si>
    <t>кошти від відчуження майна</t>
  </si>
  <si>
    <t>кошти від продажу землі</t>
  </si>
  <si>
    <t>2025 рік до 2024 року</t>
  </si>
  <si>
    <t>Відхилення 2025р. до 2024р.</t>
  </si>
  <si>
    <t>Уточнений план на 2025р.</t>
  </si>
  <si>
    <r>
      <t>Фактичне</t>
    </r>
    <r>
      <rPr>
        <sz val="9"/>
        <rFont val="Times New Roman CYR"/>
        <charset val="204"/>
      </rPr>
      <t xml:space="preserve"> надходження за відповідн. період </t>
    </r>
    <r>
      <rPr>
        <b/>
        <sz val="9"/>
        <rFont val="Times New Roman CYR"/>
        <charset val="204"/>
      </rPr>
      <t>2024 р</t>
    </r>
    <r>
      <rPr>
        <sz val="9"/>
        <rFont val="Times New Roman CYR"/>
        <charset val="204"/>
      </rPr>
      <t>. (у співставних умовах)</t>
    </r>
  </si>
  <si>
    <r>
      <t xml:space="preserve">Надходження за відп.період </t>
    </r>
    <r>
      <rPr>
        <b/>
        <sz val="10"/>
        <rFont val="Times New Roman"/>
        <family val="1"/>
        <charset val="204"/>
      </rPr>
      <t>2024 р</t>
    </r>
    <r>
      <rPr>
        <sz val="10"/>
        <rFont val="Times New Roman"/>
        <family val="1"/>
        <charset val="204"/>
      </rPr>
      <t xml:space="preserve">. (в  порівняльних умовах) </t>
    </r>
  </si>
  <si>
    <r>
      <t xml:space="preserve">Надходження за відп.період </t>
    </r>
    <r>
      <rPr>
        <b/>
        <sz val="10"/>
        <rFont val="Times New Roman"/>
        <family val="1"/>
        <charset val="204"/>
      </rPr>
      <t>2024 р</t>
    </r>
    <r>
      <rPr>
        <sz val="10"/>
        <rFont val="Times New Roman"/>
        <family val="1"/>
        <charset val="204"/>
      </rPr>
      <t xml:space="preserve">.(в порівняльних умовах) </t>
    </r>
  </si>
  <si>
    <t>на 1 вересня 2025 року</t>
  </si>
  <si>
    <t xml:space="preserve"> виконання спеціального фонду бюджету на 01.09.2025р.</t>
  </si>
  <si>
    <t>на 1 вересня  2025 року</t>
  </si>
  <si>
    <t xml:space="preserve"> виконання загального фонду бюджету на 01.09.2025р.</t>
  </si>
  <si>
    <t>Уточнений план на січень -серпень 2025р.</t>
  </si>
  <si>
    <t>Виконання плану за січень-серпень  2025р</t>
  </si>
  <si>
    <t>План на січень -серпень 2025 року</t>
  </si>
  <si>
    <t>Виконання плану за січень-серпень  2025 року</t>
  </si>
  <si>
    <t>Уточнений план на січень-серпень   2025р.</t>
  </si>
  <si>
    <t>Виконання плану за січень-серпень 2025р</t>
  </si>
  <si>
    <t>План на січень-серпень 2025 року</t>
  </si>
  <si>
    <t>Виконання плану за січень-серпень 2025 року</t>
  </si>
  <si>
    <t>Фактичні надходження у січні-серпні 2025р.</t>
  </si>
  <si>
    <t>Фактичні надходження у січні-серпні 2025 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</si>
</sst>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.0"/>
    <numFmt numFmtId="166" formatCode="#0.00"/>
  </numFmts>
  <fonts count="39" x14ac:knownFonts="1">
    <font>
      <sz val="10"/>
      <color theme="1"/>
      <name val="Lucida Console"/>
      <family val="2"/>
      <charset val="204"/>
    </font>
    <font>
      <sz val="10"/>
      <color theme="1"/>
      <name val="Arial Cyr"/>
      <family val="2"/>
      <charset val="204"/>
    </font>
    <font>
      <sz val="10"/>
      <color theme="1"/>
      <name val="Arial Cyr"/>
      <family val="2"/>
      <charset val="204"/>
    </font>
    <font>
      <sz val="10"/>
      <color theme="1"/>
      <name val="Arial Cyr"/>
      <family val="2"/>
      <charset val="204"/>
    </font>
    <font>
      <sz val="10"/>
      <color theme="1"/>
      <name val="Arial Cyr"/>
      <family val="2"/>
      <charset val="204"/>
    </font>
    <font>
      <b/>
      <sz val="14"/>
      <name val="Times New Roman Cyr"/>
      <charset val="204"/>
    </font>
    <font>
      <sz val="14"/>
      <name val="Times New Roman Cyr"/>
      <family val="1"/>
      <charset val="204"/>
    </font>
    <font>
      <b/>
      <sz val="14"/>
      <name val="Times New Roman Cyr"/>
      <family val="1"/>
      <charset val="204"/>
    </font>
    <font>
      <b/>
      <i/>
      <u/>
      <sz val="14"/>
      <name val="Times New Roman Cyr"/>
      <family val="1"/>
      <charset val="204"/>
    </font>
    <font>
      <b/>
      <i/>
      <u/>
      <sz val="12"/>
      <name val="Times New Roman Cyr"/>
      <family val="1"/>
      <charset val="204"/>
    </font>
    <font>
      <b/>
      <sz val="12"/>
      <name val="Times New Roman Cyr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9"/>
      <name val="Times New Roman"/>
      <family val="1"/>
      <charset val="204"/>
    </font>
    <font>
      <sz val="12"/>
      <name val="Times New Roman Cyr"/>
      <charset val="204"/>
    </font>
    <font>
      <sz val="12"/>
      <color indexed="12"/>
      <name val="Times New Roman Cyr"/>
      <charset val="204"/>
    </font>
    <font>
      <sz val="12"/>
      <name val="Times New Roman Cyr"/>
      <family val="1"/>
      <charset val="204"/>
    </font>
    <font>
      <b/>
      <sz val="9"/>
      <name val="Times New Roman CYR"/>
      <charset val="204"/>
    </font>
    <font>
      <sz val="9"/>
      <name val="Times New Roman CYR"/>
      <charset val="204"/>
    </font>
    <font>
      <sz val="12"/>
      <name val="Times New Roman"/>
      <family val="1"/>
      <charset val="204"/>
    </font>
    <font>
      <sz val="11"/>
      <name val="Times New Roman CYR"/>
      <family val="1"/>
      <charset val="204"/>
    </font>
    <font>
      <sz val="11"/>
      <name val="Arial"/>
      <family val="2"/>
      <charset val="204"/>
    </font>
    <font>
      <i/>
      <sz val="10"/>
      <name val="Times New Roman"/>
      <family val="1"/>
      <charset val="204"/>
    </font>
    <font>
      <i/>
      <sz val="11"/>
      <name val="Times New Roman"/>
      <family val="1"/>
      <charset val="204"/>
    </font>
    <font>
      <sz val="10"/>
      <name val="Times New Roman CYR"/>
      <family val="1"/>
      <charset val="204"/>
    </font>
    <font>
      <sz val="9"/>
      <name val="Times New Roman"/>
      <family val="1"/>
      <charset val="204"/>
    </font>
    <font>
      <sz val="12"/>
      <name val="Arial"/>
      <family val="2"/>
      <charset val="204"/>
    </font>
    <font>
      <b/>
      <sz val="8"/>
      <color theme="1"/>
      <name val="Calibri"/>
      <family val="2"/>
      <charset val="204"/>
      <scheme val="minor"/>
    </font>
    <font>
      <sz val="10"/>
      <color theme="0"/>
      <name val="Lucida Console"/>
      <family val="2"/>
      <charset val="204"/>
    </font>
    <font>
      <sz val="12"/>
      <color theme="1"/>
      <name val="Times New Roman"/>
      <family val="1"/>
      <charset val="204"/>
    </font>
    <font>
      <sz val="10"/>
      <name val="Lucida Console"/>
      <family val="2"/>
      <charset val="204"/>
    </font>
    <font>
      <sz val="10"/>
      <color theme="1"/>
      <name val="Calibri"/>
      <family val="2"/>
      <charset val="204"/>
      <scheme val="minor"/>
    </font>
    <font>
      <sz val="8"/>
      <color theme="1"/>
      <name val="Lucida Console"/>
      <family val="2"/>
      <charset val="204"/>
    </font>
    <font>
      <b/>
      <sz val="12"/>
      <color theme="1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ashDot">
        <color indexed="64"/>
      </top>
      <bottom style="thin">
        <color indexed="64"/>
      </bottom>
      <diagonal/>
    </border>
    <border>
      <left/>
      <right style="dashDot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13" fillId="0" borderId="0"/>
    <xf numFmtId="0" fontId="34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39">
    <xf numFmtId="0" fontId="0" fillId="0" borderId="0" xfId="0"/>
    <xf numFmtId="0" fontId="9" fillId="0" borderId="0" xfId="0" applyFont="1" applyBorder="1" applyAlignment="1">
      <alignment horizontal="center" vertical="top"/>
    </xf>
    <xf numFmtId="0" fontId="10" fillId="0" borderId="0" xfId="0" applyFont="1" applyAlignment="1">
      <alignment horizontal="right"/>
    </xf>
    <xf numFmtId="0" fontId="11" fillId="0" borderId="10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/>
    </xf>
    <xf numFmtId="0" fontId="12" fillId="0" borderId="11" xfId="0" applyFont="1" applyBorder="1" applyAlignment="1">
      <alignment vertical="center" wrapText="1"/>
    </xf>
    <xf numFmtId="164" fontId="15" fillId="0" borderId="11" xfId="0" applyNumberFormat="1" applyFont="1" applyBorder="1" applyAlignment="1">
      <alignment horizontal="center" vertical="center"/>
    </xf>
    <xf numFmtId="165" fontId="15" fillId="0" borderId="11" xfId="0" applyNumberFormat="1" applyFont="1" applyBorder="1" applyAlignment="1">
      <alignment horizontal="center" vertical="center"/>
    </xf>
    <xf numFmtId="164" fontId="15" fillId="0" borderId="11" xfId="0" applyNumberFormat="1" applyFont="1" applyBorder="1" applyAlignment="1">
      <alignment horizontal="right" vertical="center"/>
    </xf>
    <xf numFmtId="165" fontId="16" fillId="0" borderId="11" xfId="0" applyNumberFormat="1" applyFont="1" applyBorder="1" applyAlignment="1">
      <alignment horizontal="center" vertical="center"/>
    </xf>
    <xf numFmtId="0" fontId="17" fillId="0" borderId="0" xfId="0" applyFont="1" applyBorder="1" applyAlignment="1">
      <alignment horizontal="center"/>
    </xf>
    <xf numFmtId="0" fontId="17" fillId="0" borderId="0" xfId="0" applyFont="1" applyBorder="1" applyAlignment="1">
      <alignment horizontal="centerContinuous"/>
    </xf>
    <xf numFmtId="0" fontId="18" fillId="0" borderId="0" xfId="0" applyFont="1" applyBorder="1" applyAlignment="1">
      <alignment horizontal="centerContinuous"/>
    </xf>
    <xf numFmtId="0" fontId="19" fillId="0" borderId="0" xfId="0" applyFont="1" applyBorder="1" applyAlignment="1">
      <alignment horizontal="center"/>
    </xf>
    <xf numFmtId="0" fontId="19" fillId="0" borderId="0" xfId="0" applyFont="1" applyBorder="1" applyAlignment="1">
      <alignment horizontal="centerContinuous"/>
    </xf>
    <xf numFmtId="0" fontId="19" fillId="0" borderId="0" xfId="0" applyFont="1" applyAlignment="1"/>
    <xf numFmtId="0" fontId="18" fillId="0" borderId="0" xfId="0" applyFont="1" applyAlignment="1"/>
    <xf numFmtId="0" fontId="17" fillId="0" borderId="0" xfId="0" applyFont="1" applyAlignment="1"/>
    <xf numFmtId="0" fontId="0" fillId="0" borderId="0" xfId="0" applyAlignment="1">
      <alignment wrapText="1"/>
    </xf>
    <xf numFmtId="0" fontId="22" fillId="0" borderId="8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22" fillId="0" borderId="11" xfId="0" applyFont="1" applyBorder="1" applyAlignment="1">
      <alignment vertical="justify" wrapText="1"/>
    </xf>
    <xf numFmtId="0" fontId="12" fillId="0" borderId="11" xfId="0" applyFont="1" applyBorder="1" applyAlignment="1">
      <alignment horizontal="justify" vertical="distributed" wrapText="1"/>
    </xf>
    <xf numFmtId="165" fontId="14" fillId="0" borderId="11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0" fillId="0" borderId="0" xfId="0" applyBorder="1"/>
    <xf numFmtId="0" fontId="11" fillId="0" borderId="11" xfId="0" applyFont="1" applyBorder="1" applyAlignment="1">
      <alignment vertical="justify" wrapText="1"/>
    </xf>
    <xf numFmtId="165" fontId="22" fillId="0" borderId="11" xfId="0" applyNumberFormat="1" applyFont="1" applyBorder="1" applyAlignment="1">
      <alignment horizontal="center" vertical="justify" wrapText="1"/>
    </xf>
    <xf numFmtId="165" fontId="14" fillId="0" borderId="11" xfId="0" applyNumberFormat="1" applyFont="1" applyBorder="1" applyAlignment="1">
      <alignment horizontal="center" vertical="justify" wrapText="1"/>
    </xf>
    <xf numFmtId="0" fontId="11" fillId="0" borderId="8" xfId="0" applyFont="1" applyBorder="1" applyAlignment="1">
      <alignment vertical="justify" wrapText="1"/>
    </xf>
    <xf numFmtId="165" fontId="22" fillId="0" borderId="8" xfId="0" applyNumberFormat="1" applyFont="1" applyBorder="1" applyAlignment="1">
      <alignment horizontal="center" vertical="justify" wrapText="1"/>
    </xf>
    <xf numFmtId="165" fontId="14" fillId="0" borderId="8" xfId="0" applyNumberFormat="1" applyFont="1" applyBorder="1" applyAlignment="1">
      <alignment horizontal="center" vertical="justify" wrapText="1"/>
    </xf>
    <xf numFmtId="0" fontId="29" fillId="0" borderId="11" xfId="0" applyFont="1" applyBorder="1" applyAlignment="1">
      <alignment vertical="justify" wrapText="1"/>
    </xf>
    <xf numFmtId="0" fontId="28" fillId="2" borderId="0" xfId="0" applyFont="1" applyFill="1" applyBorder="1" applyAlignment="1">
      <alignment vertical="justify" wrapText="1"/>
    </xf>
    <xf numFmtId="0" fontId="11" fillId="0" borderId="11" xfId="0" applyFont="1" applyBorder="1" applyAlignment="1">
      <alignment vertical="top" wrapText="1"/>
    </xf>
    <xf numFmtId="0" fontId="23" fillId="0" borderId="0" xfId="0" applyFont="1" applyBorder="1" applyAlignment="1">
      <alignment horizontal="left" vertical="center" wrapText="1"/>
    </xf>
    <xf numFmtId="0" fontId="24" fillId="0" borderId="0" xfId="0" applyFont="1" applyBorder="1" applyAlignment="1">
      <alignment horizontal="left" vertical="center" wrapText="1"/>
    </xf>
    <xf numFmtId="0" fontId="11" fillId="0" borderId="11" xfId="0" applyFont="1" applyFill="1" applyBorder="1" applyAlignment="1">
      <alignment vertical="justify" wrapText="1"/>
    </xf>
    <xf numFmtId="164" fontId="0" fillId="0" borderId="0" xfId="0" applyNumberFormat="1"/>
    <xf numFmtId="165" fontId="0" fillId="0" borderId="0" xfId="0" applyNumberFormat="1"/>
    <xf numFmtId="0" fontId="0" fillId="0" borderId="0" xfId="0" applyFill="1" applyBorder="1"/>
    <xf numFmtId="166" fontId="30" fillId="0" borderId="0" xfId="0" applyNumberFormat="1" applyFont="1" applyFill="1" applyBorder="1"/>
    <xf numFmtId="0" fontId="31" fillId="0" borderId="0" xfId="0" applyFont="1"/>
    <xf numFmtId="165" fontId="31" fillId="0" borderId="0" xfId="0" applyNumberFormat="1" applyFont="1"/>
    <xf numFmtId="164" fontId="33" fillId="0" borderId="0" xfId="0" applyNumberFormat="1" applyFont="1"/>
    <xf numFmtId="0" fontId="33" fillId="0" borderId="0" xfId="0" applyFont="1"/>
    <xf numFmtId="165" fontId="33" fillId="0" borderId="0" xfId="0" applyNumberFormat="1" applyFont="1"/>
    <xf numFmtId="4" fontId="33" fillId="0" borderId="0" xfId="0" applyNumberFormat="1" applyFont="1"/>
    <xf numFmtId="2" fontId="0" fillId="0" borderId="0" xfId="0" applyNumberFormat="1"/>
    <xf numFmtId="165" fontId="0" fillId="0" borderId="0" xfId="0" applyNumberFormat="1" applyBorder="1"/>
    <xf numFmtId="164" fontId="12" fillId="0" borderId="11" xfId="0" applyNumberFormat="1" applyFont="1" applyBorder="1" applyAlignment="1">
      <alignment horizontal="center" vertical="center"/>
    </xf>
    <xf numFmtId="9" fontId="35" fillId="0" borderId="0" xfId="0" applyNumberFormat="1" applyFont="1"/>
    <xf numFmtId="164" fontId="14" fillId="0" borderId="11" xfId="0" applyNumberFormat="1" applyFont="1" applyBorder="1" applyAlignment="1">
      <alignment horizontal="center" vertical="center"/>
    </xf>
    <xf numFmtId="166" fontId="3" fillId="0" borderId="0" xfId="4" applyNumberFormat="1" applyBorder="1"/>
    <xf numFmtId="0" fontId="3" fillId="0" borderId="0" xfId="4"/>
    <xf numFmtId="2" fontId="3" fillId="0" borderId="0" xfId="4" applyNumberFormat="1"/>
    <xf numFmtId="2" fontId="3" fillId="0" borderId="0" xfId="4" applyNumberFormat="1"/>
    <xf numFmtId="0" fontId="28" fillId="0" borderId="0" xfId="0" applyFont="1" applyBorder="1" applyAlignment="1">
      <alignment vertical="justify" wrapText="1"/>
    </xf>
    <xf numFmtId="164" fontId="0" fillId="0" borderId="0" xfId="0" applyNumberFormat="1" applyBorder="1"/>
    <xf numFmtId="0" fontId="23" fillId="0" borderId="7" xfId="0" applyFont="1" applyBorder="1" applyAlignment="1">
      <alignment vertical="center" wrapText="1"/>
    </xf>
    <xf numFmtId="0" fontId="28" fillId="0" borderId="7" xfId="0" applyFont="1" applyBorder="1" applyAlignment="1">
      <alignment vertical="justify" wrapText="1"/>
    </xf>
    <xf numFmtId="0" fontId="28" fillId="2" borderId="7" xfId="0" applyFont="1" applyFill="1" applyBorder="1" applyAlignment="1">
      <alignment vertical="justify" wrapText="1"/>
    </xf>
    <xf numFmtId="0" fontId="28" fillId="0" borderId="7" xfId="0" applyFont="1" applyBorder="1" applyAlignment="1">
      <alignment horizontal="center" vertical="justify" wrapText="1"/>
    </xf>
    <xf numFmtId="164" fontId="22" fillId="0" borderId="11" xfId="0" applyNumberFormat="1" applyFont="1" applyBorder="1" applyAlignment="1">
      <alignment horizontal="center"/>
    </xf>
    <xf numFmtId="164" fontId="22" fillId="0" borderId="8" xfId="0" applyNumberFormat="1" applyFont="1" applyBorder="1" applyAlignment="1">
      <alignment horizontal="center" vertical="justify"/>
    </xf>
    <xf numFmtId="0" fontId="22" fillId="0" borderId="8" xfId="0" applyFont="1" applyBorder="1" applyAlignment="1">
      <alignment vertical="justify" wrapText="1"/>
    </xf>
    <xf numFmtId="164" fontId="22" fillId="0" borderId="8" xfId="0" applyNumberFormat="1" applyFont="1" applyBorder="1" applyAlignment="1">
      <alignment horizontal="center"/>
    </xf>
    <xf numFmtId="164" fontId="22" fillId="0" borderId="11" xfId="0" applyNumberFormat="1" applyFont="1" applyBorder="1" applyAlignment="1">
      <alignment horizontal="center" vertical="top"/>
    </xf>
    <xf numFmtId="164" fontId="22" fillId="0" borderId="11" xfId="0" applyNumberFormat="1" applyFont="1" applyBorder="1" applyAlignment="1">
      <alignment horizontal="center" wrapText="1"/>
    </xf>
    <xf numFmtId="164" fontId="32" fillId="0" borderId="0" xfId="5" applyNumberFormat="1" applyFont="1" applyBorder="1" applyAlignment="1">
      <alignment horizontal="center"/>
    </xf>
    <xf numFmtId="164" fontId="32" fillId="0" borderId="11" xfId="3" applyNumberFormat="1" applyFont="1" applyBorder="1" applyAlignment="1">
      <alignment horizontal="center" vertical="top"/>
    </xf>
    <xf numFmtId="164" fontId="22" fillId="0" borderId="8" xfId="0" applyNumberFormat="1" applyFont="1" applyBorder="1" applyAlignment="1">
      <alignment horizontal="center" vertical="justify" wrapText="1"/>
    </xf>
    <xf numFmtId="164" fontId="32" fillId="0" borderId="2" xfId="5" applyNumberFormat="1" applyFont="1" applyBorder="1" applyAlignment="1">
      <alignment horizontal="center"/>
    </xf>
    <xf numFmtId="164" fontId="36" fillId="0" borderId="0" xfId="5" applyNumberFormat="1" applyFont="1" applyAlignment="1">
      <alignment horizontal="center"/>
    </xf>
    <xf numFmtId="164" fontId="14" fillId="0" borderId="11" xfId="0" applyNumberFormat="1" applyFont="1" applyBorder="1" applyAlignment="1">
      <alignment horizontal="center" wrapText="1"/>
    </xf>
    <xf numFmtId="164" fontId="14" fillId="0" borderId="13" xfId="0" applyNumberFormat="1" applyFont="1" applyBorder="1" applyAlignment="1">
      <alignment horizontal="center" wrapText="1"/>
    </xf>
    <xf numFmtId="164" fontId="22" fillId="0" borderId="11" xfId="0" applyNumberFormat="1" applyFont="1" applyFill="1" applyBorder="1" applyAlignment="1">
      <alignment horizontal="center" wrapText="1"/>
    </xf>
    <xf numFmtId="2" fontId="15" fillId="0" borderId="11" xfId="0" applyNumberFormat="1" applyFont="1" applyBorder="1" applyAlignment="1">
      <alignment horizontal="center" vertical="center"/>
    </xf>
    <xf numFmtId="164" fontId="12" fillId="0" borderId="11" xfId="0" applyNumberFormat="1" applyFont="1" applyBorder="1" applyAlignment="1">
      <alignment horizontal="right" vertical="center" indent="1"/>
    </xf>
    <xf numFmtId="164" fontId="24" fillId="0" borderId="0" xfId="0" applyNumberFormat="1" applyFont="1" applyBorder="1" applyAlignment="1">
      <alignment vertical="center" wrapText="1"/>
    </xf>
    <xf numFmtId="164" fontId="36" fillId="0" borderId="14" xfId="5" applyNumberFormat="1" applyFont="1" applyBorder="1" applyAlignment="1">
      <alignment horizontal="center"/>
    </xf>
    <xf numFmtId="164" fontId="36" fillId="0" borderId="11" xfId="3" applyNumberFormat="1" applyFont="1" applyBorder="1" applyAlignment="1">
      <alignment horizontal="center" vertical="top"/>
    </xf>
    <xf numFmtId="164" fontId="36" fillId="0" borderId="11" xfId="6" applyNumberFormat="1" applyFont="1" applyBorder="1" applyAlignment="1">
      <alignment horizontal="center"/>
    </xf>
    <xf numFmtId="164" fontId="36" fillId="0" borderId="15" xfId="5" applyNumberFormat="1" applyFont="1" applyBorder="1" applyAlignment="1">
      <alignment horizontal="center"/>
    </xf>
    <xf numFmtId="164" fontId="36" fillId="0" borderId="0" xfId="6" applyNumberFormat="1" applyFont="1" applyAlignment="1">
      <alignment horizontal="center"/>
    </xf>
    <xf numFmtId="0" fontId="25" fillId="0" borderId="8" xfId="0" applyFont="1" applyBorder="1" applyAlignment="1">
      <alignment vertical="justify" wrapText="1"/>
    </xf>
    <xf numFmtId="164" fontId="38" fillId="0" borderId="6" xfId="5" applyNumberFormat="1" applyFont="1" applyBorder="1" applyAlignment="1">
      <alignment horizontal="center"/>
    </xf>
    <xf numFmtId="164" fontId="38" fillId="0" borderId="9" xfId="5" applyNumberFormat="1" applyFont="1" applyBorder="1" applyAlignment="1">
      <alignment horizontal="center"/>
    </xf>
    <xf numFmtId="164" fontId="26" fillId="0" borderId="8" xfId="0" applyNumberFormat="1" applyFont="1" applyBorder="1" applyAlignment="1">
      <alignment horizontal="center" wrapText="1"/>
    </xf>
    <xf numFmtId="164" fontId="37" fillId="0" borderId="8" xfId="0" applyNumberFormat="1" applyFont="1" applyBorder="1" applyAlignment="1">
      <alignment horizontal="center"/>
    </xf>
    <xf numFmtId="0" fontId="25" fillId="0" borderId="11" xfId="0" applyFont="1" applyBorder="1" applyAlignment="1">
      <alignment vertical="justify" wrapText="1"/>
    </xf>
    <xf numFmtId="164" fontId="38" fillId="0" borderId="11" xfId="5" applyNumberFormat="1" applyFont="1" applyBorder="1" applyAlignment="1">
      <alignment horizontal="center"/>
    </xf>
    <xf numFmtId="164" fontId="37" fillId="0" borderId="11" xfId="0" applyNumberFormat="1" applyFont="1" applyBorder="1" applyAlignment="1">
      <alignment horizontal="center" wrapText="1"/>
    </xf>
    <xf numFmtId="164" fontId="37" fillId="0" borderId="11" xfId="0" applyNumberFormat="1" applyFont="1" applyBorder="1" applyAlignment="1">
      <alignment horizontal="center"/>
    </xf>
    <xf numFmtId="165" fontId="27" fillId="0" borderId="0" xfId="0" applyNumberFormat="1" applyFont="1" applyBorder="1" applyAlignment="1">
      <alignment horizontal="center" vertical="center" wrapText="1"/>
    </xf>
    <xf numFmtId="0" fontId="27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/>
    </xf>
    <xf numFmtId="0" fontId="17" fillId="0" borderId="1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2" fontId="10" fillId="0" borderId="1" xfId="0" applyNumberFormat="1" applyFont="1" applyBorder="1" applyAlignment="1">
      <alignment horizontal="center" vertical="center" wrapText="1"/>
    </xf>
    <xf numFmtId="2" fontId="10" fillId="0" borderId="5" xfId="0" applyNumberFormat="1" applyFont="1" applyBorder="1" applyAlignment="1">
      <alignment horizontal="center" vertical="center" wrapText="1"/>
    </xf>
    <xf numFmtId="2" fontId="10" fillId="0" borderId="8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 vertical="top"/>
    </xf>
    <xf numFmtId="0" fontId="11" fillId="0" borderId="1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1" fillId="0" borderId="3" xfId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23" fillId="0" borderId="0" xfId="0" applyFont="1" applyBorder="1" applyAlignment="1">
      <alignment horizontal="left" vertical="center" wrapText="1"/>
    </xf>
    <xf numFmtId="0" fontId="24" fillId="0" borderId="0" xfId="0" applyFont="1" applyBorder="1" applyAlignment="1">
      <alignment horizontal="left" vertical="center" wrapText="1"/>
    </xf>
    <xf numFmtId="0" fontId="28" fillId="0" borderId="0" xfId="0" applyFont="1" applyBorder="1" applyAlignment="1">
      <alignment vertical="justify" wrapText="1"/>
    </xf>
    <xf numFmtId="0" fontId="28" fillId="2" borderId="0" xfId="0" applyFont="1" applyFill="1" applyBorder="1" applyAlignment="1">
      <alignment horizontal="center" vertical="justify" wrapText="1"/>
    </xf>
  </cellXfs>
  <cellStyles count="7">
    <cellStyle name="Обычный" xfId="0" builtinId="0"/>
    <cellStyle name="Обычный 2" xfId="2"/>
    <cellStyle name="Обычный 3" xfId="3"/>
    <cellStyle name="Обычный 4" xfId="4"/>
    <cellStyle name="Обычный 5" xfId="5"/>
    <cellStyle name="Обычный 6" xfId="6"/>
    <cellStyle name="Обычный_Вл закр на 01072003(412ф)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6"/>
  <sheetViews>
    <sheetView tabSelected="1" zoomScale="80" zoomScaleNormal="80" workbookViewId="0">
      <selection activeCell="C25" sqref="C25"/>
    </sheetView>
  </sheetViews>
  <sheetFormatPr defaultRowHeight="12.75" x14ac:dyDescent="0.2"/>
  <cols>
    <col min="1" max="1" width="3" customWidth="1"/>
    <col min="2" max="2" width="14.375" customWidth="1"/>
    <col min="3" max="3" width="10.875" customWidth="1"/>
    <col min="4" max="4" width="10.125" customWidth="1"/>
    <col min="5" max="5" width="8.625" customWidth="1"/>
    <col min="6" max="6" width="9.375" customWidth="1"/>
    <col min="7" max="7" width="9.5" customWidth="1"/>
    <col min="8" max="8" width="7.75" customWidth="1"/>
    <col min="9" max="9" width="8.875" customWidth="1"/>
    <col min="10" max="10" width="5.25" customWidth="1"/>
    <col min="11" max="11" width="10.25" customWidth="1"/>
    <col min="12" max="13" width="9.875" bestFit="1" customWidth="1"/>
  </cols>
  <sheetData>
    <row r="1" spans="1:17" ht="18.75" x14ac:dyDescent="0.3">
      <c r="A1" s="116" t="s">
        <v>0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</row>
    <row r="2" spans="1:17" ht="18.75" x14ac:dyDescent="0.3">
      <c r="A2" s="117" t="s">
        <v>1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</row>
    <row r="3" spans="1:17" ht="19.5" x14ac:dyDescent="0.2">
      <c r="A3" s="118" t="s">
        <v>39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</row>
    <row r="4" spans="1:17" ht="15.75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2" t="s">
        <v>2</v>
      </c>
      <c r="O4" s="41"/>
    </row>
    <row r="5" spans="1:17" ht="12.75" customHeight="1" x14ac:dyDescent="0.2">
      <c r="A5" s="119" t="s">
        <v>3</v>
      </c>
      <c r="B5" s="119" t="s">
        <v>4</v>
      </c>
      <c r="C5" s="119" t="s">
        <v>33</v>
      </c>
      <c r="D5" s="119" t="s">
        <v>41</v>
      </c>
      <c r="E5" s="122" t="s">
        <v>5</v>
      </c>
      <c r="F5" s="125" t="s">
        <v>6</v>
      </c>
      <c r="G5" s="128" t="s">
        <v>42</v>
      </c>
      <c r="H5" s="129"/>
      <c r="I5" s="119" t="s">
        <v>36</v>
      </c>
      <c r="J5" s="132" t="s">
        <v>31</v>
      </c>
      <c r="K5" s="125"/>
    </row>
    <row r="6" spans="1:17" ht="24.75" customHeight="1" x14ac:dyDescent="0.2">
      <c r="A6" s="120"/>
      <c r="B6" s="120"/>
      <c r="C6" s="120"/>
      <c r="D6" s="120"/>
      <c r="E6" s="123"/>
      <c r="F6" s="126"/>
      <c r="G6" s="130"/>
      <c r="H6" s="131"/>
      <c r="I6" s="120"/>
      <c r="J6" s="133"/>
      <c r="K6" s="134"/>
    </row>
    <row r="7" spans="1:17" ht="60.75" customHeight="1" x14ac:dyDescent="0.2">
      <c r="A7" s="121"/>
      <c r="B7" s="121"/>
      <c r="C7" s="121"/>
      <c r="D7" s="121"/>
      <c r="E7" s="124"/>
      <c r="F7" s="127"/>
      <c r="G7" s="3" t="s">
        <v>7</v>
      </c>
      <c r="H7" s="4" t="s">
        <v>8</v>
      </c>
      <c r="I7" s="121"/>
      <c r="J7" s="5" t="s">
        <v>8</v>
      </c>
      <c r="K7" s="6" t="s">
        <v>7</v>
      </c>
    </row>
    <row r="8" spans="1:17" ht="25.5" customHeight="1" x14ac:dyDescent="0.2">
      <c r="A8" s="7"/>
      <c r="B8" s="8" t="s">
        <v>9</v>
      </c>
      <c r="C8" s="9">
        <v>206052.9</v>
      </c>
      <c r="D8" s="9">
        <f>C14</f>
        <v>139752.9</v>
      </c>
      <c r="E8" s="9">
        <f>D14</f>
        <v>148932.20000000004</v>
      </c>
      <c r="F8" s="80">
        <f>E8/C8*100</f>
        <v>72.278623596173631</v>
      </c>
      <c r="G8" s="11">
        <f>E8-D8</f>
        <v>9179.3000000000466</v>
      </c>
      <c r="H8" s="10">
        <f>E8/D8*100</f>
        <v>106.5682357933181</v>
      </c>
      <c r="I8" s="9">
        <f>G14</f>
        <v>125582.7</v>
      </c>
      <c r="J8" s="9">
        <f>E8/I8*100</f>
        <v>118.59292721051548</v>
      </c>
      <c r="K8" s="53">
        <f>E8-I8</f>
        <v>23349.500000000044</v>
      </c>
      <c r="N8" s="43"/>
      <c r="O8" s="43"/>
      <c r="P8" s="43"/>
      <c r="Q8" s="43"/>
    </row>
    <row r="9" spans="1:17" ht="22.5" customHeight="1" x14ac:dyDescent="0.25">
      <c r="A9" s="99" t="s">
        <v>40</v>
      </c>
      <c r="B9" s="99"/>
      <c r="C9" s="99"/>
      <c r="D9" s="99"/>
      <c r="E9" s="99"/>
      <c r="F9" s="99"/>
      <c r="G9" s="99"/>
      <c r="H9" s="99"/>
      <c r="I9" s="99"/>
      <c r="N9" s="44"/>
      <c r="O9" s="44"/>
      <c r="P9" s="43"/>
      <c r="Q9" s="43"/>
    </row>
    <row r="10" spans="1:17" ht="15" customHeight="1" x14ac:dyDescent="0.25">
      <c r="A10" s="13"/>
      <c r="B10" s="14"/>
      <c r="C10" s="15"/>
      <c r="D10" s="15"/>
      <c r="E10" s="16"/>
      <c r="F10" s="17"/>
      <c r="G10" s="18"/>
      <c r="H10" s="19"/>
      <c r="I10" s="20" t="s">
        <v>2</v>
      </c>
      <c r="N10" s="43"/>
      <c r="O10" s="43"/>
      <c r="P10" s="43"/>
      <c r="Q10" s="43"/>
    </row>
    <row r="11" spans="1:17" ht="12.75" customHeight="1" x14ac:dyDescent="0.2">
      <c r="A11" s="100" t="s">
        <v>3</v>
      </c>
      <c r="B11" s="103" t="s">
        <v>9</v>
      </c>
      <c r="C11" s="100" t="s">
        <v>43</v>
      </c>
      <c r="D11" s="106" t="s">
        <v>49</v>
      </c>
      <c r="E11" s="109" t="s">
        <v>44</v>
      </c>
      <c r="F11" s="110"/>
      <c r="G11" s="113" t="s">
        <v>34</v>
      </c>
      <c r="H11" s="109" t="s">
        <v>32</v>
      </c>
      <c r="I11" s="110"/>
      <c r="J11" s="21"/>
      <c r="N11" s="43"/>
      <c r="O11" s="43"/>
      <c r="P11" s="43"/>
      <c r="Q11" s="43"/>
    </row>
    <row r="12" spans="1:17" ht="54.75" customHeight="1" x14ac:dyDescent="0.2">
      <c r="A12" s="101"/>
      <c r="B12" s="104"/>
      <c r="C12" s="101"/>
      <c r="D12" s="107"/>
      <c r="E12" s="111"/>
      <c r="F12" s="112"/>
      <c r="G12" s="114"/>
      <c r="H12" s="111"/>
      <c r="I12" s="112"/>
      <c r="J12" s="21"/>
      <c r="M12" s="41"/>
      <c r="N12" s="43"/>
      <c r="O12" s="43"/>
      <c r="P12" s="43"/>
      <c r="Q12" s="43"/>
    </row>
    <row r="13" spans="1:17" ht="56.25" customHeight="1" x14ac:dyDescent="0.2">
      <c r="A13" s="102"/>
      <c r="B13" s="105"/>
      <c r="C13" s="102"/>
      <c r="D13" s="108"/>
      <c r="E13" s="22" t="s">
        <v>8</v>
      </c>
      <c r="F13" s="22" t="s">
        <v>10</v>
      </c>
      <c r="G13" s="115"/>
      <c r="H13" s="23" t="s">
        <v>8</v>
      </c>
      <c r="I13" s="23" t="s">
        <v>7</v>
      </c>
      <c r="J13" s="21"/>
      <c r="L13" s="51"/>
      <c r="M13" s="41"/>
    </row>
    <row r="14" spans="1:17" ht="44.25" customHeight="1" x14ac:dyDescent="0.2">
      <c r="A14" s="24"/>
      <c r="B14" s="25" t="s">
        <v>11</v>
      </c>
      <c r="C14" s="9">
        <f>C15+C16+C19+C20+C21+C22+C23+C24+C25</f>
        <v>139752.9</v>
      </c>
      <c r="D14" s="9">
        <f>D15+D16+D19+D20+D21+D22+D23+D24+D25</f>
        <v>148932.20000000004</v>
      </c>
      <c r="E14" s="9">
        <f>D14/C14*100</f>
        <v>106.5682357933181</v>
      </c>
      <c r="F14" s="9">
        <f>F15+F16+F20+F21+F22+F23+F24+F25+F19</f>
        <v>9179.3000000000047</v>
      </c>
      <c r="G14" s="9">
        <f>G15+G16+G19+G20+G21+G22+G23+G24+G25</f>
        <v>125582.7</v>
      </c>
      <c r="H14" s="9">
        <f>D14/G14*100</f>
        <v>118.59292721051548</v>
      </c>
      <c r="I14" s="9">
        <f>I15+I16+I20+I21+I22+I23+I24+I25+I19</f>
        <v>23349.500000000007</v>
      </c>
      <c r="J14" s="27"/>
      <c r="K14" s="61"/>
      <c r="L14" s="41"/>
      <c r="M14" s="41"/>
    </row>
    <row r="15" spans="1:17" ht="27.75" customHeight="1" x14ac:dyDescent="0.25">
      <c r="A15" s="24">
        <v>1</v>
      </c>
      <c r="B15" s="29" t="s">
        <v>12</v>
      </c>
      <c r="C15" s="72">
        <v>90368.7</v>
      </c>
      <c r="D15" s="85">
        <v>95724.3</v>
      </c>
      <c r="E15" s="66">
        <f>D15/C15*100</f>
        <v>105.92638822955294</v>
      </c>
      <c r="F15" s="66">
        <f>D15-C15</f>
        <v>5355.6000000000058</v>
      </c>
      <c r="G15" s="87">
        <v>82102.3</v>
      </c>
      <c r="H15" s="66">
        <f>D15/G15*100</f>
        <v>116.59149621874174</v>
      </c>
      <c r="I15" s="66">
        <f>D15-G15</f>
        <v>13622</v>
      </c>
      <c r="J15" s="54"/>
      <c r="K15" s="41"/>
      <c r="L15" s="41"/>
      <c r="M15" s="41"/>
    </row>
    <row r="16" spans="1:17" ht="57" customHeight="1" x14ac:dyDescent="0.2">
      <c r="A16" s="24">
        <v>2</v>
      </c>
      <c r="B16" s="29" t="s">
        <v>13</v>
      </c>
      <c r="C16" s="73">
        <f>C17+C18</f>
        <v>6960.2</v>
      </c>
      <c r="D16" s="84">
        <f>D17+D18</f>
        <v>7351.5</v>
      </c>
      <c r="E16" s="70">
        <f t="shared" ref="E16:E25" si="0">D16/C16*100</f>
        <v>105.62196488606649</v>
      </c>
      <c r="F16" s="70">
        <f t="shared" ref="F16:F25" si="1">D16-C16</f>
        <v>391.30000000000018</v>
      </c>
      <c r="G16" s="84">
        <f>G17+G18</f>
        <v>5066.8</v>
      </c>
      <c r="H16" s="73">
        <f>H17+H18</f>
        <v>301.61089469196367</v>
      </c>
      <c r="I16" s="73">
        <f>I17+I18</f>
        <v>2284.6999999999998</v>
      </c>
      <c r="J16" s="62" t="s">
        <v>14</v>
      </c>
      <c r="K16" s="82"/>
      <c r="L16" s="41"/>
      <c r="M16" s="41"/>
      <c r="O16" s="42"/>
    </row>
    <row r="17" spans="1:16" ht="21.75" customHeight="1" x14ac:dyDescent="0.25">
      <c r="A17" s="24"/>
      <c r="B17" s="93" t="s">
        <v>15</v>
      </c>
      <c r="C17" s="94">
        <v>2276</v>
      </c>
      <c r="D17" s="94">
        <v>2511.6</v>
      </c>
      <c r="E17" s="66">
        <f t="shared" si="0"/>
        <v>110.35149384885766</v>
      </c>
      <c r="F17" s="66">
        <f t="shared" si="1"/>
        <v>235.59999999999991</v>
      </c>
      <c r="G17" s="94">
        <v>1521.2</v>
      </c>
      <c r="H17" s="95">
        <f>D17/G17*100</f>
        <v>165.10649487246909</v>
      </c>
      <c r="I17" s="96">
        <f>D17-G17</f>
        <v>990.39999999999986</v>
      </c>
      <c r="J17" s="97"/>
      <c r="K17" s="98"/>
      <c r="L17" s="41"/>
      <c r="M17" s="41"/>
      <c r="N17" s="41"/>
      <c r="O17" s="42"/>
      <c r="P17" s="42"/>
    </row>
    <row r="18" spans="1:16" ht="30" customHeight="1" x14ac:dyDescent="0.25">
      <c r="A18" s="68"/>
      <c r="B18" s="88" t="s">
        <v>16</v>
      </c>
      <c r="C18" s="89">
        <v>4684.2</v>
      </c>
      <c r="D18" s="90">
        <v>4839.8999999999996</v>
      </c>
      <c r="E18" s="69">
        <f t="shared" si="0"/>
        <v>103.32394005379788</v>
      </c>
      <c r="F18" s="69">
        <f t="shared" si="1"/>
        <v>155.69999999999982</v>
      </c>
      <c r="G18" s="90">
        <v>3545.6</v>
      </c>
      <c r="H18" s="91">
        <f>D18/G18*100</f>
        <v>136.50439981949458</v>
      </c>
      <c r="I18" s="92">
        <f>D18-G18</f>
        <v>1294.2999999999997</v>
      </c>
      <c r="J18" s="38"/>
      <c r="K18" s="39"/>
      <c r="L18" s="41"/>
      <c r="M18" s="41"/>
    </row>
    <row r="19" spans="1:16" ht="15.75" x14ac:dyDescent="0.25">
      <c r="A19" s="68">
        <v>3</v>
      </c>
      <c r="B19" s="32" t="s">
        <v>17</v>
      </c>
      <c r="C19" s="75">
        <v>9888.5</v>
      </c>
      <c r="D19" s="83">
        <v>11695</v>
      </c>
      <c r="E19" s="69">
        <f t="shared" si="0"/>
        <v>118.26869595995349</v>
      </c>
      <c r="F19" s="69">
        <f t="shared" si="1"/>
        <v>1806.5</v>
      </c>
      <c r="G19" s="86">
        <v>8992.6</v>
      </c>
      <c r="H19" s="74">
        <f t="shared" ref="H19:H25" si="2">D19/G19*100</f>
        <v>130.05137557547317</v>
      </c>
      <c r="I19" s="67">
        <f t="shared" ref="I19:I25" si="3">D19-G19</f>
        <v>2702.3999999999996</v>
      </c>
      <c r="J19" s="63"/>
      <c r="K19" s="60"/>
      <c r="L19" s="41"/>
      <c r="M19" s="41"/>
      <c r="O19" s="42"/>
    </row>
    <row r="20" spans="1:16" ht="60" customHeight="1" x14ac:dyDescent="0.25">
      <c r="A20" s="24">
        <v>4</v>
      </c>
      <c r="B20" s="29" t="s">
        <v>18</v>
      </c>
      <c r="C20" s="75">
        <v>4706.7</v>
      </c>
      <c r="D20" s="76">
        <v>5115.8</v>
      </c>
      <c r="E20" s="66">
        <f t="shared" si="0"/>
        <v>108.69186478849299</v>
      </c>
      <c r="F20" s="66">
        <f t="shared" si="1"/>
        <v>409.10000000000036</v>
      </c>
      <c r="G20" s="76">
        <v>3788.7</v>
      </c>
      <c r="H20" s="71">
        <f t="shared" si="2"/>
        <v>135.02784596299523</v>
      </c>
      <c r="I20" s="66">
        <f t="shared" si="3"/>
        <v>1327.1000000000004</v>
      </c>
      <c r="J20" s="65"/>
      <c r="K20" s="60"/>
      <c r="L20" s="41"/>
      <c r="M20" s="41"/>
      <c r="N20" s="58"/>
      <c r="O20" s="58"/>
    </row>
    <row r="21" spans="1:16" ht="21.75" customHeight="1" x14ac:dyDescent="0.25">
      <c r="A21" s="24">
        <v>5</v>
      </c>
      <c r="B21" s="29" t="s">
        <v>19</v>
      </c>
      <c r="C21" s="71">
        <v>25137</v>
      </c>
      <c r="D21" s="78">
        <v>26193.1</v>
      </c>
      <c r="E21" s="66">
        <f t="shared" si="0"/>
        <v>104.20137645701556</v>
      </c>
      <c r="F21" s="66">
        <f t="shared" si="1"/>
        <v>1056.0999999999985</v>
      </c>
      <c r="G21" s="78">
        <v>23538.1</v>
      </c>
      <c r="H21" s="71">
        <f t="shared" si="2"/>
        <v>111.27958501323387</v>
      </c>
      <c r="I21" s="66">
        <f t="shared" si="3"/>
        <v>2655</v>
      </c>
      <c r="J21" s="64"/>
      <c r="K21" s="36"/>
      <c r="L21" s="41"/>
      <c r="M21" s="41"/>
      <c r="N21" s="57"/>
      <c r="O21" s="57"/>
    </row>
    <row r="22" spans="1:16" ht="28.5" customHeight="1" x14ac:dyDescent="0.25">
      <c r="A22" s="24">
        <v>6</v>
      </c>
      <c r="B22" s="29" t="s">
        <v>20</v>
      </c>
      <c r="C22" s="71">
        <v>622.70000000000005</v>
      </c>
      <c r="D22" s="78">
        <v>695.7</v>
      </c>
      <c r="E22" s="66">
        <f t="shared" si="0"/>
        <v>111.72314115946685</v>
      </c>
      <c r="F22" s="66">
        <f t="shared" si="1"/>
        <v>73</v>
      </c>
      <c r="G22" s="77">
        <v>489.3</v>
      </c>
      <c r="H22" s="71">
        <f>D22/G22*100</f>
        <v>142.1827099938688</v>
      </c>
      <c r="I22" s="66">
        <f t="shared" si="3"/>
        <v>206.40000000000003</v>
      </c>
      <c r="J22" s="64"/>
      <c r="K22" s="36"/>
      <c r="L22" s="41"/>
      <c r="M22" s="41"/>
      <c r="N22" s="57"/>
      <c r="O22" s="57"/>
    </row>
    <row r="23" spans="1:16" ht="20.25" customHeight="1" x14ac:dyDescent="0.25">
      <c r="A23" s="35">
        <v>7</v>
      </c>
      <c r="B23" s="40" t="s">
        <v>21</v>
      </c>
      <c r="C23" s="71">
        <v>500.9</v>
      </c>
      <c r="D23" s="77">
        <v>570.6</v>
      </c>
      <c r="E23" s="66">
        <f t="shared" si="0"/>
        <v>113.91495308444802</v>
      </c>
      <c r="F23" s="66">
        <f t="shared" si="1"/>
        <v>69.700000000000045</v>
      </c>
      <c r="G23" s="77">
        <v>408.2</v>
      </c>
      <c r="H23" s="71">
        <f t="shared" si="2"/>
        <v>139.7844194022538</v>
      </c>
      <c r="I23" s="66">
        <f t="shared" si="3"/>
        <v>162.40000000000003</v>
      </c>
      <c r="J23" s="64"/>
      <c r="K23" s="36"/>
      <c r="L23" s="41"/>
      <c r="M23" s="41"/>
      <c r="N23" s="57"/>
      <c r="O23" s="57"/>
    </row>
    <row r="24" spans="1:16" ht="30.75" customHeight="1" x14ac:dyDescent="0.25">
      <c r="A24" s="35">
        <v>8</v>
      </c>
      <c r="B24" s="40" t="s">
        <v>22</v>
      </c>
      <c r="C24" s="71">
        <v>488.6</v>
      </c>
      <c r="D24" s="77">
        <v>494</v>
      </c>
      <c r="E24" s="66">
        <f t="shared" si="0"/>
        <v>101.10519852640196</v>
      </c>
      <c r="F24" s="66">
        <f t="shared" si="1"/>
        <v>5.3999999999999773</v>
      </c>
      <c r="G24" s="77">
        <v>512.20000000000005</v>
      </c>
      <c r="H24" s="79">
        <f t="shared" si="2"/>
        <v>96.446700507614196</v>
      </c>
      <c r="I24" s="66">
        <f t="shared" si="3"/>
        <v>-18.200000000000045</v>
      </c>
      <c r="J24" s="64"/>
      <c r="K24" s="28"/>
      <c r="L24" s="41"/>
      <c r="M24" s="41"/>
      <c r="N24" s="58"/>
      <c r="O24" s="58"/>
    </row>
    <row r="25" spans="1:16" ht="18" customHeight="1" x14ac:dyDescent="0.25">
      <c r="A25" s="35">
        <v>9</v>
      </c>
      <c r="B25" s="40" t="s">
        <v>23</v>
      </c>
      <c r="C25" s="71">
        <v>1079.5999999999999</v>
      </c>
      <c r="D25" s="77">
        <v>1092.2</v>
      </c>
      <c r="E25" s="66">
        <f t="shared" si="0"/>
        <v>101.16709892552798</v>
      </c>
      <c r="F25" s="66">
        <f t="shared" si="1"/>
        <v>12.600000000000136</v>
      </c>
      <c r="G25" s="77">
        <v>684.5</v>
      </c>
      <c r="H25" s="79">
        <f t="shared" si="2"/>
        <v>159.56172388604821</v>
      </c>
      <c r="I25" s="66">
        <f t="shared" si="3"/>
        <v>407.70000000000005</v>
      </c>
      <c r="L25" s="41"/>
      <c r="M25" s="41"/>
      <c r="N25" s="57"/>
      <c r="O25" s="57"/>
    </row>
    <row r="26" spans="1:16" x14ac:dyDescent="0.2">
      <c r="C26" s="41"/>
      <c r="D26" s="41"/>
      <c r="E26" s="41"/>
      <c r="F26" s="41"/>
      <c r="G26" s="41"/>
      <c r="L26" s="41"/>
    </row>
    <row r="27" spans="1:16" x14ac:dyDescent="0.2">
      <c r="B27" s="45"/>
      <c r="C27" s="49"/>
      <c r="D27" s="49"/>
      <c r="E27" s="46"/>
      <c r="F27" s="46"/>
      <c r="G27" s="46"/>
      <c r="H27" s="45"/>
    </row>
    <row r="28" spans="1:16" x14ac:dyDescent="0.2">
      <c r="B28" s="46"/>
      <c r="C28" s="49"/>
      <c r="D28" s="49"/>
      <c r="E28" s="45"/>
      <c r="F28" s="45"/>
      <c r="G28" s="47"/>
      <c r="H28" s="45"/>
    </row>
    <row r="29" spans="1:16" x14ac:dyDescent="0.2">
      <c r="B29" s="45"/>
      <c r="C29" s="47"/>
      <c r="D29" s="47"/>
      <c r="E29" s="45"/>
      <c r="F29" s="45"/>
      <c r="G29" s="45"/>
      <c r="H29" s="45"/>
    </row>
    <row r="30" spans="1:16" x14ac:dyDescent="0.2">
      <c r="C30" s="50"/>
      <c r="D30" s="47"/>
      <c r="J30" s="28"/>
      <c r="K30" s="56"/>
      <c r="L30" s="56"/>
      <c r="M30" s="56"/>
      <c r="N30" s="56"/>
    </row>
    <row r="31" spans="1:16" x14ac:dyDescent="0.2">
      <c r="C31" s="48"/>
      <c r="D31" s="48"/>
      <c r="G31" s="42"/>
      <c r="J31" s="28"/>
      <c r="K31" s="28"/>
      <c r="L31" s="28"/>
      <c r="M31" s="28"/>
      <c r="N31" s="28"/>
    </row>
    <row r="32" spans="1:16" x14ac:dyDescent="0.2">
      <c r="C32" s="48"/>
      <c r="D32" s="48"/>
      <c r="J32" s="28"/>
      <c r="K32" s="56"/>
      <c r="L32" s="56"/>
      <c r="M32" s="56"/>
      <c r="N32" s="56"/>
    </row>
    <row r="33" spans="3:14" x14ac:dyDescent="0.2">
      <c r="C33" s="48"/>
      <c r="D33" s="48"/>
      <c r="G33" s="42"/>
      <c r="J33" s="28"/>
      <c r="K33" s="28"/>
      <c r="L33" s="28"/>
      <c r="M33" s="28"/>
      <c r="N33" s="28"/>
    </row>
    <row r="34" spans="3:14" x14ac:dyDescent="0.2">
      <c r="C34" s="48"/>
      <c r="D34" s="48"/>
      <c r="K34" s="59"/>
      <c r="L34" s="59"/>
      <c r="M34" s="59"/>
      <c r="N34" s="59"/>
    </row>
    <row r="35" spans="3:14" x14ac:dyDescent="0.2">
      <c r="C35" s="48"/>
      <c r="D35" s="48"/>
    </row>
    <row r="36" spans="3:14" x14ac:dyDescent="0.2">
      <c r="C36" s="48"/>
      <c r="D36" s="48"/>
    </row>
  </sheetData>
  <mergeCells count="21">
    <mergeCell ref="A1:K1"/>
    <mergeCell ref="A2:K2"/>
    <mergeCell ref="A3:K3"/>
    <mergeCell ref="A5:A7"/>
    <mergeCell ref="B5:B7"/>
    <mergeCell ref="C5:C7"/>
    <mergeCell ref="D5:D7"/>
    <mergeCell ref="E5:E7"/>
    <mergeCell ref="F5:F7"/>
    <mergeCell ref="G5:H6"/>
    <mergeCell ref="I5:I7"/>
    <mergeCell ref="J5:K6"/>
    <mergeCell ref="J17:K17"/>
    <mergeCell ref="A9:I9"/>
    <mergeCell ref="A11:A13"/>
    <mergeCell ref="B11:B13"/>
    <mergeCell ref="C11:C13"/>
    <mergeCell ref="D11:D13"/>
    <mergeCell ref="H11:I12"/>
    <mergeCell ref="E11:F12"/>
    <mergeCell ref="G11:G13"/>
  </mergeCells>
  <pageMargins left="0.31496062992125984" right="0.15748031496062992" top="0.74803149606299213" bottom="0.74803149606299213" header="0.31496062992125984" footer="0.31496062992125984"/>
  <pageSetup paperSize="9" scale="95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topLeftCell="A4" zoomScale="90" zoomScaleNormal="90" workbookViewId="0">
      <selection activeCell="C8" sqref="C8"/>
    </sheetView>
  </sheetViews>
  <sheetFormatPr defaultRowHeight="12.75" x14ac:dyDescent="0.2"/>
  <cols>
    <col min="1" max="1" width="3.375" customWidth="1"/>
    <col min="2" max="2" width="12.5" customWidth="1"/>
    <col min="3" max="3" width="9" customWidth="1"/>
    <col min="4" max="4" width="10.875" customWidth="1"/>
    <col min="5" max="5" width="9.375" customWidth="1"/>
    <col min="6" max="6" width="8" customWidth="1"/>
    <col min="7" max="7" width="8.125" customWidth="1"/>
    <col min="8" max="8" width="8.25" customWidth="1"/>
    <col min="9" max="9" width="7.75" customWidth="1"/>
    <col min="10" max="10" width="4.75" customWidth="1"/>
    <col min="11" max="11" width="9.875" customWidth="1"/>
  </cols>
  <sheetData>
    <row r="1" spans="1:13" ht="18.75" x14ac:dyDescent="0.3">
      <c r="A1" s="116" t="s">
        <v>0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</row>
    <row r="2" spans="1:13" ht="18.75" x14ac:dyDescent="0.3">
      <c r="A2" s="117" t="s">
        <v>24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</row>
    <row r="3" spans="1:13" ht="19.5" x14ac:dyDescent="0.2">
      <c r="A3" s="118" t="s">
        <v>37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</row>
    <row r="4" spans="1:13" ht="15.75" x14ac:dyDescent="0.25">
      <c r="A4" s="1" t="s">
        <v>14</v>
      </c>
      <c r="B4" s="1"/>
      <c r="C4" s="1"/>
      <c r="D4" s="1"/>
      <c r="E4" s="1"/>
      <c r="F4" s="1"/>
      <c r="G4" s="1"/>
      <c r="H4" s="1"/>
      <c r="I4" s="1"/>
      <c r="J4" s="1"/>
      <c r="K4" s="2" t="s">
        <v>2</v>
      </c>
    </row>
    <row r="5" spans="1:13" ht="12.75" customHeight="1" x14ac:dyDescent="0.2">
      <c r="A5" s="119" t="s">
        <v>3</v>
      </c>
      <c r="B5" s="119" t="s">
        <v>4</v>
      </c>
      <c r="C5" s="119" t="s">
        <v>33</v>
      </c>
      <c r="D5" s="119" t="s">
        <v>45</v>
      </c>
      <c r="E5" s="122" t="s">
        <v>5</v>
      </c>
      <c r="F5" s="125" t="s">
        <v>6</v>
      </c>
      <c r="G5" s="128" t="s">
        <v>46</v>
      </c>
      <c r="H5" s="129"/>
      <c r="I5" s="119" t="s">
        <v>35</v>
      </c>
      <c r="J5" s="132" t="s">
        <v>31</v>
      </c>
      <c r="K5" s="125"/>
    </row>
    <row r="6" spans="1:13" ht="37.5" customHeight="1" x14ac:dyDescent="0.2">
      <c r="A6" s="120"/>
      <c r="B6" s="120"/>
      <c r="C6" s="120"/>
      <c r="D6" s="120"/>
      <c r="E6" s="123"/>
      <c r="F6" s="126"/>
      <c r="G6" s="130"/>
      <c r="H6" s="131"/>
      <c r="I6" s="120"/>
      <c r="J6" s="133"/>
      <c r="K6" s="134"/>
    </row>
    <row r="7" spans="1:13" ht="57.75" customHeight="1" x14ac:dyDescent="0.2">
      <c r="A7" s="121"/>
      <c r="B7" s="121"/>
      <c r="C7" s="121"/>
      <c r="D7" s="121"/>
      <c r="E7" s="124"/>
      <c r="F7" s="127"/>
      <c r="G7" s="3" t="s">
        <v>7</v>
      </c>
      <c r="H7" s="4" t="s">
        <v>8</v>
      </c>
      <c r="I7" s="121"/>
      <c r="J7" s="5" t="s">
        <v>8</v>
      </c>
      <c r="K7" s="6" t="s">
        <v>7</v>
      </c>
    </row>
    <row r="8" spans="1:13" ht="15.75" x14ac:dyDescent="0.2">
      <c r="A8" s="7"/>
      <c r="B8" s="8" t="s">
        <v>9</v>
      </c>
      <c r="C8" s="9">
        <v>6535.7</v>
      </c>
      <c r="D8" s="9">
        <f>C14</f>
        <v>2809.5</v>
      </c>
      <c r="E8" s="9">
        <f>D14</f>
        <v>23935.699999999997</v>
      </c>
      <c r="F8" s="10">
        <f>E8/C8*100</f>
        <v>366.23009012041553</v>
      </c>
      <c r="G8" s="11">
        <f>E8-D8</f>
        <v>21126.199999999997</v>
      </c>
      <c r="H8" s="10">
        <f>E8/D8*100</f>
        <v>851.95586403274581</v>
      </c>
      <c r="I8" s="9">
        <f>G14</f>
        <v>8846.1</v>
      </c>
      <c r="J8" s="12">
        <f>E8/I8*100</f>
        <v>270.5791252642407</v>
      </c>
      <c r="K8" s="81">
        <f>E8-I8</f>
        <v>15089.599999999997</v>
      </c>
    </row>
    <row r="9" spans="1:13" ht="15.75" x14ac:dyDescent="0.25">
      <c r="A9" s="99" t="s">
        <v>38</v>
      </c>
      <c r="B9" s="99"/>
      <c r="C9" s="99"/>
      <c r="D9" s="99"/>
      <c r="E9" s="99"/>
      <c r="F9" s="99"/>
      <c r="G9" s="99"/>
      <c r="H9" s="99"/>
      <c r="I9" s="99"/>
    </row>
    <row r="10" spans="1:13" ht="15.75" x14ac:dyDescent="0.25">
      <c r="A10" s="13"/>
      <c r="B10" s="14"/>
      <c r="C10" s="15"/>
      <c r="D10" s="15"/>
      <c r="E10" s="16"/>
      <c r="F10" s="17"/>
      <c r="G10" s="18"/>
      <c r="H10" s="19"/>
      <c r="I10" s="20" t="s">
        <v>2</v>
      </c>
    </row>
    <row r="11" spans="1:13" ht="12.75" customHeight="1" x14ac:dyDescent="0.2">
      <c r="A11" s="100" t="s">
        <v>3</v>
      </c>
      <c r="B11" s="103" t="s">
        <v>9</v>
      </c>
      <c r="C11" s="100" t="s">
        <v>47</v>
      </c>
      <c r="D11" s="106" t="s">
        <v>50</v>
      </c>
      <c r="E11" s="109" t="s">
        <v>48</v>
      </c>
      <c r="F11" s="110"/>
      <c r="G11" s="113" t="s">
        <v>34</v>
      </c>
      <c r="H11" s="109" t="s">
        <v>32</v>
      </c>
      <c r="I11" s="110"/>
      <c r="J11" s="21"/>
    </row>
    <row r="12" spans="1:13" ht="40.5" customHeight="1" x14ac:dyDescent="0.2">
      <c r="A12" s="101"/>
      <c r="B12" s="104"/>
      <c r="C12" s="101"/>
      <c r="D12" s="107"/>
      <c r="E12" s="111"/>
      <c r="F12" s="112"/>
      <c r="G12" s="114"/>
      <c r="H12" s="111"/>
      <c r="I12" s="112"/>
      <c r="J12" s="21"/>
    </row>
    <row r="13" spans="1:13" ht="65.25" customHeight="1" x14ac:dyDescent="0.2">
      <c r="A13" s="102"/>
      <c r="B13" s="105"/>
      <c r="C13" s="102"/>
      <c r="D13" s="108"/>
      <c r="E13" s="22" t="s">
        <v>8</v>
      </c>
      <c r="F13" s="22" t="s">
        <v>10</v>
      </c>
      <c r="G13" s="115"/>
      <c r="H13" s="23" t="s">
        <v>8</v>
      </c>
      <c r="I13" s="23" t="s">
        <v>7</v>
      </c>
      <c r="J13" s="21"/>
    </row>
    <row r="14" spans="1:13" ht="43.5" customHeight="1" x14ac:dyDescent="0.2">
      <c r="A14" s="24"/>
      <c r="B14" s="25" t="s">
        <v>25</v>
      </c>
      <c r="C14" s="55">
        <f>C15+C17+C18+C19</f>
        <v>2809.5</v>
      </c>
      <c r="D14" s="55">
        <f>D15+D17+D18+D19+D16</f>
        <v>23935.699999999997</v>
      </c>
      <c r="E14" s="26">
        <f>D14/C14*100</f>
        <v>851.95586403274581</v>
      </c>
      <c r="F14" s="26">
        <f t="shared" ref="F14:F19" si="0">D14-C14</f>
        <v>21126.199999999997</v>
      </c>
      <c r="G14" s="9">
        <f>G15+G17+G18+G19+G16</f>
        <v>8846.1</v>
      </c>
      <c r="H14" s="26">
        <f>D14/G14*100</f>
        <v>270.5791252642407</v>
      </c>
      <c r="I14" s="26">
        <f t="shared" ref="I14:I19" si="1">D14-G14</f>
        <v>15089.599999999997</v>
      </c>
      <c r="J14" s="27"/>
      <c r="K14" s="52"/>
      <c r="L14" s="41"/>
      <c r="M14" s="41"/>
    </row>
    <row r="15" spans="1:13" ht="26.25" customHeight="1" x14ac:dyDescent="0.2">
      <c r="A15" s="24">
        <v>1</v>
      </c>
      <c r="B15" s="29" t="s">
        <v>26</v>
      </c>
      <c r="C15" s="30">
        <v>76.900000000000006</v>
      </c>
      <c r="D15" s="31">
        <v>60.3</v>
      </c>
      <c r="E15" s="26">
        <f>D15/C15*100</f>
        <v>78.41352405721716</v>
      </c>
      <c r="F15" s="30">
        <f t="shared" si="0"/>
        <v>-16.600000000000009</v>
      </c>
      <c r="G15" s="31">
        <v>77.2</v>
      </c>
      <c r="H15" s="30">
        <f>D15/G15*100</f>
        <v>78.108808290155423</v>
      </c>
      <c r="I15" s="30">
        <f t="shared" si="1"/>
        <v>-16.900000000000006</v>
      </c>
      <c r="M15" s="41"/>
    </row>
    <row r="16" spans="1:13" ht="15.75" customHeight="1" x14ac:dyDescent="0.2">
      <c r="A16" s="24">
        <v>2</v>
      </c>
      <c r="B16" s="37" t="s">
        <v>27</v>
      </c>
      <c r="C16" s="30">
        <v>0</v>
      </c>
      <c r="D16" s="31">
        <v>113</v>
      </c>
      <c r="E16" s="26"/>
      <c r="F16" s="30">
        <f t="shared" si="0"/>
        <v>113</v>
      </c>
      <c r="G16" s="31">
        <v>0</v>
      </c>
      <c r="H16" s="30">
        <v>0</v>
      </c>
      <c r="I16" s="30">
        <f t="shared" si="1"/>
        <v>113</v>
      </c>
      <c r="J16" s="135"/>
      <c r="K16" s="136"/>
      <c r="M16" s="41"/>
    </row>
    <row r="17" spans="1:13" ht="55.5" customHeight="1" x14ac:dyDescent="0.2">
      <c r="A17" s="24">
        <v>3</v>
      </c>
      <c r="B17" s="32" t="s">
        <v>28</v>
      </c>
      <c r="C17" s="33">
        <v>2225.6</v>
      </c>
      <c r="D17" s="34">
        <v>19409.5</v>
      </c>
      <c r="E17" s="33">
        <f>D17/C17*100</f>
        <v>872.10190510424161</v>
      </c>
      <c r="F17" s="33">
        <f t="shared" si="0"/>
        <v>17183.900000000001</v>
      </c>
      <c r="G17" s="34">
        <v>8738.9</v>
      </c>
      <c r="H17" s="33">
        <f>D17/G17*100</f>
        <v>222.10461270869334</v>
      </c>
      <c r="I17" s="33">
        <f t="shared" si="1"/>
        <v>10670.6</v>
      </c>
      <c r="J17" s="137"/>
      <c r="K17" s="137"/>
      <c r="M17" s="41"/>
    </row>
    <row r="18" spans="1:13" ht="28.5" customHeight="1" x14ac:dyDescent="0.2">
      <c r="A18" s="24">
        <v>4</v>
      </c>
      <c r="B18" s="37" t="s">
        <v>29</v>
      </c>
      <c r="C18" s="30"/>
      <c r="D18" s="31">
        <v>3850.8</v>
      </c>
      <c r="E18" s="33">
        <v>0</v>
      </c>
      <c r="F18" s="30">
        <f t="shared" si="0"/>
        <v>3850.8</v>
      </c>
      <c r="G18" s="31">
        <v>0</v>
      </c>
      <c r="H18" s="30">
        <v>0</v>
      </c>
      <c r="I18" s="30">
        <f t="shared" si="1"/>
        <v>3850.8</v>
      </c>
      <c r="J18" s="137"/>
      <c r="K18" s="137"/>
      <c r="M18" s="41"/>
    </row>
    <row r="19" spans="1:13" ht="27" customHeight="1" x14ac:dyDescent="0.2">
      <c r="A19" s="24">
        <v>5</v>
      </c>
      <c r="B19" s="29" t="s">
        <v>30</v>
      </c>
      <c r="C19" s="30">
        <v>507</v>
      </c>
      <c r="D19" s="31">
        <v>502.1</v>
      </c>
      <c r="E19" s="33">
        <f>D19/C19*100</f>
        <v>99.033530571992117</v>
      </c>
      <c r="F19" s="30">
        <f t="shared" si="0"/>
        <v>-4.8999999999999773</v>
      </c>
      <c r="G19" s="31">
        <v>30</v>
      </c>
      <c r="H19" s="30">
        <v>0</v>
      </c>
      <c r="I19" s="30">
        <f t="shared" si="1"/>
        <v>472.1</v>
      </c>
      <c r="J19" s="138"/>
      <c r="K19" s="138"/>
      <c r="M19" s="41"/>
    </row>
    <row r="20" spans="1:13" x14ac:dyDescent="0.2">
      <c r="C20" s="42"/>
      <c r="D20" s="42"/>
    </row>
    <row r="21" spans="1:13" x14ac:dyDescent="0.2">
      <c r="D21" s="42"/>
    </row>
    <row r="22" spans="1:13" x14ac:dyDescent="0.2">
      <c r="C22" s="42"/>
      <c r="D22" s="42"/>
    </row>
    <row r="24" spans="1:13" x14ac:dyDescent="0.2">
      <c r="F24" s="41"/>
    </row>
  </sheetData>
  <mergeCells count="24">
    <mergeCell ref="A1:K1"/>
    <mergeCell ref="A2:K2"/>
    <mergeCell ref="A3:K3"/>
    <mergeCell ref="A5:A7"/>
    <mergeCell ref="B5:B7"/>
    <mergeCell ref="C5:C7"/>
    <mergeCell ref="D5:D7"/>
    <mergeCell ref="E5:E7"/>
    <mergeCell ref="F5:F7"/>
    <mergeCell ref="G5:H6"/>
    <mergeCell ref="J16:K16"/>
    <mergeCell ref="J17:K17"/>
    <mergeCell ref="J18:K18"/>
    <mergeCell ref="J19:K19"/>
    <mergeCell ref="I5:I7"/>
    <mergeCell ref="J5:K6"/>
    <mergeCell ref="A9:I9"/>
    <mergeCell ref="A11:A13"/>
    <mergeCell ref="B11:B13"/>
    <mergeCell ref="C11:C13"/>
    <mergeCell ref="D11:D13"/>
    <mergeCell ref="E11:F12"/>
    <mergeCell ref="G11:G13"/>
    <mergeCell ref="H11:I12"/>
  </mergeCells>
  <pageMargins left="0.35" right="0.2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загальний фонд</vt:lpstr>
      <vt:lpstr>спеціальний фонд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2025-08-01T12:47:15Z</cp:lastPrinted>
  <dcterms:created xsi:type="dcterms:W3CDTF">2022-04-04T08:14:49Z</dcterms:created>
  <dcterms:modified xsi:type="dcterms:W3CDTF">2025-09-01T09:26:11Z</dcterms:modified>
</cp:coreProperties>
</file>