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0400" windowHeight="7575"/>
  </bookViews>
  <sheets>
    <sheet name="1" sheetId="6" r:id="rId1"/>
  </sheets>
  <definedNames>
    <definedName name="_xlnm.Print_Area" localSheetId="0">'1'!$A$1:$E$30</definedName>
  </definedNames>
  <calcPr calcId="162913"/>
</workbook>
</file>

<file path=xl/calcChain.xml><?xml version="1.0" encoding="utf-8"?>
<calcChain xmlns="http://schemas.openxmlformats.org/spreadsheetml/2006/main">
  <c r="C9" i="6" l="1"/>
  <c r="B13" i="6"/>
  <c r="B10" i="6"/>
  <c r="B15" i="6" l="1"/>
  <c r="B9" i="6"/>
  <c r="D15" i="6" l="1"/>
  <c r="D19" i="6" l="1"/>
  <c r="B17" i="6"/>
  <c r="B16" i="6"/>
  <c r="C27" i="6" l="1"/>
  <c r="D18" i="6" l="1"/>
  <c r="D17" i="6"/>
  <c r="D16" i="6"/>
  <c r="B23" i="6" l="1"/>
  <c r="B14" i="6"/>
  <c r="D26" i="6" l="1"/>
  <c r="D25" i="6"/>
  <c r="D24" i="6"/>
  <c r="D23" i="6"/>
  <c r="D22" i="6"/>
  <c r="D21" i="6"/>
  <c r="D20" i="6"/>
  <c r="D14" i="6"/>
  <c r="D13" i="6"/>
  <c r="D12" i="6"/>
  <c r="D11" i="6"/>
  <c r="D10" i="6"/>
  <c r="D8" i="6"/>
  <c r="D7" i="6"/>
  <c r="B27" i="6"/>
  <c r="B33" i="6" s="1"/>
  <c r="D9" i="6" l="1"/>
  <c r="D6" i="6"/>
  <c r="D27" i="6" l="1"/>
</calcChain>
</file>

<file path=xl/sharedStrings.xml><?xml version="1.0" encoding="utf-8"?>
<sst xmlns="http://schemas.openxmlformats.org/spreadsheetml/2006/main" count="36" uniqueCount="36">
  <si>
    <t>Найменування завдання</t>
  </si>
  <si>
    <t>Всього по МКП</t>
  </si>
  <si>
    <t>Зміни, тис.грн.</t>
  </si>
  <si>
    <t>Компенсаційні виплати на пільговий проїзд автомобільним транспортом окремим категоріям громадян</t>
  </si>
  <si>
    <t>Компенсаційні виплати за пільговий проїзд окремих категорій громадян на водному транспорті до садово-городніх ділянок</t>
  </si>
  <si>
    <t>Компенсаційні виплати за пільговий проїзд окремих категорій громадян на залізничному транспорті</t>
  </si>
  <si>
    <t>Компенсаційні виплати ЗКПМЕТ «Запоріжелектротранс» за надання права безкоштовного проїзду в трамваях, тролейбусах  та автобусах підприємства одному з батьків багатодітної сім’ї, який зареєстрований в місті Запоріжжі, шляхом надання проїзних  квитків</t>
  </si>
  <si>
    <t>Примітка</t>
  </si>
  <si>
    <t xml:space="preserve">Перелік рішень на чергову сесію міської ради у травні 2020 року  по УСЗН ЗМР </t>
  </si>
  <si>
    <t xml:space="preserve"> </t>
  </si>
  <si>
    <t>населення Запорізької міської ради</t>
  </si>
  <si>
    <t>І.В.Озьорна</t>
  </si>
  <si>
    <t xml:space="preserve">Проект №     від </t>
  </si>
  <si>
    <t xml:space="preserve"> «Комплексні заходи по соціальному захисту населення»</t>
  </si>
  <si>
    <t xml:space="preserve"> «Матеріальне заохочення Почесних громадян міста Запоріжжя»</t>
  </si>
  <si>
    <t xml:space="preserve"> «Фінансова підтримка громадських об’єднань ветеранів міста Запоріжжя»</t>
  </si>
  <si>
    <t xml:space="preserve"> «Компенсація пільгового проїзду окремих категорій громадян»</t>
  </si>
  <si>
    <t xml:space="preserve"> «Надання пільг на послуги зв’язку та інших пільг мешканцям міста Запоріжжя»</t>
  </si>
  <si>
    <t xml:space="preserve"> «Створення умов для надання соціальних послуг громадянам похилого віку та особам з інвалідністю, соціальна реабілітація дітей з інвалідністю, ведення обліку бездомних осіб через діяльність Запорізького міського територіального центру соціального обслуговування (надання соціальних послуг)»</t>
  </si>
  <si>
    <t xml:space="preserve"> «Здійснення соціальної роботи з дітьми, молоддю та сім’ями, які опинились у складних життєвих обставинах та потребують сторонньої допомоги через діяльність Запорізького міського центру соціальних служб для сім’ї, дітей та молоді»</t>
  </si>
  <si>
    <t xml:space="preserve"> «Підтримка внутрішньо переміщених осіб»</t>
  </si>
  <si>
    <t xml:space="preserve"> «Забезпечення соціальними послугами громадян похилого віку, осіб з інвалідністю, дітей з інвалідністю, хворих, які не здатні до самообслуговування»</t>
  </si>
  <si>
    <t xml:space="preserve"> «Створення умов для виконання функцій, покладених на органи соціального захисту населення, в частині реалізації державної політики у сфері соціальної підтримки мешканців м.Запоріжжя»</t>
  </si>
  <si>
    <t>«Виконання доручень депутатів обласної ради»</t>
  </si>
  <si>
    <t xml:space="preserve"> «Надання одноразової адресної грошової допомоги дітям-сиротам, дітям, позбавленим батьківського піклування, особам з їх числа на оформлення права власності на житло»</t>
  </si>
  <si>
    <t xml:space="preserve"> «Реалізація проектів-переможців Громадського бюджету у місті Запоріжжі»</t>
  </si>
  <si>
    <t>Проєкт рішення сесії Запорізької міської ради "Про внесення змін до Міської комплексної програми соціального захисту населення міста Запоріжжя на 2019-2021 роки, затвердженої рішенням міської ради від 19.12.2018 №30" (зі змінами)</t>
  </si>
  <si>
    <t>План 2021, тис.грн.</t>
  </si>
  <si>
    <t>План 2021, тис.грн.                 (з урах змін)</t>
  </si>
  <si>
    <t>В.о. начальника управління соціального захисту</t>
  </si>
  <si>
    <t>Капітальний ремонт благоустрою території та покрівлі будівлі Запорізького міського теріторіального центру соціального обслуговувавння (надання соціальних послуг) по вул.Рекордна,9а</t>
  </si>
  <si>
    <t>Пожежна сигналізація, система оповіщення та управління евакуацією людей при пожежі та передача тривожних оповіщень (технічне переоснащення) відділення нічного перебування центру реінтеграції бездомних осіб по вул. Радіаторна, 40</t>
  </si>
  <si>
    <t>Капітальний ремонт огорожі території відділення комплексної реабілітації дітей з інвалідністю Хортицького району за адресою м.Запоріжжя,  вул. Лахтинська, 4б</t>
  </si>
  <si>
    <t>для забезпечення виплати компенсації фізичним особам, які надають соціальні послуги на непрофесійній основі, відповідно до вимог пКМУ від 23.09.2020 №859</t>
  </si>
  <si>
    <t>Капітальний ремонт приміщень відділення комплексної реабілітації дітей з інвалідністю Дніпровського району за адресою: вул.Мала,3 м.Запоріжжя</t>
  </si>
  <si>
    <t>зменшення видатків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</si>
</sst>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"/>
  </numFmts>
  <fonts count="18" x14ac:knownFonts="1">
    <font>
      <sz val="11"/>
      <color theme="1"/>
      <name val="Calibri"/>
      <family val="2"/>
      <scheme val="minor"/>
    </font>
    <font>
      <b/>
      <u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6"/>
      <name val="Times New Roman"/>
      <family val="1"/>
      <charset val="204"/>
    </font>
    <font>
      <b/>
      <sz val="18"/>
      <name val="Times New Roman"/>
      <family val="1"/>
      <charset val="204"/>
    </font>
    <font>
      <b/>
      <u/>
      <sz val="18"/>
      <color indexed="10"/>
      <name val="Times New Roman"/>
      <family val="1"/>
      <charset val="204"/>
    </font>
    <font>
      <b/>
      <sz val="22"/>
      <name val="Times New Roman"/>
      <family val="1"/>
      <charset val="204"/>
    </font>
    <font>
      <b/>
      <u/>
      <sz val="26"/>
      <name val="Times New Roman"/>
      <family val="1"/>
      <charset val="204"/>
    </font>
    <font>
      <sz val="15"/>
      <name val="Times New Roman"/>
      <family val="1"/>
      <charset val="204"/>
    </font>
    <font>
      <b/>
      <sz val="15"/>
      <name val="Times New Roman"/>
      <family val="1"/>
      <charset val="204"/>
    </font>
    <font>
      <sz val="18"/>
      <name val="Times New Roman"/>
      <family val="1"/>
      <charset val="204"/>
    </font>
    <font>
      <b/>
      <u/>
      <sz val="18"/>
      <color theme="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3" fillId="2" borderId="0" xfId="0" applyFont="1" applyFill="1"/>
    <xf numFmtId="0" fontId="6" fillId="2" borderId="0" xfId="0" applyFont="1" applyFill="1"/>
    <xf numFmtId="0" fontId="1" fillId="2" borderId="0" xfId="0" applyFont="1" applyFill="1" applyBorder="1" applyAlignment="1">
      <alignment horizontal="center"/>
    </xf>
    <xf numFmtId="0" fontId="7" fillId="2" borderId="0" xfId="0" applyFont="1" applyFill="1"/>
    <xf numFmtId="0" fontId="8" fillId="2" borderId="0" xfId="0" applyFont="1" applyFill="1"/>
    <xf numFmtId="0" fontId="10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horizontal="left" vertical="center" wrapText="1"/>
    </xf>
    <xf numFmtId="0" fontId="12" fillId="2" borderId="1" xfId="0" applyFont="1" applyFill="1" applyBorder="1"/>
    <xf numFmtId="164" fontId="10" fillId="2" borderId="1" xfId="0" applyNumberFormat="1" applyFont="1" applyFill="1" applyBorder="1"/>
    <xf numFmtId="0" fontId="5" fillId="2" borderId="1" xfId="0" applyFont="1" applyFill="1" applyBorder="1" applyAlignment="1">
      <alignment horizontal="left" wrapText="1"/>
    </xf>
    <xf numFmtId="0" fontId="13" fillId="2" borderId="0" xfId="0" applyFont="1" applyFill="1" applyBorder="1" applyAlignment="1"/>
    <xf numFmtId="0" fontId="10" fillId="2" borderId="0" xfId="0" applyFont="1" applyFill="1" applyBorder="1" applyAlignment="1">
      <alignment wrapText="1"/>
    </xf>
    <xf numFmtId="0" fontId="11" fillId="2" borderId="0" xfId="0" applyFont="1" applyFill="1" applyBorder="1" applyAlignment="1"/>
    <xf numFmtId="0" fontId="4" fillId="2" borderId="1" xfId="0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vertical="center" wrapText="1"/>
    </xf>
    <xf numFmtId="164" fontId="9" fillId="2" borderId="1" xfId="0" applyNumberFormat="1" applyFont="1" applyFill="1" applyBorder="1" applyAlignment="1">
      <alignment vertical="center" wrapText="1"/>
    </xf>
    <xf numFmtId="164" fontId="4" fillId="0" borderId="1" xfId="0" applyNumberFormat="1" applyFont="1" applyFill="1" applyBorder="1" applyAlignment="1">
      <alignment vertical="center" wrapText="1"/>
    </xf>
    <xf numFmtId="164" fontId="8" fillId="2" borderId="0" xfId="0" applyNumberFormat="1" applyFont="1" applyFill="1"/>
    <xf numFmtId="0" fontId="14" fillId="2" borderId="1" xfId="0" applyFont="1" applyFill="1" applyBorder="1" applyAlignment="1">
      <alignment horizontal="left" vertical="center" wrapText="1"/>
    </xf>
    <xf numFmtId="0" fontId="15" fillId="2" borderId="1" xfId="0" applyFont="1" applyFill="1" applyBorder="1" applyAlignment="1">
      <alignment horizontal="center" vertical="center" wrapText="1"/>
    </xf>
    <xf numFmtId="0" fontId="16" fillId="2" borderId="0" xfId="0" applyFont="1" applyFill="1"/>
    <xf numFmtId="0" fontId="16" fillId="2" borderId="0" xfId="0" applyFont="1" applyFill="1" applyAlignment="1">
      <alignment horizontal="center"/>
    </xf>
    <xf numFmtId="0" fontId="5" fillId="2" borderId="1" xfId="0" applyFont="1" applyFill="1" applyBorder="1" applyAlignment="1">
      <alignment horizontal="right" vertical="center" wrapText="1"/>
    </xf>
    <xf numFmtId="164" fontId="9" fillId="2" borderId="1" xfId="0" applyNumberFormat="1" applyFont="1" applyFill="1" applyBorder="1" applyAlignment="1">
      <alignment horizontal="right" vertical="center" wrapText="1"/>
    </xf>
    <xf numFmtId="164" fontId="9" fillId="0" borderId="1" xfId="0" applyNumberFormat="1" applyFont="1" applyFill="1" applyBorder="1" applyAlignment="1">
      <alignment horizontal="right" vertical="center" wrapText="1"/>
    </xf>
    <xf numFmtId="0" fontId="13" fillId="2" borderId="0" xfId="0" applyFont="1" applyFill="1" applyBorder="1" applyAlignment="1">
      <alignment horizontal="center"/>
    </xf>
    <xf numFmtId="0" fontId="10" fillId="2" borderId="0" xfId="0" applyFont="1" applyFill="1" applyBorder="1" applyAlignment="1">
      <alignment horizontal="center" wrapText="1"/>
    </xf>
    <xf numFmtId="0" fontId="17" fillId="2" borderId="0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5"/>
  <sheetViews>
    <sheetView tabSelected="1" view="pageBreakPreview" topLeftCell="A8" zoomScale="70" zoomScaleNormal="100" zoomScaleSheetLayoutView="70" workbookViewId="0">
      <selection activeCell="E14" sqref="E14"/>
    </sheetView>
  </sheetViews>
  <sheetFormatPr defaultRowHeight="15.75" outlineLevelRow="1" x14ac:dyDescent="0.25"/>
  <cols>
    <col min="1" max="1" width="112.140625" style="5" customWidth="1"/>
    <col min="2" max="2" width="18.5703125" style="5" customWidth="1"/>
    <col min="3" max="3" width="17.140625" style="5" customWidth="1"/>
    <col min="4" max="4" width="19.28515625" style="5" customWidth="1"/>
    <col min="5" max="5" width="84.28515625" style="5" customWidth="1"/>
    <col min="6" max="6" width="18.140625" style="5" customWidth="1"/>
    <col min="7" max="7" width="91" style="5" customWidth="1"/>
    <col min="8" max="9" width="9.140625" style="2"/>
    <col min="10" max="10" width="11.85546875" style="2" customWidth="1"/>
    <col min="11" max="16384" width="9.140625" style="2"/>
  </cols>
  <sheetData>
    <row r="1" spans="1:7" ht="32.25" hidden="1" customHeight="1" outlineLevel="1" x14ac:dyDescent="0.45">
      <c r="A1" s="28" t="s">
        <v>8</v>
      </c>
      <c r="B1" s="28"/>
      <c r="C1" s="28"/>
      <c r="D1" s="28"/>
      <c r="E1" s="28"/>
      <c r="F1" s="13"/>
      <c r="G1" s="13"/>
    </row>
    <row r="2" spans="1:7" ht="58.5" customHeight="1" collapsed="1" x14ac:dyDescent="0.3">
      <c r="A2" s="29" t="s">
        <v>26</v>
      </c>
      <c r="B2" s="29"/>
      <c r="C2" s="29"/>
      <c r="D2" s="29"/>
      <c r="E2" s="29"/>
      <c r="F2" s="14"/>
      <c r="G2" s="14"/>
    </row>
    <row r="3" spans="1:7" ht="12.75" customHeight="1" outlineLevel="1" x14ac:dyDescent="0.3">
      <c r="A3" s="30" t="s">
        <v>12</v>
      </c>
      <c r="B3" s="30"/>
      <c r="C3" s="30"/>
      <c r="D3" s="30"/>
      <c r="E3" s="30"/>
      <c r="F3" s="15"/>
      <c r="G3" s="15"/>
    </row>
    <row r="4" spans="1:7" ht="12" customHeight="1" x14ac:dyDescent="0.25">
      <c r="A4" s="30"/>
      <c r="B4" s="30"/>
      <c r="C4" s="30"/>
      <c r="D4" s="30"/>
      <c r="E4" s="30"/>
      <c r="F4" s="3"/>
      <c r="G4" s="3"/>
    </row>
    <row r="5" spans="1:7" s="4" customFormat="1" ht="65.25" customHeight="1" x14ac:dyDescent="0.3">
      <c r="A5" s="6" t="s">
        <v>0</v>
      </c>
      <c r="B5" s="7" t="s">
        <v>27</v>
      </c>
      <c r="C5" s="7" t="s">
        <v>2</v>
      </c>
      <c r="D5" s="7" t="s">
        <v>28</v>
      </c>
      <c r="E5" s="6" t="s">
        <v>7</v>
      </c>
    </row>
    <row r="6" spans="1:7" s="4" customFormat="1" ht="41.25" customHeight="1" x14ac:dyDescent="0.3">
      <c r="A6" s="16" t="s">
        <v>13</v>
      </c>
      <c r="B6" s="17">
        <v>27095.215</v>
      </c>
      <c r="C6" s="17"/>
      <c r="D6" s="17">
        <f t="shared" ref="D6:D14" si="0">B6+C6</f>
        <v>27095.215</v>
      </c>
      <c r="E6" s="8"/>
    </row>
    <row r="7" spans="1:7" s="4" customFormat="1" ht="41.25" customHeight="1" x14ac:dyDescent="0.3">
      <c r="A7" s="16" t="s">
        <v>14</v>
      </c>
      <c r="B7" s="17">
        <v>1873.152</v>
      </c>
      <c r="C7" s="17"/>
      <c r="D7" s="17">
        <f t="shared" si="0"/>
        <v>1873.152</v>
      </c>
      <c r="E7" s="8"/>
    </row>
    <row r="8" spans="1:7" s="4" customFormat="1" ht="41.25" customHeight="1" x14ac:dyDescent="0.3">
      <c r="A8" s="16" t="s">
        <v>15</v>
      </c>
      <c r="B8" s="17">
        <v>2311</v>
      </c>
      <c r="C8" s="17"/>
      <c r="D8" s="17">
        <f t="shared" si="0"/>
        <v>2311</v>
      </c>
      <c r="E8" s="8"/>
    </row>
    <row r="9" spans="1:7" s="1" customFormat="1" ht="41.25" customHeight="1" x14ac:dyDescent="0.25">
      <c r="A9" s="16" t="s">
        <v>16</v>
      </c>
      <c r="B9" s="17">
        <f>3828.414+1260+2000+1189+2016-128.629+0.468</f>
        <v>10165.253000000001</v>
      </c>
      <c r="C9" s="17">
        <f>C11</f>
        <v>-2000</v>
      </c>
      <c r="D9" s="17">
        <f t="shared" si="0"/>
        <v>8165.2530000000006</v>
      </c>
      <c r="E9" s="9" t="s">
        <v>35</v>
      </c>
    </row>
    <row r="10" spans="1:7" s="1" customFormat="1" ht="46.5" hidden="1" customHeight="1" outlineLevel="1" x14ac:dyDescent="0.25">
      <c r="A10" s="21" t="s">
        <v>3</v>
      </c>
      <c r="B10" s="18">
        <f>3699.785+0.468</f>
        <v>3700.2529999999997</v>
      </c>
      <c r="C10" s="18"/>
      <c r="D10" s="18">
        <f t="shared" si="0"/>
        <v>3700.2529999999997</v>
      </c>
      <c r="E10" s="9"/>
    </row>
    <row r="11" spans="1:7" s="1" customFormat="1" ht="49.5" hidden="1" customHeight="1" outlineLevel="1" x14ac:dyDescent="0.25">
      <c r="A11" s="21" t="s">
        <v>4</v>
      </c>
      <c r="B11" s="18">
        <v>2000</v>
      </c>
      <c r="C11" s="18">
        <v>-2000</v>
      </c>
      <c r="D11" s="18">
        <f t="shared" si="0"/>
        <v>0</v>
      </c>
      <c r="E11" s="9"/>
    </row>
    <row r="12" spans="1:7" s="1" customFormat="1" ht="48.75" hidden="1" customHeight="1" outlineLevel="1" x14ac:dyDescent="0.25">
      <c r="A12" s="21" t="s">
        <v>5</v>
      </c>
      <c r="B12" s="18">
        <v>1189</v>
      </c>
      <c r="C12" s="18"/>
      <c r="D12" s="18">
        <f t="shared" si="0"/>
        <v>1189</v>
      </c>
      <c r="E12" s="8"/>
    </row>
    <row r="13" spans="1:7" s="1" customFormat="1" ht="58.5" hidden="1" customHeight="1" outlineLevel="1" x14ac:dyDescent="0.25">
      <c r="A13" s="21" t="s">
        <v>6</v>
      </c>
      <c r="B13" s="18">
        <f>1260+2016</f>
        <v>3276</v>
      </c>
      <c r="C13" s="18"/>
      <c r="D13" s="18">
        <f t="shared" si="0"/>
        <v>3276</v>
      </c>
      <c r="E13" s="9"/>
    </row>
    <row r="14" spans="1:7" s="4" customFormat="1" ht="54.75" customHeight="1" collapsed="1" x14ac:dyDescent="0.3">
      <c r="A14" s="16" t="s">
        <v>17</v>
      </c>
      <c r="B14" s="17">
        <f>4500+600</f>
        <v>5100</v>
      </c>
      <c r="C14" s="17"/>
      <c r="D14" s="17">
        <f t="shared" si="0"/>
        <v>5100</v>
      </c>
      <c r="E14" s="8"/>
    </row>
    <row r="15" spans="1:7" s="1" customFormat="1" ht="84" customHeight="1" x14ac:dyDescent="0.25">
      <c r="A15" s="22" t="s">
        <v>18</v>
      </c>
      <c r="B15" s="17">
        <f>245.095+170+128.629-0.468</f>
        <v>543.25600000000009</v>
      </c>
      <c r="C15" s="19"/>
      <c r="D15" s="17">
        <f>B15+C15</f>
        <v>543.25600000000009</v>
      </c>
      <c r="E15" s="9"/>
    </row>
    <row r="16" spans="1:7" s="1" customFormat="1" ht="66" hidden="1" customHeight="1" x14ac:dyDescent="0.25">
      <c r="A16" s="25" t="s">
        <v>30</v>
      </c>
      <c r="B16" s="26">
        <f>245.095-22.65</f>
        <v>222.44499999999999</v>
      </c>
      <c r="C16" s="27"/>
      <c r="D16" s="26">
        <f>B16+C16</f>
        <v>222.44499999999999</v>
      </c>
      <c r="E16" s="9"/>
    </row>
    <row r="17" spans="1:7" s="1" customFormat="1" ht="67.5" hidden="1" customHeight="1" x14ac:dyDescent="0.25">
      <c r="A17" s="25" t="s">
        <v>31</v>
      </c>
      <c r="B17" s="26">
        <f>151.279</f>
        <v>151.279</v>
      </c>
      <c r="C17" s="26"/>
      <c r="D17" s="26">
        <f>B17+C17</f>
        <v>151.279</v>
      </c>
      <c r="E17" s="9"/>
    </row>
    <row r="18" spans="1:7" s="1" customFormat="1" ht="44.25" hidden="1" customHeight="1" x14ac:dyDescent="0.25">
      <c r="A18" s="25" t="s">
        <v>34</v>
      </c>
      <c r="B18" s="26">
        <v>170</v>
      </c>
      <c r="C18" s="26"/>
      <c r="D18" s="26">
        <f t="shared" ref="D18" si="1">B18+C18</f>
        <v>170</v>
      </c>
      <c r="E18" s="9"/>
    </row>
    <row r="19" spans="1:7" s="1" customFormat="1" ht="44.25" hidden="1" customHeight="1" x14ac:dyDescent="0.25">
      <c r="A19" s="25" t="s">
        <v>32</v>
      </c>
      <c r="B19" s="26">
        <v>0</v>
      </c>
      <c r="C19" s="26"/>
      <c r="D19" s="26">
        <f t="shared" ref="D19" si="2">B19+C19</f>
        <v>0</v>
      </c>
      <c r="E19" s="9"/>
    </row>
    <row r="20" spans="1:7" s="1" customFormat="1" ht="69.75" customHeight="1" x14ac:dyDescent="0.25">
      <c r="A20" s="7" t="s">
        <v>19</v>
      </c>
      <c r="B20" s="19">
        <v>698.03599999999994</v>
      </c>
      <c r="C20" s="17"/>
      <c r="D20" s="17">
        <f t="shared" ref="D20:D26" si="3">B20+C20</f>
        <v>698.03599999999994</v>
      </c>
      <c r="E20" s="9"/>
    </row>
    <row r="21" spans="1:7" s="1" customFormat="1" ht="41.25" customHeight="1" x14ac:dyDescent="0.25">
      <c r="A21" s="16" t="s">
        <v>20</v>
      </c>
      <c r="B21" s="17">
        <v>800</v>
      </c>
      <c r="C21" s="17"/>
      <c r="D21" s="17">
        <f t="shared" si="3"/>
        <v>800</v>
      </c>
      <c r="E21" s="9"/>
      <c r="F21" s="1" t="s">
        <v>9</v>
      </c>
    </row>
    <row r="22" spans="1:7" s="1" customFormat="1" ht="77.25" customHeight="1" x14ac:dyDescent="0.25">
      <c r="A22" s="16" t="s">
        <v>21</v>
      </c>
      <c r="B22" s="17">
        <v>2500</v>
      </c>
      <c r="C22" s="19">
        <v>2600</v>
      </c>
      <c r="D22" s="17">
        <f t="shared" si="3"/>
        <v>5100</v>
      </c>
      <c r="E22" s="9" t="s">
        <v>33</v>
      </c>
    </row>
    <row r="23" spans="1:7" s="1" customFormat="1" ht="86.25" customHeight="1" x14ac:dyDescent="0.25">
      <c r="A23" s="16" t="s">
        <v>22</v>
      </c>
      <c r="B23" s="17">
        <f>3474.745+294.98</f>
        <v>3769.7249999999999</v>
      </c>
      <c r="C23" s="17"/>
      <c r="D23" s="17">
        <f t="shared" si="3"/>
        <v>3769.7249999999999</v>
      </c>
      <c r="E23" s="9"/>
    </row>
    <row r="24" spans="1:7" s="1" customFormat="1" ht="35.25" hidden="1" customHeight="1" x14ac:dyDescent="0.25">
      <c r="A24" s="16" t="s">
        <v>23</v>
      </c>
      <c r="B24" s="17">
        <v>0</v>
      </c>
      <c r="C24" s="17"/>
      <c r="D24" s="17">
        <f t="shared" si="3"/>
        <v>0</v>
      </c>
      <c r="E24" s="21"/>
    </row>
    <row r="25" spans="1:7" s="1" customFormat="1" ht="81.75" hidden="1" customHeight="1" x14ac:dyDescent="0.25">
      <c r="A25" s="16" t="s">
        <v>24</v>
      </c>
      <c r="B25" s="17">
        <v>0</v>
      </c>
      <c r="C25" s="17"/>
      <c r="D25" s="17">
        <f t="shared" si="3"/>
        <v>0</v>
      </c>
      <c r="E25" s="9"/>
    </row>
    <row r="26" spans="1:7" s="1" customFormat="1" ht="45" hidden="1" customHeight="1" x14ac:dyDescent="0.25">
      <c r="A26" s="16" t="s">
        <v>25</v>
      </c>
      <c r="B26" s="17">
        <v>0</v>
      </c>
      <c r="C26" s="17"/>
      <c r="D26" s="17">
        <f t="shared" si="3"/>
        <v>0</v>
      </c>
      <c r="E26" s="8"/>
    </row>
    <row r="27" spans="1:7" ht="27" customHeight="1" x14ac:dyDescent="0.35">
      <c r="A27" s="10" t="s">
        <v>1</v>
      </c>
      <c r="B27" s="11">
        <f>B6+B7+B8+B9+B14+B15+B20+B21+B22+B23+B24+B25+B26</f>
        <v>54855.636999999995</v>
      </c>
      <c r="C27" s="11">
        <f>C6+C7+C8+C9+C14+C15+C20+C21+C22+C23+C24+C25+C26</f>
        <v>600</v>
      </c>
      <c r="D27" s="11">
        <f>D6+D7+D8+D9+D14+D15+D20+D21+D22+D23+D24+D25+D26</f>
        <v>55455.636999999995</v>
      </c>
      <c r="E27" s="12"/>
      <c r="F27" s="2"/>
      <c r="G27" s="2"/>
    </row>
    <row r="28" spans="1:7" ht="42.75" customHeight="1" x14ac:dyDescent="0.25"/>
    <row r="29" spans="1:7" s="23" customFormat="1" ht="23.25" outlineLevel="1" x14ac:dyDescent="0.35">
      <c r="A29" s="23" t="s">
        <v>29</v>
      </c>
    </row>
    <row r="30" spans="1:7" s="23" customFormat="1" ht="23.25" outlineLevel="1" x14ac:dyDescent="0.35">
      <c r="A30" s="23" t="s">
        <v>10</v>
      </c>
      <c r="E30" s="24" t="s">
        <v>11</v>
      </c>
    </row>
    <row r="31" spans="1:7" x14ac:dyDescent="0.25">
      <c r="C31" s="20"/>
    </row>
    <row r="32" spans="1:7" x14ac:dyDescent="0.25">
      <c r="B32" s="20"/>
    </row>
    <row r="33" spans="2:3" x14ac:dyDescent="0.25">
      <c r="B33" s="20">
        <f>54855.637-B27</f>
        <v>0</v>
      </c>
      <c r="C33" s="20"/>
    </row>
    <row r="35" spans="2:3" x14ac:dyDescent="0.25">
      <c r="B35" s="20"/>
    </row>
  </sheetData>
  <mergeCells count="3">
    <mergeCell ref="A1:E1"/>
    <mergeCell ref="A2:E2"/>
    <mergeCell ref="A3:E4"/>
  </mergeCells>
  <pageMargins left="0.51181102362204722" right="0.51181102362204722" top="0.59055118110236227" bottom="0.39370078740157483" header="0.31496062992125984" footer="0.15748031496062992"/>
  <pageSetup paperSize="9" scale="54" orientation="landscape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2021-03-23T09:38:43Z</dcterms:modified>
</cp:coreProperties>
</file>