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120" windowWidth="28800" windowHeight="11880" activeTab="1"/>
  </bookViews>
  <sheets>
    <sheet name="Розшифровка" sheetId="3" r:id="rId1"/>
    <sheet name="МЕРІЯ" sheetId="1" r:id="rId2"/>
    <sheet name="ФУ" sheetId="2" r:id="rId3"/>
  </sheets>
  <externalReferences>
    <externalReference r:id="rId4"/>
  </externalReferences>
  <definedNames>
    <definedName name="_xlnm.Print_Titles" localSheetId="1">МЕРІЯ!$4:$4</definedName>
    <definedName name="_xlnm.Print_Titles" localSheetId="2">ФУ!$4:$4</definedName>
    <definedName name="_xlnm.Print_Area" localSheetId="1">МЕРІЯ!$A$1:$K$59</definedName>
    <definedName name="_xlnm.Print_Area" localSheetId="0">Розшифровка!$B$1:$AM$179</definedName>
    <definedName name="_xlnm.Print_Area" localSheetId="2">ФУ!$A$1:$K$90</definedName>
  </definedNames>
  <calcPr calcId="144525"/>
  <fileRecoveryPr repairLoad="1"/>
</workbook>
</file>

<file path=xl/calcChain.xml><?xml version="1.0" encoding="utf-8"?>
<calcChain xmlns="http://schemas.openxmlformats.org/spreadsheetml/2006/main">
  <c r="F28" i="1" l="1"/>
  <c r="F27" i="1" l="1"/>
  <c r="F18" i="1" l="1"/>
  <c r="J18" i="1" s="1"/>
  <c r="F19" i="1"/>
  <c r="J19" i="1" s="1"/>
  <c r="F20" i="1"/>
  <c r="J20" i="1" s="1"/>
  <c r="F21" i="1"/>
  <c r="J21" i="1" s="1"/>
  <c r="F22" i="1" l="1"/>
  <c r="J22" i="1" s="1"/>
  <c r="F23" i="1"/>
  <c r="J23" i="1" s="1"/>
  <c r="J17" i="2"/>
  <c r="F17" i="2"/>
  <c r="F13" i="1" l="1"/>
  <c r="J13" i="1" s="1"/>
  <c r="F14" i="1"/>
  <c r="J14" i="1" s="1"/>
  <c r="F15" i="1"/>
  <c r="J15" i="1" s="1"/>
  <c r="F16" i="1"/>
  <c r="J16" i="1" s="1"/>
  <c r="F17" i="1"/>
  <c r="J17" i="1" s="1"/>
  <c r="F9" i="1" l="1"/>
  <c r="J9" i="1" s="1"/>
  <c r="F24" i="1"/>
  <c r="F25" i="1"/>
  <c r="F26" i="1"/>
  <c r="F10" i="1"/>
  <c r="F11" i="1"/>
  <c r="F12" i="1"/>
  <c r="F7" i="1" l="1"/>
  <c r="F8" i="1"/>
  <c r="F6" i="1"/>
  <c r="F55" i="2" l="1"/>
  <c r="J55" i="2" s="1"/>
  <c r="F67" i="2"/>
  <c r="F40" i="2"/>
  <c r="J40" i="2" s="1"/>
  <c r="F54" i="2" l="1"/>
  <c r="F35" i="2"/>
  <c r="J35" i="2" s="1"/>
  <c r="F52" i="2"/>
  <c r="F46" i="2" l="1"/>
  <c r="F47" i="2"/>
  <c r="F48" i="2"/>
  <c r="F49" i="2"/>
  <c r="F50" i="2"/>
  <c r="F51" i="2"/>
  <c r="F53" i="2"/>
  <c r="F56" i="2"/>
  <c r="F57" i="2"/>
  <c r="F58" i="2"/>
  <c r="F59" i="2"/>
  <c r="F60" i="2"/>
  <c r="F61" i="2"/>
  <c r="F62" i="2"/>
  <c r="F63" i="2"/>
  <c r="F64" i="2"/>
  <c r="F45" i="2"/>
  <c r="J45" i="2" s="1"/>
  <c r="F42" i="2"/>
  <c r="F43" i="2"/>
  <c r="F44" i="2"/>
  <c r="F41" i="2"/>
  <c r="F37" i="2"/>
  <c r="F38" i="2"/>
  <c r="F39" i="2"/>
  <c r="F34" i="2"/>
  <c r="F36" i="2"/>
  <c r="F32" i="2"/>
  <c r="F33" i="2"/>
  <c r="F29" i="2"/>
  <c r="F30" i="2"/>
  <c r="J30" i="2" s="1"/>
  <c r="F31" i="2"/>
  <c r="F25" i="2"/>
  <c r="F26" i="2"/>
  <c r="F27" i="2"/>
  <c r="F28" i="2"/>
  <c r="F23" i="2"/>
  <c r="F24" i="2"/>
  <c r="F22" i="2"/>
  <c r="F19" i="2"/>
  <c r="F20" i="2"/>
  <c r="F21" i="2"/>
  <c r="F15" i="2"/>
  <c r="F16" i="2"/>
  <c r="F18" i="2"/>
  <c r="F12" i="2"/>
  <c r="F13" i="2"/>
  <c r="F14" i="2"/>
  <c r="F10" i="2"/>
  <c r="F11" i="2"/>
  <c r="F7" i="2"/>
  <c r="F8" i="2"/>
  <c r="F9" i="2"/>
  <c r="F6" i="2"/>
  <c r="J46" i="2"/>
  <c r="J36" i="2" l="1"/>
  <c r="J31" i="2" l="1"/>
  <c r="J32" i="2"/>
  <c r="J33" i="2"/>
  <c r="J29" i="2" l="1"/>
  <c r="J28" i="2"/>
  <c r="J27" i="2"/>
  <c r="J20" i="2"/>
  <c r="J21" i="2"/>
  <c r="J22" i="2"/>
  <c r="J23" i="2"/>
  <c r="J11" i="2"/>
  <c r="J12" i="2"/>
  <c r="J13" i="2"/>
  <c r="J14" i="2"/>
  <c r="J15" i="2"/>
  <c r="J16" i="2"/>
  <c r="J18" i="2"/>
  <c r="J8" i="2"/>
  <c r="J9" i="2"/>
  <c r="J10" i="2"/>
  <c r="J19" i="2"/>
  <c r="J24" i="2"/>
  <c r="J25" i="2"/>
  <c r="J26" i="2"/>
  <c r="E169" i="3" l="1"/>
  <c r="J10" i="1" l="1"/>
  <c r="J11" i="1"/>
  <c r="J7" i="1"/>
  <c r="J12" i="1"/>
  <c r="J25" i="1"/>
  <c r="J27" i="1"/>
  <c r="J28" i="1"/>
  <c r="J29" i="1"/>
  <c r="J30" i="1"/>
  <c r="J31" i="1"/>
  <c r="J6" i="2"/>
  <c r="J7" i="2"/>
  <c r="J34" i="2"/>
  <c r="J37" i="2"/>
  <c r="J38" i="2"/>
  <c r="J39" i="2"/>
  <c r="J41" i="2"/>
  <c r="J42" i="2"/>
  <c r="J43" i="2"/>
  <c r="J44" i="2"/>
  <c r="J47" i="2"/>
  <c r="J48" i="2"/>
  <c r="J49" i="2"/>
  <c r="J50" i="2"/>
  <c r="J51" i="2"/>
  <c r="J52" i="2"/>
  <c r="J53" i="2"/>
  <c r="J54" i="2"/>
  <c r="J56" i="2"/>
  <c r="J57" i="2"/>
  <c r="J58" i="2"/>
  <c r="J59" i="2"/>
  <c r="J60" i="2"/>
  <c r="J61" i="2"/>
  <c r="J62" i="2"/>
  <c r="AC172" i="3" l="1"/>
  <c r="F172" i="3"/>
  <c r="G172" i="3"/>
  <c r="H172" i="3"/>
  <c r="I172" i="3"/>
  <c r="J172" i="3"/>
  <c r="K172" i="3"/>
  <c r="L172" i="3"/>
  <c r="M172" i="3"/>
  <c r="N172" i="3"/>
  <c r="O172" i="3"/>
  <c r="P172" i="3"/>
  <c r="Q172" i="3"/>
  <c r="R172" i="3"/>
  <c r="S172" i="3"/>
  <c r="T172" i="3"/>
  <c r="U172" i="3"/>
  <c r="V172" i="3"/>
  <c r="W172" i="3"/>
  <c r="X172" i="3"/>
  <c r="Y172" i="3"/>
  <c r="Z172" i="3"/>
  <c r="AA172" i="3"/>
  <c r="AB172" i="3"/>
  <c r="E172" i="3"/>
  <c r="AD115" i="3"/>
  <c r="AE115" i="3" s="1"/>
  <c r="AD116" i="3"/>
  <c r="AE116" i="3" s="1"/>
  <c r="AD117" i="3"/>
  <c r="AE117" i="3" s="1"/>
  <c r="J34" i="1" l="1"/>
  <c r="J33" i="1"/>
  <c r="J26" i="1"/>
  <c r="J32" i="1"/>
  <c r="J64" i="2" l="1"/>
  <c r="J63" i="2"/>
  <c r="E65" i="2"/>
  <c r="G65" i="2"/>
  <c r="H65" i="2"/>
  <c r="J169" i="3"/>
  <c r="AD76" i="3"/>
  <c r="AD77" i="3"/>
  <c r="AD78" i="3"/>
  <c r="AD79" i="3"/>
  <c r="AD80" i="3"/>
  <c r="AD82" i="3"/>
  <c r="F65" i="2"/>
  <c r="J67" i="2"/>
  <c r="J68" i="2"/>
  <c r="M169" i="3"/>
  <c r="AC173" i="3"/>
  <c r="W173" i="3"/>
  <c r="X173" i="3"/>
  <c r="Y173" i="3"/>
  <c r="Z173" i="3"/>
  <c r="AA173" i="3"/>
  <c r="AB173" i="3"/>
  <c r="F173" i="3"/>
  <c r="G173" i="3"/>
  <c r="H173" i="3"/>
  <c r="I173" i="3"/>
  <c r="J173" i="3"/>
  <c r="K173" i="3"/>
  <c r="L173" i="3"/>
  <c r="M173" i="3"/>
  <c r="N173" i="3"/>
  <c r="O173" i="3"/>
  <c r="P173" i="3"/>
  <c r="Q173" i="3"/>
  <c r="R173" i="3"/>
  <c r="S173" i="3"/>
  <c r="T173" i="3"/>
  <c r="U173" i="3"/>
  <c r="V173" i="3"/>
  <c r="E173" i="3"/>
  <c r="AD118" i="3"/>
  <c r="AE118" i="3" s="1"/>
  <c r="AE172" i="3" s="1"/>
  <c r="AE173" i="3"/>
  <c r="J24" i="1"/>
  <c r="AD173" i="3" l="1"/>
  <c r="F47" i="1" l="1"/>
  <c r="J41" i="1" l="1"/>
  <c r="AD86" i="3" l="1"/>
  <c r="J40" i="1"/>
  <c r="J69" i="2"/>
  <c r="J70" i="2"/>
  <c r="J71" i="2"/>
  <c r="F163" i="3" l="1"/>
  <c r="G163" i="3"/>
  <c r="H163" i="3"/>
  <c r="I163" i="3"/>
  <c r="J163" i="3"/>
  <c r="K163" i="3"/>
  <c r="L163" i="3"/>
  <c r="M163" i="3"/>
  <c r="N163" i="3"/>
  <c r="O163" i="3"/>
  <c r="P163" i="3"/>
  <c r="Q163" i="3"/>
  <c r="R163" i="3"/>
  <c r="S163" i="3"/>
  <c r="T163" i="3"/>
  <c r="U163" i="3"/>
  <c r="V163" i="3"/>
  <c r="W163" i="3"/>
  <c r="X163" i="3"/>
  <c r="Y163" i="3"/>
  <c r="Z163" i="3"/>
  <c r="AA163" i="3"/>
  <c r="AB163" i="3"/>
  <c r="AC163" i="3"/>
  <c r="AE163" i="3"/>
  <c r="E163" i="3"/>
  <c r="F174" i="3"/>
  <c r="G174" i="3"/>
  <c r="H174" i="3"/>
  <c r="I174" i="3"/>
  <c r="J174" i="3"/>
  <c r="K174" i="3"/>
  <c r="L174" i="3"/>
  <c r="M174" i="3"/>
  <c r="N174" i="3"/>
  <c r="O174" i="3"/>
  <c r="P174" i="3"/>
  <c r="Q174" i="3"/>
  <c r="R174" i="3"/>
  <c r="S174" i="3"/>
  <c r="T174" i="3"/>
  <c r="U174" i="3"/>
  <c r="V174" i="3"/>
  <c r="W174" i="3"/>
  <c r="X174" i="3"/>
  <c r="Y174" i="3"/>
  <c r="Z174" i="3"/>
  <c r="AA174" i="3"/>
  <c r="AB174" i="3"/>
  <c r="AC174" i="3"/>
  <c r="E174" i="3"/>
  <c r="AD125" i="3"/>
  <c r="AD126" i="3"/>
  <c r="AE126" i="3" s="1"/>
  <c r="AD127" i="3"/>
  <c r="AD124" i="3"/>
  <c r="AE127" i="3"/>
  <c r="AE125" i="3"/>
  <c r="AE124" i="3"/>
  <c r="F37" i="1"/>
  <c r="AE174" i="3" l="1"/>
  <c r="AD174" i="3"/>
  <c r="I65" i="2" l="1"/>
  <c r="J72" i="2"/>
  <c r="J73" i="2"/>
  <c r="J74" i="2"/>
  <c r="J8" i="1" l="1"/>
  <c r="AD9" i="3" l="1"/>
  <c r="AD8" i="3"/>
  <c r="AD163" i="3" l="1"/>
  <c r="J80" i="2" l="1"/>
  <c r="J79" i="2"/>
  <c r="J65" i="2"/>
  <c r="J6" i="1" l="1"/>
  <c r="J53" i="1" l="1"/>
  <c r="J52" i="1"/>
  <c r="J51" i="1"/>
  <c r="J50" i="1"/>
  <c r="J49" i="1"/>
  <c r="J46" i="1"/>
  <c r="J45" i="1"/>
  <c r="J44" i="1"/>
  <c r="J43" i="1"/>
  <c r="J42" i="1"/>
  <c r="J39" i="1"/>
  <c r="J81" i="2"/>
  <c r="J82" i="2"/>
  <c r="J83" i="2"/>
  <c r="J84" i="2"/>
  <c r="J75" i="2"/>
  <c r="J76" i="2"/>
  <c r="AF177" i="3"/>
  <c r="AE177" i="3"/>
  <c r="AC177" i="3"/>
  <c r="AB177" i="3"/>
  <c r="AA177" i="3"/>
  <c r="Z177" i="3"/>
  <c r="Y177" i="3"/>
  <c r="X177" i="3"/>
  <c r="W177" i="3"/>
  <c r="V177" i="3"/>
  <c r="U177" i="3"/>
  <c r="T177" i="3"/>
  <c r="S177" i="3"/>
  <c r="R177" i="3"/>
  <c r="Q177" i="3"/>
  <c r="P177" i="3"/>
  <c r="O177" i="3"/>
  <c r="N177" i="3"/>
  <c r="M177" i="3"/>
  <c r="L177" i="3"/>
  <c r="K177" i="3"/>
  <c r="J177" i="3"/>
  <c r="I177" i="3"/>
  <c r="H177" i="3"/>
  <c r="G177" i="3"/>
  <c r="F177" i="3"/>
  <c r="E177" i="3"/>
  <c r="AF176" i="3"/>
  <c r="AC176" i="3"/>
  <c r="AB176" i="3"/>
  <c r="AA176" i="3"/>
  <c r="Z176" i="3"/>
  <c r="Y176" i="3"/>
  <c r="X176" i="3"/>
  <c r="W176" i="3"/>
  <c r="V176" i="3"/>
  <c r="U176" i="3"/>
  <c r="T176" i="3"/>
  <c r="S176" i="3"/>
  <c r="R176" i="3"/>
  <c r="Q176" i="3"/>
  <c r="P176" i="3"/>
  <c r="O176" i="3"/>
  <c r="N176" i="3"/>
  <c r="M176" i="3"/>
  <c r="L176" i="3"/>
  <c r="K176" i="3"/>
  <c r="J176" i="3"/>
  <c r="I176" i="3"/>
  <c r="H176" i="3"/>
  <c r="G176" i="3"/>
  <c r="F176" i="3"/>
  <c r="E176" i="3"/>
  <c r="AF175" i="3"/>
  <c r="AC175" i="3"/>
  <c r="AB175" i="3"/>
  <c r="AA175" i="3"/>
  <c r="Z175" i="3"/>
  <c r="Y175" i="3"/>
  <c r="X175" i="3"/>
  <c r="W175" i="3"/>
  <c r="V175" i="3"/>
  <c r="U175" i="3"/>
  <c r="T175" i="3"/>
  <c r="S175" i="3"/>
  <c r="R175" i="3"/>
  <c r="Q175" i="3"/>
  <c r="P175" i="3"/>
  <c r="O175" i="3"/>
  <c r="N175" i="3"/>
  <c r="M175" i="3"/>
  <c r="L175" i="3"/>
  <c r="K175" i="3"/>
  <c r="J175" i="3"/>
  <c r="I175" i="3"/>
  <c r="H175" i="3"/>
  <c r="G175" i="3"/>
  <c r="F175" i="3"/>
  <c r="E175" i="3"/>
  <c r="AI174" i="3"/>
  <c r="AH174" i="3"/>
  <c r="AF172" i="3"/>
  <c r="AE171" i="3"/>
  <c r="AC171" i="3"/>
  <c r="AB171" i="3"/>
  <c r="AA171" i="3"/>
  <c r="Z171" i="3"/>
  <c r="Y171" i="3"/>
  <c r="X171" i="3"/>
  <c r="W171" i="3"/>
  <c r="V171" i="3"/>
  <c r="U171" i="3"/>
  <c r="T171" i="3"/>
  <c r="S171" i="3"/>
  <c r="R171" i="3"/>
  <c r="Q171" i="3"/>
  <c r="P171" i="3"/>
  <c r="O171" i="3"/>
  <c r="N171" i="3"/>
  <c r="M171" i="3"/>
  <c r="L171" i="3"/>
  <c r="K171" i="3"/>
  <c r="J171" i="3"/>
  <c r="I171" i="3"/>
  <c r="H171" i="3"/>
  <c r="G171" i="3"/>
  <c r="F171" i="3"/>
  <c r="E171" i="3"/>
  <c r="AC170" i="3"/>
  <c r="AB170" i="3"/>
  <c r="AA170" i="3"/>
  <c r="Z170" i="3"/>
  <c r="Y170" i="3"/>
  <c r="X170" i="3"/>
  <c r="W170" i="3"/>
  <c r="V170" i="3"/>
  <c r="U170" i="3"/>
  <c r="T170" i="3"/>
  <c r="S170" i="3"/>
  <c r="R170" i="3"/>
  <c r="Q170" i="3"/>
  <c r="P170" i="3"/>
  <c r="O170" i="3"/>
  <c r="N170" i="3"/>
  <c r="M170" i="3"/>
  <c r="L170" i="3"/>
  <c r="K170" i="3"/>
  <c r="I170" i="3"/>
  <c r="H170" i="3"/>
  <c r="G170" i="3"/>
  <c r="F170" i="3"/>
  <c r="E170" i="3"/>
  <c r="AF169" i="3"/>
  <c r="AE169" i="3"/>
  <c r="AC169" i="3"/>
  <c r="AB169" i="3"/>
  <c r="AA169" i="3"/>
  <c r="Z169" i="3"/>
  <c r="Y169" i="3"/>
  <c r="X169" i="3"/>
  <c r="W169" i="3"/>
  <c r="V169" i="3"/>
  <c r="U169" i="3"/>
  <c r="T169" i="3"/>
  <c r="S169" i="3"/>
  <c r="R169" i="3"/>
  <c r="Q169" i="3"/>
  <c r="P169" i="3"/>
  <c r="O169" i="3"/>
  <c r="N169" i="3"/>
  <c r="L169" i="3"/>
  <c r="K169" i="3"/>
  <c r="I169" i="3"/>
  <c r="H169" i="3"/>
  <c r="G169" i="3"/>
  <c r="F169" i="3"/>
  <c r="AF168" i="3"/>
  <c r="AC168" i="3"/>
  <c r="AB168" i="3"/>
  <c r="AA168" i="3"/>
  <c r="Z168" i="3"/>
  <c r="Y168" i="3"/>
  <c r="X168" i="3"/>
  <c r="W168" i="3"/>
  <c r="V168" i="3"/>
  <c r="U168" i="3"/>
  <c r="T168" i="3"/>
  <c r="S168" i="3"/>
  <c r="R168" i="3"/>
  <c r="Q168" i="3"/>
  <c r="P168" i="3"/>
  <c r="O168" i="3"/>
  <c r="N168" i="3"/>
  <c r="M168" i="3"/>
  <c r="L168" i="3"/>
  <c r="K168" i="3"/>
  <c r="I168" i="3"/>
  <c r="H168" i="3"/>
  <c r="G168" i="3"/>
  <c r="F168" i="3"/>
  <c r="E168" i="3"/>
  <c r="AF167" i="3"/>
  <c r="AE167" i="3"/>
  <c r="AC167" i="3"/>
  <c r="AB167" i="3"/>
  <c r="AA167" i="3"/>
  <c r="Z167" i="3"/>
  <c r="Y167" i="3"/>
  <c r="X167" i="3"/>
  <c r="W167" i="3"/>
  <c r="V167" i="3"/>
  <c r="U167" i="3"/>
  <c r="T167" i="3"/>
  <c r="S167" i="3"/>
  <c r="R167" i="3"/>
  <c r="Q167" i="3"/>
  <c r="P167" i="3"/>
  <c r="O167" i="3"/>
  <c r="N167" i="3"/>
  <c r="M167" i="3"/>
  <c r="L167" i="3"/>
  <c r="K167" i="3"/>
  <c r="J167" i="3"/>
  <c r="I167" i="3"/>
  <c r="H167" i="3"/>
  <c r="G167" i="3"/>
  <c r="F167" i="3"/>
  <c r="E167" i="3"/>
  <c r="AF166" i="3"/>
  <c r="AE166" i="3"/>
  <c r="AC166" i="3"/>
  <c r="AB166" i="3"/>
  <c r="AA166" i="3"/>
  <c r="Z166" i="3"/>
  <c r="Y166" i="3"/>
  <c r="X166" i="3"/>
  <c r="W166" i="3"/>
  <c r="V166" i="3"/>
  <c r="U166" i="3"/>
  <c r="AI166" i="3" s="1"/>
  <c r="T166" i="3"/>
  <c r="S166" i="3"/>
  <c r="R166" i="3"/>
  <c r="Q166" i="3"/>
  <c r="P166" i="3"/>
  <c r="O166" i="3"/>
  <c r="N166" i="3"/>
  <c r="M166" i="3"/>
  <c r="L166" i="3"/>
  <c r="K166" i="3"/>
  <c r="J166" i="3"/>
  <c r="I166" i="3"/>
  <c r="H166" i="3"/>
  <c r="G166" i="3"/>
  <c r="F166" i="3"/>
  <c r="E166" i="3"/>
  <c r="AF165" i="3"/>
  <c r="AC165" i="3"/>
  <c r="AB165" i="3"/>
  <c r="AA165" i="3"/>
  <c r="Z165" i="3"/>
  <c r="Y165" i="3"/>
  <c r="X165" i="3"/>
  <c r="W165" i="3"/>
  <c r="V165" i="3"/>
  <c r="U165" i="3"/>
  <c r="T165" i="3"/>
  <c r="S165" i="3"/>
  <c r="R165" i="3"/>
  <c r="Q165" i="3"/>
  <c r="P165" i="3"/>
  <c r="O165" i="3"/>
  <c r="N165" i="3"/>
  <c r="M165" i="3"/>
  <c r="L165" i="3"/>
  <c r="K165" i="3"/>
  <c r="I165" i="3"/>
  <c r="H165" i="3"/>
  <c r="G165" i="3"/>
  <c r="F165" i="3"/>
  <c r="E165" i="3"/>
  <c r="AF164" i="3"/>
  <c r="AC164" i="3"/>
  <c r="AB164" i="3"/>
  <c r="AB178" i="3" s="1"/>
  <c r="AA164" i="3"/>
  <c r="Z164" i="3"/>
  <c r="Z178" i="3" s="1"/>
  <c r="Y164" i="3"/>
  <c r="X164" i="3"/>
  <c r="X178" i="3" s="1"/>
  <c r="W164" i="3"/>
  <c r="V164" i="3"/>
  <c r="U164" i="3"/>
  <c r="T164" i="3"/>
  <c r="T178" i="3" s="1"/>
  <c r="S164" i="3"/>
  <c r="R164" i="3"/>
  <c r="R178" i="3" s="1"/>
  <c r="Q164" i="3"/>
  <c r="P164" i="3"/>
  <c r="P178" i="3" s="1"/>
  <c r="O164" i="3"/>
  <c r="N164" i="3"/>
  <c r="N178" i="3" s="1"/>
  <c r="M164" i="3"/>
  <c r="L164" i="3"/>
  <c r="L178" i="3" s="1"/>
  <c r="K164" i="3"/>
  <c r="I164" i="3"/>
  <c r="H164" i="3"/>
  <c r="G164" i="3"/>
  <c r="F164" i="3"/>
  <c r="E164" i="3"/>
  <c r="AF160" i="3"/>
  <c r="AF159" i="3"/>
  <c r="AC159" i="3"/>
  <c r="AB159" i="3"/>
  <c r="AA159" i="3"/>
  <c r="Z159" i="3"/>
  <c r="Y159" i="3"/>
  <c r="X159" i="3"/>
  <c r="W159" i="3"/>
  <c r="V159" i="3"/>
  <c r="U159" i="3"/>
  <c r="T159" i="3"/>
  <c r="S159" i="3"/>
  <c r="R159" i="3"/>
  <c r="Q159" i="3"/>
  <c r="P159" i="3"/>
  <c r="O159" i="3"/>
  <c r="N159" i="3"/>
  <c r="M159" i="3"/>
  <c r="L159" i="3"/>
  <c r="K159" i="3"/>
  <c r="I159" i="3"/>
  <c r="H159" i="3"/>
  <c r="G159" i="3"/>
  <c r="F159" i="3"/>
  <c r="E159" i="3"/>
  <c r="AD158" i="3"/>
  <c r="AD177" i="3" s="1"/>
  <c r="AD148" i="3"/>
  <c r="AD147" i="3"/>
  <c r="AD146" i="3"/>
  <c r="AD145" i="3"/>
  <c r="AD144" i="3"/>
  <c r="AD143" i="3"/>
  <c r="AD142" i="3"/>
  <c r="AD140" i="3"/>
  <c r="AD139" i="3"/>
  <c r="AE139" i="3" s="1"/>
  <c r="AD138" i="3"/>
  <c r="AE138" i="3" s="1"/>
  <c r="AD137" i="3"/>
  <c r="AD136" i="3"/>
  <c r="AD135" i="3"/>
  <c r="AD134" i="3"/>
  <c r="AE134" i="3" s="1"/>
  <c r="AD132" i="3"/>
  <c r="AD131" i="3"/>
  <c r="AD130" i="3"/>
  <c r="AD129" i="3"/>
  <c r="AD114" i="3"/>
  <c r="AD172" i="3" s="1"/>
  <c r="AD107" i="3"/>
  <c r="AD106" i="3"/>
  <c r="AD105" i="3"/>
  <c r="AD104" i="3"/>
  <c r="AD103" i="3"/>
  <c r="AD101" i="3"/>
  <c r="AD100" i="3"/>
  <c r="AD99" i="3"/>
  <c r="AD98" i="3"/>
  <c r="AD97" i="3"/>
  <c r="AD96" i="3"/>
  <c r="AD95" i="3"/>
  <c r="AD94" i="3"/>
  <c r="AD93" i="3"/>
  <c r="AD92" i="3"/>
  <c r="AD91" i="3"/>
  <c r="J170" i="3"/>
  <c r="AD89" i="3"/>
  <c r="AD87" i="3"/>
  <c r="AD85" i="3"/>
  <c r="AD84" i="3"/>
  <c r="AD83" i="3"/>
  <c r="AD169" i="3" s="1"/>
  <c r="AE168" i="3"/>
  <c r="J168" i="3"/>
  <c r="AD73" i="3"/>
  <c r="AD71" i="3"/>
  <c r="AD70" i="3"/>
  <c r="AD69" i="3"/>
  <c r="AD68" i="3"/>
  <c r="AD67" i="3"/>
  <c r="AD66" i="3"/>
  <c r="AD65" i="3"/>
  <c r="AD63" i="3"/>
  <c r="AD62" i="3"/>
  <c r="AD61" i="3"/>
  <c r="AD60" i="3"/>
  <c r="AD59" i="3"/>
  <c r="AD58" i="3"/>
  <c r="AD57" i="3"/>
  <c r="AD56" i="3"/>
  <c r="AD55" i="3"/>
  <c r="AD54" i="3"/>
  <c r="AD53" i="3"/>
  <c r="AD52" i="3"/>
  <c r="AD51" i="3"/>
  <c r="AD50" i="3"/>
  <c r="AD49" i="3"/>
  <c r="AD48" i="3"/>
  <c r="AD47" i="3"/>
  <c r="AD46" i="3"/>
  <c r="AD45" i="3"/>
  <c r="AD44" i="3"/>
  <c r="AD43" i="3"/>
  <c r="AD42" i="3"/>
  <c r="AD41" i="3"/>
  <c r="AD40" i="3"/>
  <c r="AD39" i="3"/>
  <c r="AD38" i="3"/>
  <c r="AD37" i="3"/>
  <c r="AE37" i="3" s="1"/>
  <c r="AD36" i="3"/>
  <c r="AD35" i="3"/>
  <c r="AD34" i="3"/>
  <c r="AD33" i="3"/>
  <c r="J165" i="3"/>
  <c r="AD32" i="3"/>
  <c r="AD31" i="3"/>
  <c r="AD30" i="3"/>
  <c r="AD28" i="3"/>
  <c r="AD27" i="3"/>
  <c r="AD26" i="3"/>
  <c r="AD25" i="3"/>
  <c r="AD24" i="3"/>
  <c r="AE24" i="3" s="1"/>
  <c r="AD23" i="3"/>
  <c r="AE23" i="3" s="1"/>
  <c r="AD22" i="3"/>
  <c r="AD21" i="3"/>
  <c r="AD20" i="3"/>
  <c r="AE20" i="3" s="1"/>
  <c r="AD19" i="3"/>
  <c r="J164" i="3"/>
  <c r="AD18" i="3"/>
  <c r="AD17" i="3"/>
  <c r="AD16" i="3"/>
  <c r="AE16" i="3" s="1"/>
  <c r="AD15" i="3"/>
  <c r="AD14" i="3"/>
  <c r="AD13" i="3"/>
  <c r="AD12" i="3"/>
  <c r="AD11" i="3"/>
  <c r="AH171" i="3" l="1"/>
  <c r="AI171" i="3"/>
  <c r="AD167" i="3"/>
  <c r="H178" i="3"/>
  <c r="K178" i="3"/>
  <c r="M178" i="3"/>
  <c r="O178" i="3"/>
  <c r="Q178" i="3"/>
  <c r="S178" i="3"/>
  <c r="U178" i="3"/>
  <c r="W178" i="3"/>
  <c r="Y178" i="3"/>
  <c r="AA178" i="3"/>
  <c r="AI172" i="3"/>
  <c r="AI176" i="3"/>
  <c r="AH177" i="3"/>
  <c r="AI177" i="3"/>
  <c r="AH172" i="3"/>
  <c r="AI175" i="3"/>
  <c r="AC178" i="3"/>
  <c r="J47" i="1"/>
  <c r="AD175" i="3"/>
  <c r="AH175" i="3"/>
  <c r="AH166" i="3"/>
  <c r="AD165" i="3"/>
  <c r="F178" i="3"/>
  <c r="E178" i="3"/>
  <c r="AD176" i="3"/>
  <c r="J37" i="1"/>
  <c r="J54" i="1"/>
  <c r="AH176" i="3"/>
  <c r="G178" i="3"/>
  <c r="I178" i="3"/>
  <c r="AD171" i="3"/>
  <c r="AE175" i="3"/>
  <c r="AE176" i="3"/>
  <c r="AH167" i="3"/>
  <c r="AI167" i="3"/>
  <c r="AI168" i="3"/>
  <c r="AH169" i="3"/>
  <c r="AI169" i="3"/>
  <c r="AI170" i="3"/>
  <c r="AD166" i="3"/>
  <c r="V178" i="3"/>
  <c r="AI165" i="3"/>
  <c r="J178" i="3"/>
  <c r="AE165" i="3"/>
  <c r="AD164" i="3"/>
  <c r="AH165" i="3"/>
  <c r="AE170" i="3"/>
  <c r="AH168" i="3"/>
  <c r="AH170" i="3"/>
  <c r="AE11" i="3"/>
  <c r="AE159" i="3" s="1"/>
  <c r="AD74" i="3"/>
  <c r="AD168" i="3" s="1"/>
  <c r="AD90" i="3"/>
  <c r="AD170" i="3" s="1"/>
  <c r="J159" i="3"/>
  <c r="AI164" i="3"/>
  <c r="AH164" i="3"/>
  <c r="AD159" i="3" l="1"/>
  <c r="AI178" i="3"/>
  <c r="AD178" i="3"/>
  <c r="J55" i="1"/>
  <c r="AH178" i="3"/>
  <c r="AE164" i="3"/>
  <c r="AE178" i="3" s="1"/>
  <c r="J85" i="2" l="1"/>
  <c r="I85" i="2"/>
  <c r="H85" i="2"/>
  <c r="G85" i="2"/>
  <c r="F85" i="2"/>
  <c r="E85" i="2"/>
  <c r="J77" i="2"/>
  <c r="I77" i="2"/>
  <c r="H77" i="2"/>
  <c r="H86" i="2" s="1"/>
  <c r="G77" i="2"/>
  <c r="G86" i="2" s="1"/>
  <c r="AE160" i="3" s="1"/>
  <c r="AE161" i="3" s="1"/>
  <c r="F77" i="2"/>
  <c r="E77" i="2"/>
  <c r="F54" i="1"/>
  <c r="F55" i="1" s="1"/>
  <c r="G54" i="1"/>
  <c r="H54" i="1"/>
  <c r="I54" i="1"/>
  <c r="E54" i="1"/>
  <c r="G47" i="1"/>
  <c r="H47" i="1"/>
  <c r="I47" i="1"/>
  <c r="E47" i="1"/>
  <c r="G37" i="1"/>
  <c r="H37" i="1"/>
  <c r="I37" i="1"/>
  <c r="E37" i="1"/>
  <c r="G55" i="1" l="1"/>
  <c r="E86" i="2"/>
  <c r="F86" i="2"/>
  <c r="AD160" i="3" s="1"/>
  <c r="AD161" i="3" s="1"/>
  <c r="I86" i="2"/>
  <c r="I55" i="1"/>
  <c r="E55" i="1"/>
  <c r="H55" i="1"/>
  <c r="J86" i="2"/>
</calcChain>
</file>

<file path=xl/sharedStrings.xml><?xml version="1.0" encoding="utf-8"?>
<sst xmlns="http://schemas.openxmlformats.org/spreadsheetml/2006/main" count="375" uniqueCount="123">
  <si>
    <t>№ з/п</t>
  </si>
  <si>
    <t>Найменування заходу</t>
  </si>
  <si>
    <t>КПКВК/КЕКВ</t>
  </si>
  <si>
    <t>Розпорядник коштів</t>
  </si>
  <si>
    <t xml:space="preserve">Пропозиції </t>
  </si>
  <si>
    <t>в т.ч. по програмі</t>
  </si>
  <si>
    <t>в т.ч. по субвенції</t>
  </si>
  <si>
    <t>в т.ч. по місцевому бюджету</t>
  </si>
  <si>
    <t>План з урахуванням змін</t>
  </si>
  <si>
    <t>Примітка</t>
  </si>
  <si>
    <t>тис.грн.</t>
  </si>
  <si>
    <t>тис.грн</t>
  </si>
  <si>
    <t>ПРОГРАМА "ОСВІТА"</t>
  </si>
  <si>
    <t>ПРОГРАМА "ПРОФЕСІЙНА (ПРОФЕСІЙНО-ТЕХНІЧНА) ОСВІТА"</t>
  </si>
  <si>
    <t>Всього по програмі "Освіта"</t>
  </si>
  <si>
    <t>Всього по програмі "Професійна (професійно-технічна) освіта"</t>
  </si>
  <si>
    <t>ПРОГРАМА "ОЗДОР0ВЛЕННЯ ТА ВІДПОЧИНОК"</t>
  </si>
  <si>
    <t>Всього по програмі "Оздоровлення та відпочинок"</t>
  </si>
  <si>
    <t>КТКВ</t>
  </si>
  <si>
    <t>призначення</t>
  </si>
  <si>
    <t>3110(-)</t>
  </si>
  <si>
    <t>3110(+)</t>
  </si>
  <si>
    <t>3210(-)</t>
  </si>
  <si>
    <t>3210(+)</t>
  </si>
  <si>
    <t>3122(+)</t>
  </si>
  <si>
    <t>3132(+)</t>
  </si>
  <si>
    <t>3142-</t>
  </si>
  <si>
    <t>3142(+)</t>
  </si>
  <si>
    <t>разом</t>
  </si>
  <si>
    <t>в т.ч. в програмі</t>
  </si>
  <si>
    <t>в т.ч. субвенція</t>
  </si>
  <si>
    <t>0611010</t>
  </si>
  <si>
    <t>0611020</t>
  </si>
  <si>
    <t>070202</t>
  </si>
  <si>
    <t>070304</t>
  </si>
  <si>
    <t>0611070</t>
  </si>
  <si>
    <t>0611090</t>
  </si>
  <si>
    <t>070806</t>
  </si>
  <si>
    <t>070802</t>
  </si>
  <si>
    <t>070803-070806</t>
  </si>
  <si>
    <t>0611161</t>
  </si>
  <si>
    <t>070803-070807</t>
  </si>
  <si>
    <t>070803-070808</t>
  </si>
  <si>
    <t>070803-070809</t>
  </si>
  <si>
    <t>0611170</t>
  </si>
  <si>
    <t>070808</t>
  </si>
  <si>
    <t>0617321</t>
  </si>
  <si>
    <t>6310-6350</t>
  </si>
  <si>
    <t>070501</t>
  </si>
  <si>
    <t>0611110</t>
  </si>
  <si>
    <t>0613140</t>
  </si>
  <si>
    <t>РАЗОМ</t>
  </si>
  <si>
    <t>0610000</t>
  </si>
  <si>
    <t>Разом</t>
  </si>
  <si>
    <t>С.Ю. Романчук</t>
  </si>
  <si>
    <t>Директор департаменту освіти і науки                 Запорізької міської ради</t>
  </si>
  <si>
    <t>0610160</t>
  </si>
  <si>
    <t>0617366</t>
  </si>
  <si>
    <t>0617363</t>
  </si>
  <si>
    <t xml:space="preserve">Пропозиції для внесення змін  до бюджету міста на сесію Міської ради на 2021 рік </t>
  </si>
  <si>
    <t>Заплановано на  2021 рік</t>
  </si>
  <si>
    <t>Заступник директора департаменту                                                                                                                                                                                                                                                                                                                                                                                                                                                                                               з економічних питань                                                                                                                                                                                                                                                                                                                                                                                                                                                                                                                                                  Запорізької міської ради</t>
  </si>
  <si>
    <t>І.В. Кривоніс</t>
  </si>
  <si>
    <t>0611031</t>
  </si>
  <si>
    <t>0611152</t>
  </si>
  <si>
    <t>0611021</t>
  </si>
  <si>
    <t>Розшифровка пропозицій на сесію березня 2021 року</t>
  </si>
  <si>
    <t xml:space="preserve">Департамент освіти і науки ЗМР надає пропозиції на сесію    березня  2021 року  </t>
  </si>
  <si>
    <t xml:space="preserve">Департамент освіти і науки ЗМР надає пропозиції на сесію   березня 2021 року  </t>
  </si>
  <si>
    <t xml:space="preserve"> </t>
  </si>
  <si>
    <t>0611010/2240</t>
  </si>
  <si>
    <t>0611021/2240</t>
  </si>
  <si>
    <t>Спил та кронування</t>
  </si>
  <si>
    <t>0611070/2240</t>
  </si>
  <si>
    <t>Корегування кількості вихованців у закладах загально-середньої освіти, у зв’язку із зменшенням контингенту дітей, які відвідують дошкільний підрозділ початкової школи «Прогрес»</t>
  </si>
  <si>
    <t>У зв’язку з погіршеними погодними умовами у зимовий період 2021 року, а саме сильними поривами вітру, снігопадами та ожеледицею, після візуального обстеження територій закладів освіти виникла потреба у негайному спилі та кронуванні дерев, що становлять загрозу життю та здоров’ю дітей та працівників на територіях освітніх закладів. Враховуючи наведене вище пропонуємо здійснити перерозподіл видатків на спил та кронування, зокрема зменшити видатки по КПКВК 0611070 «Надання позашкільної освіти закладами позашкільної освіти, заходи із позашкільної роботи з дітьми» за КЕКВ 2240 «Оплата послуг (крім комунальних)» у сумі 73,500 тис. грн., та як наслідок збільшити видатки по КПКВК 0611010 «Надання дошкільної освіти» за КЕКВ 2240 «Оплата послуг (крім комунальних)» у сумі 31,162 тис. грн та по КПКВК 0611021 «Надання загальної середньої освіти за рахунок коштів місцевого бюджету» за КЕКВ 2240 «Оплата послуг (крім комунальних)» на суму 42,338 тис. гривень.</t>
  </si>
  <si>
    <t>Вивезення опалого листя</t>
  </si>
  <si>
    <r>
      <t>На виконання вимог Правил благоустрою м.Запоріжжя, затверджених рішенням міської ради від 22.06.2011  № 41 (з доповненнями відповідно до рішення міської ради від 27.03.2013  №13) та Санітарних правил утримання територій населених місць, д</t>
    </r>
    <r>
      <rPr>
        <b/>
        <sz val="12"/>
        <color rgb="FF353D42"/>
        <rFont val="Times New Roman"/>
        <family val="1"/>
        <charset val="204"/>
      </rPr>
      <t>ля забезпечення належного санітарного стану територій закладів освіти просимо виділити кошти на вивезення опалого листя</t>
    </r>
    <r>
      <rPr>
        <b/>
        <sz val="12"/>
        <color theme="1"/>
        <rFont val="Times New Roman"/>
        <family val="1"/>
        <charset val="204"/>
      </rPr>
      <t xml:space="preserve"> у загальній сумі 480,000 тис. гривень</t>
    </r>
  </si>
  <si>
    <t>Реконструкція елементів благоустрою комплексу спортивних майданчиків Запорізького НВОК № 110 ЗМР ЗО по вул. Стешенка, 19, м. Запоріжжя. Коригування</t>
  </si>
  <si>
    <t>0617321/3142</t>
  </si>
  <si>
    <r>
      <t>Департамент освіти і науки Запорізької міської ради звертається з проханням виділити додаткові асигнування у сумі 49,800 тис. грн з метою проведення коригування проєктно-кошторисної документації по об</t>
    </r>
    <r>
      <rPr>
        <b/>
        <sz val="12"/>
        <color theme="1"/>
        <rFont val="Calibri"/>
        <family val="2"/>
        <charset val="204"/>
        <scheme val="minor"/>
      </rPr>
      <t>'</t>
    </r>
    <r>
      <rPr>
        <b/>
        <sz val="12"/>
        <color theme="1"/>
        <rFont val="Times New Roman"/>
        <family val="1"/>
        <charset val="204"/>
      </rPr>
      <t>єкту</t>
    </r>
  </si>
  <si>
    <t>0611021/3110</t>
  </si>
  <si>
    <t>0611010/3110</t>
  </si>
  <si>
    <t>0611141/2240</t>
  </si>
  <si>
    <t>Протипожежні заходи</t>
  </si>
  <si>
    <t>З метою виконання приписів актів ГУ ДСНС України в Запорізькій області, запобігання виникненню пожежної небезпеки та забезпечення дотримання норм протипожежної безпеки пропонуємо здійснити перерозподіл видатків, зокрема зменшити видатки по КПКВК 0611010 "Надання дошкільної освіти" за КЕКВ 2240 "Оплата послуг (крім комунальних)" у сумі 2 299,180 тис.грн, з КПКВК 0611141 "Забезпечення діяльності інших закладів у сфері освіти" по КЕКВ 2240 "Оплата послуг (крім комунальних)" у сумі 140,000 тис.грн. та як наслідок збільшити видатки по КПКВК 0611021 "Надання загальної середньої освіти за рахунок коштів місцевого бюджету" за КЕКВ 2240 "Оплата послуг (крім комунальних)" на суму 2 439,180 тис.гривень</t>
  </si>
  <si>
    <t>У зв’язку з погіршеними погодними умовами у зимовий період 2021 року, а саме сильними поривами вітру, снігопадами та ожеледицею, після візуального обстеження територій закладів освіти виникла потреба у негайному спилі та кронуванні дерев, що становлять загрозу життю та здоров’ю дітей та працівників на територіях освітніх закладів. Враховуючи наведене вище пропонуємо здійснити перерозподіл видатків на спил та кронування, зокрема зменшити видатки по КПКВК 0611070 "Надання позашкільної освіти закладами позашкільної освіти, заходи із позашкільної роботи з дітьми" за КЕКВ 2240 "Оплата послуг (крім комунальних)" у сумі 73,500 тис. грн., та як наслідок збільшити видатки по КПКВК 0611010 "Надання дошкільної освіти" за КЕКВ 2240 "Оплата послуг (крім комунальних)" у сумі 31,162 тис. грн та по КПКВК 0611021 "Надання загальної середньої освіти за рахунок коштів місцевого бюджету" за КЕКВ 2240 "Оплата послуг (крім комунальних)" на суму 42,338 тис. гривень.</t>
  </si>
  <si>
    <t>Корегування кількості вихованців у закладах загально-середньої освіти, у зв’язку із зменшенням контингенту дітей, які відвідують дошкільний підрозділ початкової школи "Прогрес"</t>
  </si>
  <si>
    <t>Капітальний ремонт приміщень будівлі Запорізької загальноосвітньої школи № 53 I─II ступенів, за адресою м. Запоріжжя,  вул. Шевченка,123. Коригування</t>
  </si>
  <si>
    <t>Реконструкція  колегіуму " Мала гуманітарна академія" ( благоустрій території, заміна конструкцій даху) по вул. Героїв 93-ї бригади, 13 в м. Запоріжжя. Коригування</t>
  </si>
  <si>
    <t>Реконструкція будівлі Міського Палацу дитячої та юнацької творчості  за адресою: пл.Леніна,1 в м. Запоріжжя</t>
  </si>
  <si>
    <t>0617366/3132</t>
  </si>
  <si>
    <t>0617366/3142</t>
  </si>
  <si>
    <r>
      <t>Відповідно до постанови Кабінету Міністрів України від 17 березня 2021 р. № 204 «Про внесення змін до постанови Кабінету Міністрів України від 25 листопада 2015 р. № 1068», з метою належної реалізації проєктів в рамках Надзвичайної кредитної програми по відновленню України департамент освіти і науки Запорізької міської ради звертається з проханням передбачити у бюджеті Запорізької міської територіальної громади по об</t>
    </r>
    <r>
      <rPr>
        <b/>
        <sz val="12"/>
        <color theme="1"/>
        <rFont val="Calibri"/>
        <family val="2"/>
        <scheme val="minor"/>
      </rPr>
      <t>'</t>
    </r>
    <r>
      <rPr>
        <b/>
        <sz val="12"/>
        <color theme="1"/>
        <rFont val="Times New Roman"/>
        <family val="1"/>
        <charset val="204"/>
      </rPr>
      <t xml:space="preserve">єкту  кошти у загальній сумі 16 945,070 тис. грн, а саме: за рахунок коштів субвенції з державного бюджету місцевим бюджетам на реалізацію проєктів в рамках Надзвичайної кредитної програми для відновлення України на суму – 14 000,000 тис. грн, кошти місцевого бюджету у сумі 2 945,070 тис. грн  (кошти співфінансування – 2 800,000 тис. грн, кошти місцевого бюджету у сумі 145,070 тис. грн - потреба для оплати послуг авторського нагляду та служби замовника). Крім того, департамент освіти і науки Запорізької міської ради звертається з проханням додатково виділити асигнування у сумі 922,326 тис. грн з метою коригування проєктно-кошторисної документації.
</t>
    </r>
  </si>
  <si>
    <r>
      <t>Відповідно до постанови Кабінету Міністрів України від 17 березня 2021 р. № 204 «Про внесення змін до постанови Кабінету Міністрів України від 25 листопада 2015 р. № 1068», з метою належної реалізації проєктів в рамках Надзвичайної кредитної програми по відновленню України департамент освіти і науки Запорізької міської ради звертається з проханням передбачити у бюджеті Запорізької міської територіальної громади по об</t>
    </r>
    <r>
      <rPr>
        <b/>
        <sz val="12"/>
        <color theme="1"/>
        <rFont val="Calibri"/>
        <family val="2"/>
        <scheme val="minor"/>
      </rPr>
      <t>'</t>
    </r>
    <r>
      <rPr>
        <b/>
        <sz val="12"/>
        <color theme="1"/>
        <rFont val="Times New Roman"/>
        <family val="1"/>
        <charset val="204"/>
      </rPr>
      <t>єкту кошти у загальній сумі 9 723,742 тис. грн, а саме: за рахунок коштів субвенції з державного бюджету місцевим бюджетам на реалізацію проєктів в рамках Надзвичайної кредитної програми для відновлення України на суму – 8 000,000 тис. грн, кошти місцевого бюджету у сумі 1 723,742 тис грн (кошти співфінансування у сумі 1 600,000 тис. грн, кошти місцевого бюджету у сумі 123,742 тис. грн - потреба для оплати послуг авторського нагляду та служби замовника).</t>
    </r>
  </si>
  <si>
    <r>
      <t>Відповідно до постанови Кабінету Міністрів України від 17 березня 2021 р. № 204 «Про внесення змін до постанови Кабінету Міністрів України від 25 листопада 2015 р. № 1068», з метою належної реалізації проєктів в рамках Надзвичайної кредитної програми по відновленню України департамент освіти і науки Запорізької міської ради звертається з проханням передбачити у бюджетіу Запорізької міської територіальної громади по об</t>
    </r>
    <r>
      <rPr>
        <b/>
        <sz val="12"/>
        <color theme="1"/>
        <rFont val="Calibri"/>
        <family val="2"/>
        <scheme val="minor"/>
      </rPr>
      <t>'</t>
    </r>
    <r>
      <rPr>
        <b/>
        <sz val="12"/>
        <color theme="1"/>
        <rFont val="Times New Roman"/>
        <family val="1"/>
        <charset val="204"/>
      </rPr>
      <t>єкту кошти у загальній сумі 8 649,058 тис. грн, а саме: за рахунок коштів субвенції з державного бюджету місцевим бюджетам на реалізацію проєктів в рамках Надзвичайної кредитної програми для відновлення України на суму – 7 200,000 тис. грн, кошти місцевого бюджету у сумі 1 449,058 тис грн (враховуючи потребу для оплати послуг авторського нагляду).</t>
    </r>
  </si>
  <si>
    <t>З метою усунення небезпечних аварійних дерев  та дотримання правил безпеки життєдіяльності учасників освітнього процесу в установах і закладах освіти просимо виділити додаткові асигнування на спил та кронування у загальній сумі 500,000 тис. грн, а саме по КПКВК 0611010 "Надання дошкільної освіти" за КЕКВ 2240 "Оплата послуг (крім комунальних)" 219,500 тис. грн, по КПКВК 0611021 "Надання загальної середньої освіти за рахунок коштів місцевого бюджету" за КЕКВ 2240 "Оплата послуг (крім комунальних)" 280,500 тис. гривень</t>
  </si>
  <si>
    <t>0611021/2210</t>
  </si>
  <si>
    <t>Оплата теплопостачання</t>
  </si>
  <si>
    <t>0611010/2271</t>
  </si>
  <si>
    <t>Придбання комплекту лічильників обліку теплової енергії та гарячого водопостачання (початкова школа "Мрія" ім. О. М. Поради Запорізької міської ради та Запорізька загальноосвітня школа І - ІІІ ступенів №65)</t>
  </si>
  <si>
    <t>Придбання комплекту лічильників обліку теплової енергії та гарячого водопостачання (заклад дошкільної освіти (ясла-садок) № 133 "Струмочок")</t>
  </si>
  <si>
    <t>У зв’язку з нагальною потребою у придбанні  лічильників обліку теплової енергії та гарячого водопостачання департамент освіти і науки Запорізької міської ради  пропонує здійснити перерозподіл видатків, а саме зменшити видатки по КПКВК 0611010 "Надання дошкільної освіти" КЕКВ 2271 "Оплата теплопостачання" на суму 550,00 тис. грн, збільшити видатки по  КПКВК 0611010 "Надання дошкільної освіти" КЕКВ  3110 "Придбання обладнання і предметів довгострокового користування" на  суму 250,000 тис. грн та по КПКВК 0611021 "Надання середньої освіти закладами загальної середньої освіти" КЕКВ 3110 "Придбання обладнання і предметів довгострокового користування" на суму 300,000 тис. грн</t>
  </si>
  <si>
    <t>0611070/3110</t>
  </si>
  <si>
    <t>Реконструкція елементів благоустрою комплексу спортивних майданчиків  загальноосвітньої школи для ЗНЗ  № 33, м. Запоріжжя, вул. ніжинська,40 (коригування)</t>
  </si>
  <si>
    <t>Реконструкція елементів благоустрою комплексу спортивних майданчиків  колегіуму № 98 по вул.Запорізькій, 1а, м.Запоріжжя (коригування)</t>
  </si>
  <si>
    <t>Реконструкція елементів благоустрою комплексу спортивних майданчиків ЗНЗ № 92 по вул.Лахтинській, 9 , м.Запоріжжя (коригування)</t>
  </si>
  <si>
    <t>Реконструкція елементів благоустрою комплексу спортивних майданчиків ЗНЗ №69/100, по вул. Ладозькій, 2а, м. Запоріжжя (коригування)</t>
  </si>
  <si>
    <t>Судові витрати</t>
  </si>
  <si>
    <t>Витрати на професійну правничу допомогу</t>
  </si>
  <si>
    <t>0611021/2800</t>
  </si>
  <si>
    <t>Виконання доручень депутатів обласної ради (загальний фонд)</t>
  </si>
  <si>
    <t>Виконання доручень депутатів обласної ради (спеціальний фонд)</t>
  </si>
  <si>
    <t>0611210/2210</t>
  </si>
  <si>
    <t>На виконання Рішення господарського суду Запорізької області від 07.12.2020 за справою №908/2623/20 та виконання ухвали центрального апеляційного господарського суду від 09.06.2020 за справою 908/2861/19 з метою виплати примусового стягнення за виконані додаткові роботи по реконструкції елементів благоустрою комплексу спортивних майданчиків необхідно виділити додаткові асигнування на загальну суму  7 471,106 тис. грн (ЗНЗ № 33, колегіум № 98, ЗНЗ № 92, ЗНЗ № 69/100).</t>
  </si>
  <si>
    <t>На виконання Рішення господарського суду Запорізької області від 07.12.2020 за справою №908/2623/20 та виконання ухвали центрального апеляційного господарського суду від 09.06.2020 за справою 908/2861/19 з метою виплати примусового стягнення за виконані додаткові роботи по реконструкції елементів благоустрою комплексу спортивних майданчиків необхідно виділити додаткові асигнування на загальну суму  7 579,581 тис. грн (ЗНЗ № 33, колегіум № 98, ЗНЗ № 92, ЗНЗ № 69/100).</t>
  </si>
  <si>
    <t>0611210/3110</t>
  </si>
  <si>
    <t>Предмети, матеріали, обладнання та інвентар (видатки споживання)</t>
  </si>
  <si>
    <t>Придбання обладання і предметів довгострокового користування (видатки розвитку)</t>
  </si>
  <si>
    <t xml:space="preserve">Згідно з рішенням першої сесії восьмого скликання Запорізької обласної ради від 18.03.2021 року № 163 збільшуються видатки на загальну суму 499,833 тис. грн для закладів освіти по КПКВК 0611210  ( залишок коштів  субвенції на надання державної підтримки особам з особливими освітніми потребами, що утворився на початок бюджетного періоду) </t>
  </si>
  <si>
    <t xml:space="preserve">Згідно з рішенням першої сесії восьмого скликання Запорізької обласної ради від 18.03.2021 року № 163  збільшуються видатки на загальну суму 366,170 тис. грн для закладів освіти з метою придбання комп’ютерної та побутової техніки, учнівських меблів та проведення поточних ремонтів, заміни вікон та дверей </t>
  </si>
  <si>
    <t xml:space="preserve">Згідно з рішенням першої сесії восьмого скликання Запорізької обласної ради від 18.03.2021 року № 163  збільшуються видатки на загальну суму 366,170 тис. грн для закладів освіти з метою придбання комп’ютерної та побутової техніки, учнівських меблів та проведення поточних ремонтів, заміни вікон та дверей. </t>
  </si>
  <si>
    <t xml:space="preserve">Згідно з рішенням першої сесії восьмого скликання Запорізької обласної ради від 18.03.2021 року № 163 збільшуються видатки на  суму 34,252 тис. грн для закладів освіти по КПКВК 0611210  ( залишок коштів  субвенції на надання державної підтримки особам з особливими освітніми потребами, що утворився на початок бюджетного періоду)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</si>
</sst>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0.00000"/>
  </numFmts>
  <fonts count="24" x14ac:knownFonts="1">
    <font>
      <sz val="11"/>
      <color theme="1"/>
      <name val="Calibri"/>
      <family val="2"/>
      <scheme val="minor"/>
    </font>
    <font>
      <sz val="11"/>
      <color theme="1"/>
      <name val="Calibri"/>
      <family val="2"/>
      <charset val="204"/>
      <scheme val="minor"/>
    </font>
    <font>
      <sz val="16"/>
      <color theme="1"/>
      <name val="Times New Roman"/>
      <family val="1"/>
      <charset val="204"/>
    </font>
    <font>
      <sz val="14"/>
      <color theme="1"/>
      <name val="Times New Roman"/>
      <family val="1"/>
      <charset val="204"/>
    </font>
    <font>
      <sz val="11"/>
      <color indexed="8"/>
      <name val="Calibri"/>
      <family val="2"/>
    </font>
    <font>
      <sz val="12"/>
      <color theme="1"/>
      <name val="Times New Roman"/>
      <family val="1"/>
      <charset val="204"/>
    </font>
    <font>
      <sz val="16"/>
      <name val="Times New Roman"/>
      <family val="1"/>
      <charset val="204"/>
    </font>
    <font>
      <b/>
      <sz val="16"/>
      <name val="Times New Roman"/>
      <family val="1"/>
      <charset val="204"/>
    </font>
    <font>
      <sz val="12"/>
      <name val="Times New Roman"/>
      <family val="1"/>
      <charset val="204"/>
    </font>
    <font>
      <b/>
      <sz val="12"/>
      <name val="Times New Roman"/>
      <family val="1"/>
      <charset val="204"/>
    </font>
    <font>
      <b/>
      <sz val="12"/>
      <color theme="1"/>
      <name val="Times New Roman"/>
      <family val="1"/>
      <charset val="204"/>
    </font>
    <font>
      <b/>
      <sz val="14"/>
      <color theme="1"/>
      <name val="Times New Roman"/>
      <family val="1"/>
      <charset val="204"/>
    </font>
    <font>
      <sz val="10"/>
      <name val="Arial Cyr"/>
      <charset val="204"/>
    </font>
    <font>
      <sz val="16"/>
      <color rgb="FFFF0000"/>
      <name val="Times New Roman"/>
      <family val="1"/>
      <charset val="204"/>
    </font>
    <font>
      <b/>
      <sz val="11"/>
      <color theme="1"/>
      <name val="Calibri"/>
      <family val="2"/>
      <scheme val="minor"/>
    </font>
    <font>
      <b/>
      <sz val="16"/>
      <color rgb="FFC00000"/>
      <name val="Times New Roman"/>
      <family val="1"/>
      <charset val="204"/>
    </font>
    <font>
      <b/>
      <sz val="16"/>
      <color rgb="FFFF0000"/>
      <name val="Times New Roman"/>
      <family val="1"/>
      <charset val="204"/>
    </font>
    <font>
      <sz val="16"/>
      <color indexed="9"/>
      <name val="Times New Roman"/>
      <family val="1"/>
      <charset val="204"/>
    </font>
    <font>
      <b/>
      <sz val="11"/>
      <color theme="1"/>
      <name val="Times New Roman"/>
      <family val="1"/>
      <charset val="204"/>
    </font>
    <font>
      <b/>
      <sz val="11"/>
      <name val="Times New Roman"/>
      <family val="1"/>
      <charset val="204"/>
    </font>
    <font>
      <sz val="12"/>
      <color theme="1"/>
      <name val="Calibri"/>
      <family val="2"/>
      <scheme val="minor"/>
    </font>
    <font>
      <b/>
      <sz val="12"/>
      <color rgb="FF353D42"/>
      <name val="Times New Roman"/>
      <family val="1"/>
      <charset val="204"/>
    </font>
    <font>
      <b/>
      <sz val="12"/>
      <color theme="1"/>
      <name val="Calibri"/>
      <family val="2"/>
      <charset val="204"/>
      <scheme val="minor"/>
    </font>
    <font>
      <b/>
      <sz val="12"/>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rgb="FFFFFF99"/>
        <bgColor indexed="64"/>
      </patternFill>
    </fill>
    <fill>
      <patternFill patternType="solid">
        <fgColor theme="5" tint="0.79998168889431442"/>
        <bgColor indexed="64"/>
      </patternFill>
    </fill>
    <fill>
      <patternFill patternType="solid">
        <fgColor indexed="4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4" fillId="0" borderId="0"/>
    <xf numFmtId="0" fontId="12" fillId="0" borderId="0"/>
    <xf numFmtId="0" fontId="1" fillId="0" borderId="0"/>
    <xf numFmtId="0" fontId="12" fillId="0" borderId="0"/>
  </cellStyleXfs>
  <cellXfs count="313">
    <xf numFmtId="0" fontId="0" fillId="0" borderId="0" xfId="0"/>
    <xf numFmtId="0" fontId="5" fillId="0" borderId="0" xfId="0" applyFont="1" applyAlignment="1">
      <alignment horizontal="right"/>
    </xf>
    <xf numFmtId="0" fontId="5" fillId="0" borderId="0" xfId="0" applyFont="1"/>
    <xf numFmtId="0" fontId="8" fillId="0" borderId="1" xfId="1" applyFont="1" applyFill="1" applyBorder="1" applyAlignment="1">
      <alignment horizontal="center"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8" fillId="0" borderId="1" xfId="1" applyNumberFormat="1" applyFont="1" applyFill="1" applyBorder="1" applyAlignment="1">
      <alignment horizontal="center" vertical="center" wrapText="1"/>
    </xf>
    <xf numFmtId="0" fontId="5" fillId="0" borderId="1" xfId="0" applyFont="1" applyBorder="1"/>
    <xf numFmtId="0" fontId="10" fillId="0" borderId="1" xfId="0" applyFont="1" applyBorder="1"/>
    <xf numFmtId="0" fontId="10" fillId="0" borderId="0" xfId="0" applyFont="1"/>
    <xf numFmtId="165" fontId="10" fillId="0" borderId="1" xfId="0" applyNumberFormat="1" applyFont="1" applyBorder="1" applyAlignment="1">
      <alignment horizontal="center"/>
    </xf>
    <xf numFmtId="165" fontId="10" fillId="0" borderId="1" xfId="0" applyNumberFormat="1" applyFont="1" applyBorder="1" applyAlignment="1">
      <alignment horizontal="center" vertical="center"/>
    </xf>
    <xf numFmtId="0" fontId="3" fillId="0" borderId="0" xfId="1" applyFont="1" applyFill="1" applyBorder="1"/>
    <xf numFmtId="166" fontId="11" fillId="0" borderId="0" xfId="1" applyNumberFormat="1" applyFont="1" applyFill="1" applyBorder="1" applyAlignment="1">
      <alignment horizontal="center" vertical="center"/>
    </xf>
    <xf numFmtId="164" fontId="3" fillId="0" borderId="0" xfId="1" applyNumberFormat="1" applyFont="1" applyFill="1" applyBorder="1"/>
    <xf numFmtId="166" fontId="3" fillId="0" borderId="0" xfId="1" applyNumberFormat="1" applyFont="1" applyFill="1" applyBorder="1" applyAlignment="1">
      <alignment horizontal="center"/>
    </xf>
    <xf numFmtId="0" fontId="5" fillId="0" borderId="0" xfId="0" applyFont="1" applyFill="1"/>
    <xf numFmtId="0" fontId="6" fillId="0" borderId="0" xfId="2" applyFont="1" applyFill="1"/>
    <xf numFmtId="167" fontId="6" fillId="0" borderId="0" xfId="2" applyNumberFormat="1" applyFont="1" applyFill="1"/>
    <xf numFmtId="167" fontId="6" fillId="0" borderId="0" xfId="2" applyNumberFormat="1" applyFont="1" applyFill="1" applyAlignment="1">
      <alignment horizontal="right"/>
    </xf>
    <xf numFmtId="167" fontId="6" fillId="0" borderId="0" xfId="2" applyNumberFormat="1" applyFont="1" applyFill="1" applyAlignment="1">
      <alignment horizontal="center"/>
    </xf>
    <xf numFmtId="165" fontId="6" fillId="0" borderId="0" xfId="2" applyNumberFormat="1" applyFont="1" applyFill="1"/>
    <xf numFmtId="49" fontId="6" fillId="0" borderId="0" xfId="2" applyNumberFormat="1" applyFont="1" applyFill="1" applyBorder="1" applyAlignment="1">
      <alignment horizontal="center"/>
    </xf>
    <xf numFmtId="0" fontId="6" fillId="0" borderId="0" xfId="2" applyFont="1" applyFill="1" applyBorder="1" applyAlignment="1">
      <alignment horizontal="center"/>
    </xf>
    <xf numFmtId="167" fontId="6" fillId="0" borderId="0" xfId="2" applyNumberFormat="1" applyFont="1" applyFill="1" applyBorder="1" applyAlignment="1">
      <alignment horizontal="center"/>
    </xf>
    <xf numFmtId="167" fontId="6" fillId="0" borderId="0" xfId="2" applyNumberFormat="1" applyFont="1" applyFill="1" applyBorder="1" applyAlignment="1">
      <alignment horizontal="right"/>
    </xf>
    <xf numFmtId="165" fontId="6" fillId="0" borderId="0" xfId="2" applyNumberFormat="1" applyFont="1" applyFill="1" applyBorder="1" applyAlignment="1">
      <alignment horizontal="center"/>
    </xf>
    <xf numFmtId="0" fontId="6" fillId="0" borderId="0" xfId="2" applyFont="1" applyFill="1" applyBorder="1"/>
    <xf numFmtId="167" fontId="6" fillId="0" borderId="0" xfId="2" applyNumberFormat="1" applyFont="1" applyFill="1" applyBorder="1"/>
    <xf numFmtId="1" fontId="7" fillId="0" borderId="1" xfId="2" applyNumberFormat="1" applyFont="1" applyFill="1" applyBorder="1" applyAlignment="1">
      <alignment horizontal="center" vertical="center" wrapText="1"/>
    </xf>
    <xf numFmtId="1" fontId="7" fillId="4" borderId="1" xfId="2" applyNumberFormat="1" applyFont="1" applyFill="1" applyBorder="1" applyAlignment="1">
      <alignment horizontal="center" vertical="center" wrapText="1"/>
    </xf>
    <xf numFmtId="1" fontId="7" fillId="2" borderId="1" xfId="2" applyNumberFormat="1" applyFont="1" applyFill="1" applyBorder="1" applyAlignment="1">
      <alignment horizontal="center" vertical="center" wrapText="1"/>
    </xf>
    <xf numFmtId="1" fontId="6" fillId="0" borderId="1" xfId="2" applyNumberFormat="1" applyFont="1" applyFill="1" applyBorder="1" applyAlignment="1">
      <alignment horizontal="center" vertical="center" wrapText="1"/>
    </xf>
    <xf numFmtId="1" fontId="7" fillId="5" borderId="1" xfId="2" applyNumberFormat="1" applyFont="1" applyFill="1" applyBorder="1" applyAlignment="1">
      <alignment horizontal="center" vertical="center" wrapText="1"/>
    </xf>
    <xf numFmtId="1" fontId="6" fillId="0" borderId="0" xfId="2" applyNumberFormat="1" applyFont="1" applyFill="1"/>
    <xf numFmtId="0" fontId="6" fillId="6" borderId="1" xfId="2" applyFont="1" applyFill="1" applyBorder="1" applyAlignment="1">
      <alignment horizontal="center" vertical="center" wrapText="1"/>
    </xf>
    <xf numFmtId="49" fontId="7" fillId="6" borderId="2" xfId="2" applyNumberFormat="1" applyFont="1" applyFill="1" applyBorder="1" applyAlignment="1">
      <alignment horizontal="center" vertical="center" wrapText="1"/>
    </xf>
    <xf numFmtId="167" fontId="6" fillId="6" borderId="1" xfId="2" applyNumberFormat="1" applyFont="1" applyFill="1" applyBorder="1" applyAlignment="1">
      <alignment horizontal="center" vertical="center" wrapText="1"/>
    </xf>
    <xf numFmtId="167" fontId="13" fillId="6" borderId="1" xfId="2" applyNumberFormat="1" applyFont="1" applyFill="1" applyBorder="1" applyAlignment="1">
      <alignment horizontal="center" vertical="center" wrapText="1"/>
    </xf>
    <xf numFmtId="165" fontId="6" fillId="6" borderId="1" xfId="2" applyNumberFormat="1" applyFont="1" applyFill="1" applyBorder="1" applyAlignment="1">
      <alignment horizontal="right" vertical="center" wrapText="1"/>
    </xf>
    <xf numFmtId="165" fontId="6" fillId="6" borderId="1" xfId="2" applyNumberFormat="1" applyFont="1" applyFill="1" applyBorder="1" applyAlignment="1">
      <alignment horizontal="center" vertical="center" wrapText="1"/>
    </xf>
    <xf numFmtId="49" fontId="7" fillId="6" borderId="1" xfId="2" applyNumberFormat="1" applyFont="1" applyFill="1" applyBorder="1" applyAlignment="1">
      <alignment horizontal="center" vertical="center" wrapText="1"/>
    </xf>
    <xf numFmtId="0" fontId="6" fillId="6" borderId="0" xfId="2" applyFont="1" applyFill="1"/>
    <xf numFmtId="0" fontId="7" fillId="0" borderId="1" xfId="2" applyFont="1" applyFill="1" applyBorder="1" applyAlignment="1">
      <alignment horizontal="center" vertical="center" wrapText="1"/>
    </xf>
    <xf numFmtId="166" fontId="7" fillId="0" borderId="1" xfId="2" applyNumberFormat="1" applyFont="1" applyFill="1" applyBorder="1" applyAlignment="1">
      <alignment horizontal="center" vertical="center" wrapText="1"/>
    </xf>
    <xf numFmtId="166" fontId="6" fillId="0" borderId="1" xfId="2" applyNumberFormat="1" applyFont="1" applyFill="1" applyBorder="1" applyAlignment="1">
      <alignment horizontal="center" vertical="center" wrapText="1"/>
    </xf>
    <xf numFmtId="166" fontId="15" fillId="5"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0" fontId="7" fillId="0" borderId="0" xfId="2" applyFont="1" applyFill="1"/>
    <xf numFmtId="49" fontId="6" fillId="0" borderId="2" xfId="2" applyNumberFormat="1" applyFont="1" applyFill="1" applyBorder="1" applyAlignment="1">
      <alignment horizontal="center" vertical="center" wrapText="1"/>
    </xf>
    <xf numFmtId="166" fontId="6" fillId="0" borderId="1" xfId="2" applyNumberFormat="1" applyFont="1" applyFill="1" applyBorder="1" applyAlignment="1">
      <alignment horizontal="right" vertical="center" wrapText="1"/>
    </xf>
    <xf numFmtId="0" fontId="6" fillId="0" borderId="1" xfId="2" applyFont="1" applyFill="1" applyBorder="1" applyAlignment="1">
      <alignment horizontal="center" vertical="center" wrapText="1"/>
    </xf>
    <xf numFmtId="166" fontId="6" fillId="5" borderId="1" xfId="2" applyNumberFormat="1" applyFont="1" applyFill="1" applyBorder="1" applyAlignment="1">
      <alignment horizontal="center" vertical="center" wrapText="1"/>
    </xf>
    <xf numFmtId="166" fontId="7" fillId="0" borderId="1" xfId="2" applyNumberFormat="1" applyFont="1" applyFill="1" applyBorder="1"/>
    <xf numFmtId="166" fontId="6" fillId="0" borderId="1" xfId="2" applyNumberFormat="1" applyFont="1" applyFill="1" applyBorder="1"/>
    <xf numFmtId="166" fontId="6" fillId="0" borderId="0" xfId="2" applyNumberFormat="1" applyFont="1" applyFill="1"/>
    <xf numFmtId="167" fontId="7" fillId="0" borderId="1" xfId="2" applyNumberFormat="1" applyFont="1" applyFill="1" applyBorder="1" applyAlignment="1">
      <alignment horizontal="center" vertical="center" wrapText="1"/>
    </xf>
    <xf numFmtId="165" fontId="16" fillId="0" borderId="1" xfId="2" applyNumberFormat="1" applyFont="1" applyFill="1" applyBorder="1" applyAlignment="1">
      <alignment horizontal="center" vertical="center" wrapText="1"/>
    </xf>
    <xf numFmtId="49" fontId="6" fillId="4" borderId="2" xfId="2" applyNumberFormat="1" applyFont="1" applyFill="1" applyBorder="1" applyAlignment="1">
      <alignment horizontal="center" vertical="center" wrapText="1"/>
    </xf>
    <xf numFmtId="166" fontId="6" fillId="6" borderId="1" xfId="2" applyNumberFormat="1" applyFont="1" applyFill="1" applyBorder="1" applyAlignment="1">
      <alignment horizontal="center" vertical="center" wrapText="1"/>
    </xf>
    <xf numFmtId="166" fontId="6" fillId="6" borderId="1" xfId="2" applyNumberFormat="1" applyFont="1" applyFill="1" applyBorder="1" applyAlignment="1">
      <alignment horizontal="right" vertical="center" wrapText="1"/>
    </xf>
    <xf numFmtId="0" fontId="6" fillId="4" borderId="2" xfId="2" applyFont="1" applyFill="1" applyBorder="1" applyAlignment="1">
      <alignment horizontal="center" vertical="center" wrapText="1"/>
    </xf>
    <xf numFmtId="0" fontId="6" fillId="0" borderId="2" xfId="2" applyFont="1" applyFill="1" applyBorder="1" applyAlignment="1">
      <alignment horizontal="center" vertical="center" wrapText="1"/>
    </xf>
    <xf numFmtId="166" fontId="13" fillId="0" borderId="1" xfId="2" applyNumberFormat="1" applyFont="1" applyFill="1" applyBorder="1" applyAlignment="1">
      <alignment horizontal="center" vertical="center" wrapText="1"/>
    </xf>
    <xf numFmtId="166" fontId="7" fillId="5"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13" fillId="0" borderId="1" xfId="2"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13" fillId="0" borderId="0" xfId="2" applyFont="1" applyFill="1"/>
    <xf numFmtId="0" fontId="6" fillId="3" borderId="1" xfId="2" applyFont="1" applyFill="1" applyBorder="1" applyAlignment="1">
      <alignment horizontal="center" vertical="center" wrapText="1"/>
    </xf>
    <xf numFmtId="0" fontId="2" fillId="2" borderId="2" xfId="2" applyFont="1" applyFill="1" applyBorder="1" applyAlignment="1">
      <alignment horizontal="center" vertical="center" wrapText="1"/>
    </xf>
    <xf numFmtId="166" fontId="2" fillId="2" borderId="1" xfId="2" applyNumberFormat="1" applyFont="1" applyFill="1" applyBorder="1" applyAlignment="1">
      <alignment horizontal="center" vertical="center" wrapText="1"/>
    </xf>
    <xf numFmtId="49" fontId="7" fillId="3" borderId="1" xfId="2" applyNumberFormat="1" applyFont="1" applyFill="1" applyBorder="1" applyAlignment="1">
      <alignment horizontal="center" vertical="center" wrapText="1"/>
    </xf>
    <xf numFmtId="0" fontId="6" fillId="3" borderId="0" xfId="2" applyFont="1" applyFill="1"/>
    <xf numFmtId="166" fontId="6" fillId="0" borderId="1" xfId="2" applyNumberFormat="1" applyFont="1" applyFill="1" applyBorder="1" applyAlignment="1">
      <alignment horizontal="center" vertical="center"/>
    </xf>
    <xf numFmtId="165" fontId="6" fillId="0" borderId="1" xfId="2" applyNumberFormat="1" applyFont="1" applyFill="1" applyBorder="1"/>
    <xf numFmtId="49" fontId="6" fillId="6" borderId="1" xfId="2" applyNumberFormat="1" applyFont="1" applyFill="1" applyBorder="1" applyAlignment="1">
      <alignment horizontal="center" vertical="center" wrapText="1"/>
    </xf>
    <xf numFmtId="166" fontId="6" fillId="6" borderId="1" xfId="2" applyNumberFormat="1" applyFont="1" applyFill="1" applyBorder="1" applyAlignment="1">
      <alignment horizontal="center" vertical="center"/>
    </xf>
    <xf numFmtId="165" fontId="6" fillId="6" borderId="1" xfId="2" applyNumberFormat="1" applyFont="1" applyFill="1" applyBorder="1"/>
    <xf numFmtId="166" fontId="13" fillId="0" borderId="1" xfId="2" applyNumberFormat="1" applyFont="1" applyFill="1" applyBorder="1" applyAlignment="1">
      <alignment horizontal="center" vertical="center"/>
    </xf>
    <xf numFmtId="166" fontId="13" fillId="5" borderId="1" xfId="2" applyNumberFormat="1" applyFont="1" applyFill="1" applyBorder="1" applyAlignment="1">
      <alignment horizontal="center" vertical="center" wrapText="1"/>
    </xf>
    <xf numFmtId="165" fontId="13" fillId="0" borderId="1" xfId="2" applyNumberFormat="1" applyFont="1" applyFill="1" applyBorder="1"/>
    <xf numFmtId="0" fontId="6" fillId="6" borderId="0" xfId="2" applyFont="1" applyFill="1" applyBorder="1"/>
    <xf numFmtId="166" fontId="7" fillId="0" borderId="1" xfId="2" applyNumberFormat="1" applyFont="1" applyFill="1" applyBorder="1" applyAlignment="1">
      <alignment horizontal="center" vertical="center"/>
    </xf>
    <xf numFmtId="165" fontId="7" fillId="0" borderId="1" xfId="2" applyNumberFormat="1" applyFont="1" applyFill="1" applyBorder="1"/>
    <xf numFmtId="0" fontId="7" fillId="0" borderId="0" xfId="2" applyFont="1" applyFill="1" applyBorder="1"/>
    <xf numFmtId="166" fontId="15" fillId="0" borderId="1" xfId="2" applyNumberFormat="1" applyFont="1" applyFill="1" applyBorder="1" applyAlignment="1">
      <alignment horizontal="center" vertical="center" wrapText="1"/>
    </xf>
    <xf numFmtId="166" fontId="16" fillId="0" borderId="1" xfId="2" applyNumberFormat="1" applyFont="1" applyFill="1" applyBorder="1" applyAlignment="1">
      <alignment horizontal="center" vertical="center" wrapText="1"/>
    </xf>
    <xf numFmtId="166" fontId="7" fillId="6" borderId="1" xfId="2" applyNumberFormat="1" applyFont="1" applyFill="1" applyBorder="1" applyAlignment="1">
      <alignment horizontal="center" vertical="center"/>
    </xf>
    <xf numFmtId="166" fontId="7" fillId="6" borderId="1" xfId="2" applyNumberFormat="1" applyFont="1" applyFill="1" applyBorder="1" applyAlignment="1">
      <alignment horizontal="center" vertical="center" wrapText="1"/>
    </xf>
    <xf numFmtId="165" fontId="7" fillId="6" borderId="1" xfId="2" applyNumberFormat="1" applyFont="1" applyFill="1" applyBorder="1"/>
    <xf numFmtId="0" fontId="7" fillId="6" borderId="0" xfId="2" applyFont="1" applyFill="1"/>
    <xf numFmtId="0" fontId="7" fillId="6" borderId="0" xfId="2" applyFont="1" applyFill="1" applyBorder="1"/>
    <xf numFmtId="166" fontId="6" fillId="0" borderId="1" xfId="2" quotePrefix="1" applyNumberFormat="1" applyFont="1" applyFill="1" applyBorder="1" applyAlignment="1">
      <alignment horizontal="center" vertical="center"/>
    </xf>
    <xf numFmtId="49" fontId="7" fillId="4" borderId="2" xfId="2" applyNumberFormat="1" applyFont="1" applyFill="1" applyBorder="1" applyAlignment="1">
      <alignment horizontal="center" vertical="center" wrapText="1"/>
    </xf>
    <xf numFmtId="166" fontId="15" fillId="6" borderId="1" xfId="2" applyNumberFormat="1" applyFont="1" applyFill="1" applyBorder="1" applyAlignment="1">
      <alignment horizontal="center" vertical="center" wrapText="1"/>
    </xf>
    <xf numFmtId="49" fontId="6" fillId="6" borderId="2" xfId="2" applyNumberFormat="1" applyFont="1" applyFill="1" applyBorder="1" applyAlignment="1">
      <alignment horizontal="center" vertical="center" wrapText="1"/>
    </xf>
    <xf numFmtId="49" fontId="6" fillId="6" borderId="1" xfId="2" applyNumberFormat="1" applyFont="1" applyFill="1" applyBorder="1" applyAlignment="1">
      <alignment horizontal="center" vertical="center"/>
    </xf>
    <xf numFmtId="49" fontId="15" fillId="6" borderId="1" xfId="2" applyNumberFormat="1" applyFont="1" applyFill="1" applyBorder="1" applyAlignment="1">
      <alignment horizontal="center" vertical="center" wrapText="1"/>
    </xf>
    <xf numFmtId="49" fontId="6" fillId="6" borderId="1" xfId="2" applyNumberFormat="1" applyFont="1" applyFill="1" applyBorder="1" applyAlignment="1">
      <alignment horizontal="right" vertical="center" wrapText="1"/>
    </xf>
    <xf numFmtId="49" fontId="6" fillId="6" borderId="1" xfId="2" applyNumberFormat="1" applyFont="1" applyFill="1" applyBorder="1"/>
    <xf numFmtId="49" fontId="6" fillId="6" borderId="0" xfId="2" applyNumberFormat="1" applyFont="1" applyFill="1"/>
    <xf numFmtId="49" fontId="6" fillId="6" borderId="0" xfId="2" applyNumberFormat="1" applyFont="1" applyFill="1" applyBorder="1"/>
    <xf numFmtId="166" fontId="6" fillId="7" borderId="1" xfId="2" applyNumberFormat="1" applyFont="1" applyFill="1" applyBorder="1" applyAlignment="1">
      <alignment horizontal="center" vertical="center" wrapText="1"/>
    </xf>
    <xf numFmtId="49" fontId="6" fillId="4" borderId="1" xfId="2" applyNumberFormat="1" applyFont="1" applyFill="1" applyBorder="1" applyAlignment="1">
      <alignment horizontal="center" vertical="center" wrapText="1"/>
    </xf>
    <xf numFmtId="166" fontId="7" fillId="0" borderId="1" xfId="2" applyNumberFormat="1" applyFont="1" applyFill="1" applyBorder="1" applyAlignment="1">
      <alignment vertical="center"/>
    </xf>
    <xf numFmtId="166" fontId="17" fillId="0" borderId="0" xfId="2" applyNumberFormat="1" applyFont="1" applyFill="1"/>
    <xf numFmtId="166" fontId="7" fillId="0" borderId="0" xfId="2" applyNumberFormat="1" applyFont="1" applyFill="1" applyBorder="1" applyAlignment="1">
      <alignment vertical="center"/>
    </xf>
    <xf numFmtId="166" fontId="6" fillId="0" borderId="0" xfId="2" applyNumberFormat="1" applyFont="1" applyFill="1" applyBorder="1" applyAlignment="1">
      <alignment vertical="center"/>
    </xf>
    <xf numFmtId="166" fontId="7" fillId="0" borderId="0" xfId="2" applyNumberFormat="1" applyFont="1" applyFill="1" applyAlignment="1">
      <alignment horizontal="right"/>
    </xf>
    <xf numFmtId="0" fontId="6" fillId="4" borderId="0" xfId="2" applyFont="1" applyFill="1"/>
    <xf numFmtId="166" fontId="6" fillId="0" borderId="0" xfId="2" applyNumberFormat="1" applyFont="1" applyFill="1" applyAlignment="1">
      <alignment horizontal="right"/>
    </xf>
    <xf numFmtId="166" fontId="6" fillId="7" borderId="0" xfId="2" applyNumberFormat="1" applyFont="1" applyFill="1" applyAlignment="1">
      <alignment horizontal="center"/>
    </xf>
    <xf numFmtId="49" fontId="6" fillId="4" borderId="1" xfId="2" applyNumberFormat="1" applyFont="1" applyFill="1" applyBorder="1" applyAlignment="1">
      <alignment horizontal="right"/>
    </xf>
    <xf numFmtId="0" fontId="6" fillId="0" borderId="1" xfId="2" applyFont="1" applyFill="1" applyBorder="1"/>
    <xf numFmtId="166" fontId="6" fillId="0" borderId="1" xfId="2" applyNumberFormat="1" applyFont="1" applyFill="1" applyBorder="1" applyAlignment="1">
      <alignment horizontal="right"/>
    </xf>
    <xf numFmtId="166" fontId="6" fillId="0" borderId="4" xfId="2" applyNumberFormat="1" applyFont="1" applyFill="1" applyBorder="1"/>
    <xf numFmtId="166" fontId="6" fillId="0" borderId="5" xfId="2" applyNumberFormat="1" applyFont="1" applyFill="1" applyBorder="1"/>
    <xf numFmtId="166" fontId="6" fillId="0" borderId="6" xfId="2" applyNumberFormat="1" applyFont="1" applyFill="1" applyBorder="1"/>
    <xf numFmtId="166" fontId="6" fillId="0" borderId="7" xfId="2" applyNumberFormat="1" applyFont="1" applyFill="1" applyBorder="1"/>
    <xf numFmtId="49" fontId="6" fillId="4" borderId="2" xfId="2" applyNumberFormat="1" applyFont="1" applyFill="1" applyBorder="1" applyAlignment="1">
      <alignment horizontal="right" vertical="center" wrapText="1"/>
    </xf>
    <xf numFmtId="166" fontId="6" fillId="0" borderId="8" xfId="2" applyNumberFormat="1" applyFont="1" applyFill="1" applyBorder="1"/>
    <xf numFmtId="166" fontId="6" fillId="0" borderId="9" xfId="2" applyNumberFormat="1" applyFont="1" applyFill="1" applyBorder="1"/>
    <xf numFmtId="49" fontId="7" fillId="3" borderId="1" xfId="2" applyNumberFormat="1" applyFont="1" applyFill="1" applyBorder="1" applyAlignment="1">
      <alignment horizontal="right"/>
    </xf>
    <xf numFmtId="0" fontId="7" fillId="3" borderId="1" xfId="2" applyFont="1" applyFill="1" applyBorder="1"/>
    <xf numFmtId="166" fontId="7" fillId="3" borderId="1" xfId="2" applyNumberFormat="1" applyFont="1" applyFill="1" applyBorder="1"/>
    <xf numFmtId="166" fontId="6" fillId="0" borderId="10" xfId="2" applyNumberFormat="1" applyFont="1" applyFill="1" applyBorder="1"/>
    <xf numFmtId="166" fontId="6" fillId="0" borderId="11" xfId="2" applyNumberFormat="1" applyFont="1" applyFill="1" applyBorder="1"/>
    <xf numFmtId="0" fontId="7" fillId="3" borderId="0" xfId="2" applyFont="1" applyFill="1"/>
    <xf numFmtId="0" fontId="7" fillId="3" borderId="0" xfId="2" applyFont="1" applyFill="1" applyBorder="1"/>
    <xf numFmtId="167" fontId="6" fillId="2" borderId="0" xfId="2" applyNumberFormat="1" applyFont="1" applyFill="1"/>
    <xf numFmtId="167" fontId="6" fillId="7" borderId="0" xfId="2" applyNumberFormat="1" applyFont="1" applyFill="1" applyAlignment="1">
      <alignment horizontal="center"/>
    </xf>
    <xf numFmtId="166" fontId="6" fillId="2" borderId="1" xfId="2" applyNumberFormat="1" applyFont="1" applyFill="1" applyBorder="1" applyAlignment="1">
      <alignment horizontal="right" vertical="center" wrapText="1"/>
    </xf>
    <xf numFmtId="166" fontId="6" fillId="0" borderId="1" xfId="2" applyNumberFormat="1" applyFont="1" applyFill="1" applyBorder="1" applyAlignment="1">
      <alignment vertical="center"/>
    </xf>
    <xf numFmtId="0" fontId="19" fillId="2" borderId="1" xfId="1" applyFont="1" applyFill="1" applyBorder="1" applyAlignment="1">
      <alignment horizontal="center" vertical="center" wrapText="1"/>
    </xf>
    <xf numFmtId="0" fontId="18" fillId="0" borderId="1" xfId="0" applyFont="1" applyBorder="1" applyAlignment="1">
      <alignment horizontal="center" vertical="center"/>
    </xf>
    <xf numFmtId="0" fontId="10" fillId="0" borderId="1" xfId="0" applyFont="1" applyBorder="1" applyAlignment="1">
      <alignment horizontal="center" vertical="center"/>
    </xf>
    <xf numFmtId="165" fontId="5" fillId="0" borderId="1" xfId="0" applyNumberFormat="1" applyFont="1" applyBorder="1"/>
    <xf numFmtId="165" fontId="5" fillId="0" borderId="1" xfId="0" applyNumberFormat="1" applyFont="1" applyBorder="1" applyAlignment="1">
      <alignment horizontal="center" vertical="center"/>
    </xf>
    <xf numFmtId="0" fontId="10" fillId="0" borderId="1" xfId="0" applyFont="1" applyBorder="1" applyAlignment="1">
      <alignment wrapText="1"/>
    </xf>
    <xf numFmtId="166" fontId="11" fillId="0" borderId="0" xfId="0" applyNumberFormat="1" applyFont="1" applyFill="1" applyBorder="1" applyAlignment="1">
      <alignment horizontal="left" vertical="center" wrapText="1"/>
    </xf>
    <xf numFmtId="0" fontId="5" fillId="0" borderId="0" xfId="0" applyFont="1" applyFill="1" applyBorder="1"/>
    <xf numFmtId="165" fontId="10" fillId="0" borderId="0" xfId="0" applyNumberFormat="1" applyFont="1" applyFill="1" applyBorder="1" applyAlignment="1">
      <alignment horizontal="center" vertical="center"/>
    </xf>
    <xf numFmtId="0" fontId="3" fillId="0" borderId="0" xfId="0" applyFont="1" applyFill="1" applyAlignment="1"/>
    <xf numFmtId="0" fontId="9" fillId="0" borderId="1" xfId="1" applyFont="1" applyFill="1" applyBorder="1" applyAlignment="1">
      <alignment horizontal="center" vertical="center" wrapText="1"/>
    </xf>
    <xf numFmtId="166" fontId="11" fillId="2" borderId="1" xfId="0" applyNumberFormat="1" applyFont="1" applyFill="1" applyBorder="1" applyAlignment="1">
      <alignment horizontal="left" vertical="center" wrapText="1"/>
    </xf>
    <xf numFmtId="0" fontId="5" fillId="0" borderId="1" xfId="0" applyFont="1" applyBorder="1" applyAlignment="1">
      <alignment horizontal="center" vertical="center"/>
    </xf>
    <xf numFmtId="1" fontId="7" fillId="6" borderId="1" xfId="2" applyNumberFormat="1" applyFont="1" applyFill="1" applyBorder="1" applyAlignment="1">
      <alignment horizontal="center" vertical="center" wrapText="1"/>
    </xf>
    <xf numFmtId="1" fontId="7" fillId="6" borderId="2" xfId="2" applyNumberFormat="1" applyFont="1" applyFill="1" applyBorder="1" applyAlignment="1">
      <alignment horizontal="center" vertical="center" wrapText="1"/>
    </xf>
    <xf numFmtId="1" fontId="7" fillId="6" borderId="3" xfId="2" applyNumberFormat="1" applyFont="1" applyFill="1" applyBorder="1" applyAlignment="1">
      <alignment horizontal="center" vertical="center" wrapText="1"/>
    </xf>
    <xf numFmtId="1" fontId="6" fillId="6" borderId="1" xfId="2" applyNumberFormat="1" applyFont="1" applyFill="1" applyBorder="1" applyAlignment="1">
      <alignment horizontal="center" vertical="center" wrapText="1"/>
    </xf>
    <xf numFmtId="1" fontId="6" fillId="6" borderId="0" xfId="2" applyNumberFormat="1" applyFont="1" applyFill="1"/>
    <xf numFmtId="165" fontId="6" fillId="0" borderId="1" xfId="2" applyNumberFormat="1" applyFont="1" applyFill="1" applyBorder="1" applyAlignment="1">
      <alignment horizontal="center" vertical="center" wrapText="1"/>
    </xf>
    <xf numFmtId="165" fontId="6" fillId="2" borderId="1" xfId="2" applyNumberFormat="1" applyFont="1" applyFill="1" applyBorder="1" applyAlignment="1">
      <alignment horizontal="center" vertical="center" wrapText="1"/>
    </xf>
    <xf numFmtId="165" fontId="6" fillId="0" borderId="1" xfId="2" applyNumberFormat="1" applyFont="1" applyFill="1" applyBorder="1" applyAlignment="1">
      <alignment horizontal="right" wrapText="1"/>
    </xf>
    <xf numFmtId="165" fontId="16" fillId="5" borderId="1" xfId="2" applyNumberFormat="1" applyFont="1" applyFill="1" applyBorder="1" applyAlignment="1">
      <alignment horizontal="center" vertical="center" wrapText="1"/>
    </xf>
    <xf numFmtId="49" fontId="10" fillId="0" borderId="1" xfId="0" applyNumberFormat="1" applyFont="1" applyBorder="1" applyAlignment="1">
      <alignment horizontal="center" vertical="center"/>
    </xf>
    <xf numFmtId="2" fontId="19" fillId="0" borderId="1" xfId="2" applyNumberFormat="1" applyFont="1" applyFill="1" applyBorder="1" applyAlignment="1">
      <alignment horizontal="center" vertical="center" wrapText="1"/>
    </xf>
    <xf numFmtId="0" fontId="10" fillId="0" borderId="1" xfId="0" applyFont="1" applyBorder="1" applyAlignment="1">
      <alignment horizontal="center" vertical="center" wrapText="1"/>
    </xf>
    <xf numFmtId="166" fontId="5" fillId="0" borderId="0" xfId="0" applyNumberFormat="1" applyFont="1"/>
    <xf numFmtId="166" fontId="5" fillId="0" borderId="0" xfId="0" applyNumberFormat="1" applyFont="1" applyAlignment="1">
      <alignment horizontal="right"/>
    </xf>
    <xf numFmtId="166" fontId="9" fillId="0" borderId="1" xfId="0" applyNumberFormat="1" applyFont="1" applyFill="1" applyBorder="1" applyAlignment="1">
      <alignment horizontal="center" vertical="center" wrapText="1"/>
    </xf>
    <xf numFmtId="166" fontId="8" fillId="0" borderId="1" xfId="1" applyNumberFormat="1" applyFont="1" applyFill="1" applyBorder="1" applyAlignment="1">
      <alignment horizontal="center" vertical="center" wrapText="1"/>
    </xf>
    <xf numFmtId="166" fontId="10" fillId="0" borderId="1" xfId="0" applyNumberFormat="1" applyFont="1" applyBorder="1" applyAlignment="1">
      <alignment horizontal="center" vertical="center"/>
    </xf>
    <xf numFmtId="166" fontId="5" fillId="0" borderId="1" xfId="0" applyNumberFormat="1" applyFont="1" applyBorder="1" applyAlignment="1">
      <alignment horizontal="center" vertical="center"/>
    </xf>
    <xf numFmtId="166" fontId="5" fillId="0" borderId="1" xfId="0" applyNumberFormat="1" applyFont="1" applyBorder="1"/>
    <xf numFmtId="166" fontId="10" fillId="0" borderId="1" xfId="0" applyNumberFormat="1" applyFont="1" applyBorder="1" applyAlignment="1">
      <alignment horizontal="center"/>
    </xf>
    <xf numFmtId="166" fontId="3" fillId="0" borderId="0" xfId="1" applyNumberFormat="1" applyFont="1" applyFill="1" applyBorder="1"/>
    <xf numFmtId="166" fontId="5" fillId="0" borderId="0" xfId="0" applyNumberFormat="1" applyFont="1" applyFill="1"/>
    <xf numFmtId="166" fontId="16" fillId="0" borderId="1" xfId="2" applyNumberFormat="1" applyFont="1" applyFill="1" applyBorder="1" applyAlignment="1">
      <alignment horizontal="right" vertical="center" wrapText="1"/>
    </xf>
    <xf numFmtId="166" fontId="16" fillId="5" borderId="1" xfId="2" applyNumberFormat="1" applyFont="1" applyFill="1" applyBorder="1" applyAlignment="1">
      <alignment horizontal="center" vertical="center" wrapText="1"/>
    </xf>
    <xf numFmtId="0" fontId="10" fillId="0" borderId="1" xfId="0" applyFont="1" applyBorder="1" applyAlignment="1">
      <alignment horizontal="left" vertical="top" wrapText="1"/>
    </xf>
    <xf numFmtId="167" fontId="6" fillId="0" borderId="1" xfId="2" applyNumberFormat="1" applyFont="1" applyFill="1" applyBorder="1"/>
    <xf numFmtId="0" fontId="10" fillId="2" borderId="1" xfId="0" applyFont="1" applyFill="1" applyBorder="1" applyAlignment="1">
      <alignment vertical="top" wrapText="1"/>
    </xf>
    <xf numFmtId="0" fontId="10" fillId="2" borderId="1" xfId="0" applyFont="1" applyFill="1" applyBorder="1" applyAlignment="1">
      <alignment horizontal="left" vertical="center" wrapText="1"/>
    </xf>
    <xf numFmtId="0" fontId="5" fillId="0" borderId="0" xfId="0" applyFont="1" applyAlignment="1">
      <alignment horizontal="left" vertical="top"/>
    </xf>
    <xf numFmtId="0" fontId="6" fillId="0" borderId="2" xfId="2" applyFont="1" applyFill="1" applyBorder="1" applyAlignment="1">
      <alignment horizontal="left" vertical="center" wrapText="1"/>
    </xf>
    <xf numFmtId="0" fontId="6" fillId="0" borderId="3" xfId="2" applyFont="1" applyFill="1" applyBorder="1" applyAlignment="1">
      <alignment horizontal="left" vertical="center" wrapText="1"/>
    </xf>
    <xf numFmtId="0" fontId="6" fillId="6" borderId="2" xfId="2" applyFont="1" applyFill="1" applyBorder="1" applyAlignment="1">
      <alignment horizontal="left" vertical="center" wrapText="1"/>
    </xf>
    <xf numFmtId="0" fontId="6" fillId="6" borderId="3" xfId="2" applyFont="1" applyFill="1" applyBorder="1" applyAlignment="1">
      <alignment horizontal="left" vertical="center" wrapText="1"/>
    </xf>
    <xf numFmtId="0" fontId="10" fillId="0" borderId="1" xfId="0" applyFont="1" applyBorder="1" applyAlignment="1">
      <alignment vertical="top" wrapText="1"/>
    </xf>
    <xf numFmtId="166" fontId="6" fillId="6" borderId="1" xfId="2" quotePrefix="1" applyNumberFormat="1" applyFont="1" applyFill="1" applyBorder="1" applyAlignment="1">
      <alignment horizontal="center" vertical="center"/>
    </xf>
    <xf numFmtId="166" fontId="16" fillId="6" borderId="1" xfId="2" applyNumberFormat="1" applyFont="1" applyFill="1" applyBorder="1" applyAlignment="1">
      <alignment horizontal="center" vertical="center" wrapText="1"/>
    </xf>
    <xf numFmtId="49" fontId="6" fillId="4" borderId="2" xfId="2" applyNumberFormat="1" applyFont="1" applyFill="1" applyBorder="1" applyAlignment="1">
      <alignment horizontal="right" wrapText="1"/>
    </xf>
    <xf numFmtId="0" fontId="6" fillId="6" borderId="2" xfId="2" applyFont="1" applyFill="1" applyBorder="1" applyAlignment="1">
      <alignment horizontal="left" vertical="center" wrapText="1"/>
    </xf>
    <xf numFmtId="0" fontId="6" fillId="6" borderId="3" xfId="2" applyFont="1" applyFill="1" applyBorder="1" applyAlignment="1">
      <alignment horizontal="left" vertical="center" wrapText="1"/>
    </xf>
    <xf numFmtId="0" fontId="10" fillId="0" borderId="1" xfId="0" applyFont="1" applyBorder="1" applyAlignment="1">
      <alignment vertical="center"/>
    </xf>
    <xf numFmtId="49" fontId="9" fillId="2" borderId="1" xfId="4" applyNumberFormat="1" applyFont="1" applyFill="1" applyBorder="1" applyAlignment="1">
      <alignment horizontal="left" vertical="center" wrapText="1"/>
    </xf>
    <xf numFmtId="0" fontId="5" fillId="2" borderId="1" xfId="0" applyFont="1" applyFill="1" applyBorder="1"/>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166" fontId="10" fillId="2" borderId="1" xfId="0" applyNumberFormat="1" applyFont="1" applyFill="1" applyBorder="1" applyAlignment="1">
      <alignment horizontal="center" vertical="center"/>
    </xf>
    <xf numFmtId="166" fontId="5" fillId="2" borderId="1" xfId="0" applyNumberFormat="1" applyFont="1" applyFill="1" applyBorder="1" applyAlignment="1">
      <alignment horizontal="center" vertical="center"/>
    </xf>
    <xf numFmtId="0" fontId="10" fillId="2" borderId="1" xfId="0" applyFont="1" applyFill="1" applyBorder="1" applyAlignment="1">
      <alignment wrapText="1"/>
    </xf>
    <xf numFmtId="0" fontId="20" fillId="2" borderId="1" xfId="0" applyFont="1" applyFill="1" applyBorder="1" applyAlignment="1">
      <alignment vertical="center" wrapText="1"/>
    </xf>
    <xf numFmtId="166" fontId="3" fillId="0" borderId="0" xfId="0" applyNumberFormat="1" applyFont="1" applyFill="1"/>
    <xf numFmtId="0" fontId="9" fillId="0" borderId="1" xfId="0" applyFont="1" applyBorder="1" applyAlignment="1">
      <alignment horizontal="left" vertical="center" wrapText="1"/>
    </xf>
    <xf numFmtId="0" fontId="10" fillId="2" borderId="1" xfId="3" applyFont="1" applyFill="1" applyBorder="1" applyAlignment="1">
      <alignment horizontal="left" vertical="center" wrapText="1"/>
    </xf>
    <xf numFmtId="49" fontId="9" fillId="0" borderId="1" xfId="4" applyNumberFormat="1" applyFont="1" applyFill="1" applyBorder="1" applyAlignment="1">
      <alignment horizontal="left" vertical="center" wrapText="1"/>
    </xf>
    <xf numFmtId="0" fontId="9" fillId="0" borderId="1" xfId="0" applyFont="1" applyFill="1" applyBorder="1" applyAlignment="1">
      <alignment horizontal="left" vertical="center"/>
    </xf>
    <xf numFmtId="2" fontId="9" fillId="0" borderId="1" xfId="2" applyNumberFormat="1" applyFont="1" applyFill="1" applyBorder="1" applyAlignment="1">
      <alignment vertical="center" wrapText="1"/>
    </xf>
    <xf numFmtId="0" fontId="9" fillId="0" borderId="1" xfId="0" applyFont="1" applyBorder="1" applyAlignment="1">
      <alignment vertical="center" wrapText="1"/>
    </xf>
    <xf numFmtId="0" fontId="10" fillId="2" borderId="1" xfId="0" applyFont="1" applyFill="1" applyBorder="1" applyAlignment="1">
      <alignment vertical="center" wrapText="1"/>
    </xf>
    <xf numFmtId="0" fontId="10" fillId="0" borderId="1" xfId="0" applyFont="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Border="1" applyAlignment="1">
      <alignment horizontal="center" vertical="top"/>
    </xf>
    <xf numFmtId="0" fontId="18" fillId="0" borderId="1" xfId="0" applyFont="1" applyBorder="1" applyAlignment="1">
      <alignment horizontal="center" vertical="top"/>
    </xf>
    <xf numFmtId="0" fontId="5" fillId="0" borderId="1" xfId="0" applyFont="1" applyBorder="1" applyAlignment="1">
      <alignment vertical="top"/>
    </xf>
    <xf numFmtId="166" fontId="10" fillId="0" borderId="1" xfId="0" applyNumberFormat="1" applyFont="1" applyBorder="1" applyAlignment="1">
      <alignment horizontal="center" vertical="top"/>
    </xf>
    <xf numFmtId="166" fontId="5" fillId="0" borderId="1" xfId="0" applyNumberFormat="1" applyFont="1" applyBorder="1" applyAlignment="1">
      <alignment horizontal="center" vertical="top"/>
    </xf>
    <xf numFmtId="166" fontId="5" fillId="0" borderId="1" xfId="0" applyNumberFormat="1" applyFont="1" applyBorder="1" applyAlignment="1">
      <alignment vertical="top"/>
    </xf>
    <xf numFmtId="0" fontId="5" fillId="0" borderId="0" xfId="0" applyFont="1" applyAlignment="1">
      <alignment vertical="top"/>
    </xf>
    <xf numFmtId="0" fontId="10" fillId="0" borderId="1" xfId="0" applyFont="1" applyBorder="1" applyAlignment="1">
      <alignment horizontal="left" vertical="center"/>
    </xf>
    <xf numFmtId="0" fontId="18" fillId="2" borderId="1" xfId="0" applyFont="1" applyFill="1" applyBorder="1" applyAlignment="1">
      <alignment horizontal="center" vertical="center"/>
    </xf>
    <xf numFmtId="0" fontId="10" fillId="0" borderId="1" xfId="0" applyFont="1" applyBorder="1" applyAlignment="1">
      <alignment horizontal="center"/>
    </xf>
    <xf numFmtId="2" fontId="9" fillId="0" borderId="1" xfId="2" applyNumberFormat="1"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justify" vertical="center"/>
    </xf>
    <xf numFmtId="0" fontId="10" fillId="2" borderId="1" xfId="3" applyFont="1" applyFill="1" applyBorder="1" applyAlignment="1">
      <alignment vertical="center" wrapText="1"/>
    </xf>
    <xf numFmtId="0" fontId="9" fillId="2" borderId="1" xfId="0" applyFont="1" applyFill="1" applyBorder="1" applyAlignment="1">
      <alignment horizontal="justify" vertical="center"/>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2" borderId="1" xfId="0" applyFont="1" applyFill="1" applyBorder="1" applyAlignment="1">
      <alignment vertical="center" wrapText="1"/>
    </xf>
    <xf numFmtId="0" fontId="5" fillId="0" borderId="0" xfId="0" applyFont="1" applyAlignment="1">
      <alignment horizontal="left"/>
    </xf>
    <xf numFmtId="0" fontId="10" fillId="0" borderId="1" xfId="0" applyFont="1" applyBorder="1" applyAlignment="1">
      <alignment horizontal="left" vertical="center" wrapText="1"/>
    </xf>
    <xf numFmtId="4" fontId="5" fillId="0" borderId="1" xfId="0" applyNumberFormat="1" applyFont="1" applyBorder="1"/>
    <xf numFmtId="0" fontId="9" fillId="0" borderId="1" xfId="0" applyFont="1" applyFill="1" applyBorder="1" applyAlignment="1">
      <alignment horizontal="left" vertical="center" wrapText="1"/>
    </xf>
    <xf numFmtId="0" fontId="10" fillId="0" borderId="1" xfId="0" applyFont="1" applyBorder="1" applyAlignment="1">
      <alignment horizontal="justify" vertical="center"/>
    </xf>
    <xf numFmtId="0" fontId="10" fillId="0" borderId="1" xfId="0" applyFont="1" applyBorder="1" applyAlignment="1">
      <alignment horizontal="justify" vertical="center" wrapText="1"/>
    </xf>
    <xf numFmtId="0" fontId="10" fillId="0" borderId="1" xfId="0" applyFont="1" applyBorder="1" applyAlignment="1">
      <alignment horizontal="center"/>
    </xf>
    <xf numFmtId="0" fontId="9" fillId="0" borderId="1" xfId="0" applyFont="1" applyFill="1" applyBorder="1" applyAlignment="1">
      <alignment horizontal="left" vertical="center" wrapText="1"/>
    </xf>
    <xf numFmtId="0" fontId="9" fillId="2" borderId="1" xfId="0" applyFont="1" applyFill="1" applyBorder="1" applyAlignment="1">
      <alignment vertical="center" wrapText="1"/>
    </xf>
    <xf numFmtId="0" fontId="10" fillId="2" borderId="1" xfId="0" applyFont="1" applyFill="1" applyBorder="1" applyAlignment="1">
      <alignment horizontal="left" vertical="center" wrapText="1"/>
    </xf>
    <xf numFmtId="2" fontId="9" fillId="0" borderId="1" xfId="2" applyNumberFormat="1" applyFont="1" applyFill="1" applyBorder="1" applyAlignment="1">
      <alignment horizontal="left" vertical="center" wrapText="1"/>
    </xf>
    <xf numFmtId="0" fontId="9" fillId="0" borderId="0" xfId="0" applyFont="1" applyBorder="1" applyAlignment="1">
      <alignment horizontal="left" vertical="center" wrapText="1"/>
    </xf>
    <xf numFmtId="0" fontId="5" fillId="0" borderId="0" xfId="0" applyFont="1" applyBorder="1"/>
    <xf numFmtId="0" fontId="10" fillId="0" borderId="0" xfId="0" applyFont="1" applyBorder="1" applyAlignment="1">
      <alignment horizontal="left" vertical="center" wrapText="1"/>
    </xf>
    <xf numFmtId="166" fontId="5" fillId="0" borderId="0" xfId="0" applyNumberFormat="1" applyFont="1" applyAlignment="1">
      <alignment horizontal="left" vertical="center"/>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left" vertical="center" wrapText="1"/>
    </xf>
    <xf numFmtId="0" fontId="6" fillId="0" borderId="3" xfId="2" applyFont="1" applyFill="1" applyBorder="1" applyAlignment="1">
      <alignment horizontal="left" vertical="center" wrapText="1"/>
    </xf>
    <xf numFmtId="49" fontId="7" fillId="0" borderId="1" xfId="2" applyNumberFormat="1" applyFont="1" applyFill="1" applyBorder="1" applyAlignment="1">
      <alignment horizontal="left" vertical="center" wrapText="1"/>
    </xf>
    <xf numFmtId="49" fontId="6" fillId="6" borderId="2" xfId="2" applyNumberFormat="1" applyFont="1" applyFill="1" applyBorder="1" applyAlignment="1">
      <alignment horizontal="center" vertical="center" wrapText="1"/>
    </xf>
    <xf numFmtId="49" fontId="6" fillId="6" borderId="3" xfId="2" applyNumberFormat="1" applyFont="1" applyFill="1" applyBorder="1" applyAlignment="1">
      <alignment horizontal="center" vertical="center" wrapText="1"/>
    </xf>
    <xf numFmtId="2" fontId="6" fillId="0" borderId="2" xfId="2" applyNumberFormat="1" applyFont="1" applyFill="1" applyBorder="1" applyAlignment="1">
      <alignment horizontal="left" vertical="center" wrapText="1"/>
    </xf>
    <xf numFmtId="2" fontId="0" fillId="0" borderId="3" xfId="0" applyNumberFormat="1" applyFont="1" applyFill="1" applyBorder="1" applyAlignment="1">
      <alignment horizontal="left" vertical="center" wrapText="1"/>
    </xf>
    <xf numFmtId="0" fontId="7" fillId="6" borderId="2" xfId="2" applyFont="1" applyFill="1" applyBorder="1" applyAlignment="1">
      <alignment horizontal="left" vertical="center" wrapText="1"/>
    </xf>
    <xf numFmtId="0" fontId="7" fillId="6" borderId="3" xfId="2" applyFont="1" applyFill="1" applyBorder="1" applyAlignment="1">
      <alignment horizontal="left" vertical="center" wrapText="1"/>
    </xf>
    <xf numFmtId="0" fontId="0" fillId="0" borderId="3" xfId="0" applyFill="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2" fontId="6" fillId="0" borderId="3" xfId="2" applyNumberFormat="1" applyFont="1" applyFill="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2" fontId="6" fillId="0" borderId="2" xfId="2" applyNumberFormat="1" applyFont="1" applyFill="1" applyBorder="1" applyAlignment="1">
      <alignment horizontal="center" vertical="center" wrapText="1"/>
    </xf>
    <xf numFmtId="2" fontId="6" fillId="0" borderId="3" xfId="2" applyNumberFormat="1" applyFont="1" applyFill="1" applyBorder="1" applyAlignment="1">
      <alignment horizontal="center" vertical="center" wrapText="1"/>
    </xf>
    <xf numFmtId="2" fontId="6" fillId="6" borderId="2" xfId="2" applyNumberFormat="1" applyFont="1" applyFill="1" applyBorder="1" applyAlignment="1">
      <alignment horizontal="left" vertical="center" wrapText="1"/>
    </xf>
    <xf numFmtId="2" fontId="6" fillId="6" borderId="3"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2" fontId="7" fillId="0" borderId="3" xfId="2" applyNumberFormat="1" applyFont="1" applyFill="1" applyBorder="1" applyAlignment="1">
      <alignment horizontal="left" vertical="center" wrapText="1"/>
    </xf>
    <xf numFmtId="0" fontId="6" fillId="6" borderId="2" xfId="2" applyFont="1" applyFill="1" applyBorder="1" applyAlignment="1">
      <alignment horizontal="left" vertical="center" wrapText="1"/>
    </xf>
    <xf numFmtId="0" fontId="6" fillId="6" borderId="3" xfId="2" applyFont="1" applyFill="1" applyBorder="1" applyAlignment="1">
      <alignment horizontal="left" vertical="center" wrapText="1"/>
    </xf>
    <xf numFmtId="0" fontId="2" fillId="2" borderId="2" xfId="3" applyFont="1" applyFill="1" applyBorder="1" applyAlignment="1">
      <alignment horizontal="left" vertical="top" wrapText="1"/>
    </xf>
    <xf numFmtId="0" fontId="2" fillId="2" borderId="3" xfId="3"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2" fontId="13" fillId="0" borderId="2" xfId="2" applyNumberFormat="1" applyFont="1" applyFill="1" applyBorder="1" applyAlignment="1">
      <alignment horizontal="left" vertical="center" wrapText="1"/>
    </xf>
    <xf numFmtId="2" fontId="13" fillId="0" borderId="3" xfId="2" applyNumberFormat="1" applyFont="1" applyFill="1" applyBorder="1" applyAlignment="1">
      <alignment horizontal="left" vertical="center" wrapText="1"/>
    </xf>
    <xf numFmtId="2" fontId="8" fillId="0" borderId="2" xfId="2" applyNumberFormat="1" applyFont="1" applyFill="1" applyBorder="1" applyAlignment="1">
      <alignment horizontal="left" vertical="center" wrapText="1"/>
    </xf>
    <xf numFmtId="2" fontId="8" fillId="0" borderId="3" xfId="2" applyNumberFormat="1" applyFont="1" applyFill="1" applyBorder="1" applyAlignment="1">
      <alignment horizontal="left"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2" fontId="2" fillId="2" borderId="2" xfId="2" applyNumberFormat="1" applyFont="1" applyFill="1" applyBorder="1" applyAlignment="1">
      <alignment horizontal="left" vertical="center" wrapText="1"/>
    </xf>
    <xf numFmtId="2" fontId="2" fillId="2" borderId="3" xfId="2" applyNumberFormat="1" applyFont="1" applyFill="1" applyBorder="1" applyAlignment="1">
      <alignment horizontal="left" vertical="center" wrapText="1"/>
    </xf>
    <xf numFmtId="0" fontId="7" fillId="0" borderId="2" xfId="2" applyFont="1" applyFill="1" applyBorder="1" applyAlignment="1">
      <alignment horizontal="left" vertical="center" wrapText="1"/>
    </xf>
    <xf numFmtId="0" fontId="7" fillId="0" borderId="3" xfId="2" applyFont="1" applyFill="1" applyBorder="1" applyAlignment="1">
      <alignment horizontal="left" vertical="center" wrapText="1"/>
    </xf>
    <xf numFmtId="2" fontId="0" fillId="6" borderId="3" xfId="0" applyNumberFormat="1" applyFont="1" applyFill="1" applyBorder="1" applyAlignment="1">
      <alignment horizontal="left" vertical="center" wrapText="1"/>
    </xf>
    <xf numFmtId="2" fontId="14" fillId="0" borderId="3" xfId="0" applyNumberFormat="1" applyFont="1" applyFill="1" applyBorder="1" applyAlignment="1">
      <alignment horizontal="left" vertical="center" wrapText="1"/>
    </xf>
    <xf numFmtId="165" fontId="7" fillId="0" borderId="0" xfId="2" applyNumberFormat="1" applyFont="1" applyFill="1" applyBorder="1" applyAlignment="1">
      <alignment horizontal="center"/>
    </xf>
    <xf numFmtId="1" fontId="7" fillId="0" borderId="2" xfId="2" applyNumberFormat="1" applyFont="1" applyFill="1" applyBorder="1" applyAlignment="1">
      <alignment horizontal="center" vertical="center" wrapText="1"/>
    </xf>
    <xf numFmtId="1" fontId="7" fillId="0" borderId="3" xfId="2" applyNumberFormat="1" applyFont="1" applyFill="1" applyBorder="1" applyAlignment="1">
      <alignment horizontal="center" vertical="center" wrapText="1"/>
    </xf>
    <xf numFmtId="0" fontId="2" fillId="0" borderId="2" xfId="0" applyFont="1" applyBorder="1" applyAlignment="1">
      <alignment horizontal="left" wrapText="1"/>
    </xf>
    <xf numFmtId="0" fontId="2" fillId="0" borderId="3" xfId="0" applyFont="1" applyBorder="1" applyAlignment="1">
      <alignment horizontal="left" wrapText="1"/>
    </xf>
    <xf numFmtId="0" fontId="5" fillId="0" borderId="0" xfId="0" applyFont="1" applyAlignment="1">
      <alignment horizontal="center"/>
    </xf>
    <xf numFmtId="0" fontId="10" fillId="0" borderId="1" xfId="0" applyFont="1" applyBorder="1" applyAlignment="1">
      <alignment horizontal="center"/>
    </xf>
    <xf numFmtId="0" fontId="3" fillId="0" borderId="0" xfId="1" applyFont="1" applyFill="1" applyBorder="1" applyAlignment="1">
      <alignment horizontal="left" vertical="center" wrapText="1"/>
    </xf>
    <xf numFmtId="0" fontId="3" fillId="0" borderId="0" xfId="0" applyFont="1" applyFill="1" applyAlignment="1">
      <alignment horizontal="center"/>
    </xf>
    <xf numFmtId="0" fontId="10" fillId="0" borderId="1" xfId="0" applyFont="1" applyBorder="1" applyAlignment="1">
      <alignment horizontal="left" vertical="center" wrapText="1"/>
    </xf>
    <xf numFmtId="0" fontId="10" fillId="0" borderId="1" xfId="0" applyFont="1" applyBorder="1" applyAlignment="1">
      <alignment horizontal="left" wrapText="1"/>
    </xf>
    <xf numFmtId="0" fontId="9" fillId="2" borderId="1" xfId="0" applyFont="1" applyFill="1" applyBorder="1" applyAlignment="1">
      <alignment vertical="center" wrapText="1"/>
    </xf>
    <xf numFmtId="0" fontId="20" fillId="0" borderId="1" xfId="0" applyFont="1" applyBorder="1" applyAlignment="1">
      <alignment vertical="center" wrapText="1"/>
    </xf>
    <xf numFmtId="0" fontId="10" fillId="2" borderId="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2" borderId="14" xfId="0" applyFont="1" applyFill="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2" fontId="9" fillId="0" borderId="1" xfId="2"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4" xfId="0" applyFont="1" applyBorder="1" applyAlignment="1">
      <alignment horizontal="left" vertical="center" wrapText="1"/>
    </xf>
    <xf numFmtId="0" fontId="3" fillId="0" borderId="0" xfId="1" applyFont="1" applyFill="1" applyBorder="1" applyAlignment="1">
      <alignment horizontal="left" wrapText="1"/>
    </xf>
    <xf numFmtId="0" fontId="9" fillId="0" borderId="0" xfId="0" applyFont="1" applyBorder="1" applyAlignment="1">
      <alignment horizontal="left" vertical="center" wrapText="1"/>
    </xf>
  </cellXfs>
  <cellStyles count="5">
    <cellStyle name="Обычный" xfId="0" builtinId="0"/>
    <cellStyle name="Обычный 11" xfId="2"/>
    <cellStyle name="Обычный 15" xfId="3"/>
    <cellStyle name="Обычный_перв" xfId="4"/>
    <cellStyle name="Обычный_Предложения на сессию августа23082016"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2020/&#1055;&#1088;&#1086;&#1087;&#1086;&#1079;&#1080;&#1094;&#1110;&#1111;%20&#1085;&#1072;%20&#1089;&#1077;&#1089;&#1110;&#1102;/&#1063;&#1045;&#1056;&#1042;&#1045;&#1053;&#1068;/&#1055;&#1088;&#1086;&#1087;&#1086;&#1079;&#1080;&#1094;&#1110;&#1111;%20&#1085;&#1072;%20&#1089;&#1077;&#1089;&#1110;&#1102;%20&#1063;&#1045;&#1056;&#1042;&#1053;&#1071;%20-%20&#1042;&#1072;&#1088;&#1110;&#1072;&#1085;&#1090;%20&#8470;%20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позиції"/>
      <sheetName val="02.18"/>
      <sheetName val=" лютий ФУ"/>
      <sheetName val="14,02,фу"/>
      <sheetName val="15,02 в.2"/>
      <sheetName val="16,02"/>
      <sheetName val="19,02"/>
      <sheetName val="03.03"/>
      <sheetName val="06.03"/>
      <sheetName val="07.05"/>
      <sheetName val="РОЗШИФРОВКА"/>
      <sheetName val="13.03"/>
      <sheetName val="22.03 В2"/>
      <sheetName val="27.03"/>
      <sheetName val="сесія серпень (3)"/>
      <sheetName val="сесія серпень (2)"/>
      <sheetName val="12.06.2018"/>
      <sheetName val="09.08.2018 стар"/>
      <sheetName val="20.08.2018 для ФУ (2)"/>
      <sheetName val="10.09.2018"/>
      <sheetName val="11.09.2018 МЕРІЯ"/>
      <sheetName val="09.08.2018 для ФУ"/>
      <sheetName val="02.08.2018 (ФУ)"/>
      <sheetName val="00.07.2018 (ФУ)"/>
      <sheetName val="00.07.2018 для К.М."/>
      <sheetName val="19.06.2018 (3) для ЮВ"/>
      <sheetName val="07.05. ФУ (2)"/>
      <sheetName val="21.05. (ФУ)"/>
      <sheetName val="Лист1"/>
      <sheetName val="25.04 ФУ"/>
      <sheetName val="07.05. ФУ"/>
      <sheetName val="05.05. + ПТУ (2)"/>
      <sheetName val="кільк закл обл депут"/>
      <sheetName val="Лист2"/>
      <sheetName val="11.09.2018 Фу"/>
      <sheetName val="28.09.2018 МЕРІЯ (2)"/>
      <sheetName val="04.10.2018 МЕРІЯ"/>
      <sheetName val="08.10.2018 МЕРІЯ"/>
      <sheetName val="28.09.2018 ФУ(3)"/>
      <sheetName val="08.10.2018 фу"/>
      <sheetName val="04.10.2018 для К.М. Ковальвої"/>
      <sheetName val="МЕРІЯ"/>
      <sheetName val="ФУ "/>
      <sheetName val="СУБВЕНЦЇ"/>
      <sheetName val="Лист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83">
          <cell r="H83">
            <v>785.97299999999996</v>
          </cell>
        </row>
      </sheetData>
      <sheetData sheetId="43"/>
      <sheetData sheetId="4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82"/>
  <sheetViews>
    <sheetView view="pageBreakPreview" topLeftCell="B1" zoomScaleNormal="100" zoomScaleSheetLayoutView="100" workbookViewId="0">
      <selection activeCell="A4" sqref="A4:AE4"/>
    </sheetView>
  </sheetViews>
  <sheetFormatPr defaultColWidth="9.140625" defaultRowHeight="20.25" x14ac:dyDescent="0.3"/>
  <cols>
    <col min="1" max="1" width="10.85546875" style="17" hidden="1" customWidth="1"/>
    <col min="2" max="2" width="14" style="110" customWidth="1"/>
    <col min="3" max="3" width="12.140625" style="17" customWidth="1"/>
    <col min="4" max="4" width="66.7109375" style="17" customWidth="1"/>
    <col min="5" max="5" width="15.85546875" style="18" customWidth="1"/>
    <col min="6" max="6" width="15.5703125" style="18" customWidth="1"/>
    <col min="7" max="7" width="14.28515625" style="130" customWidth="1"/>
    <col min="8" max="8" width="18.85546875" style="18" hidden="1" customWidth="1"/>
    <col min="9" max="9" width="17" style="18" customWidth="1"/>
    <col min="10" max="10" width="14.7109375" style="18" customWidth="1"/>
    <col min="11" max="11" width="12.42578125" style="18" customWidth="1"/>
    <col min="12" max="12" width="17" style="18" customWidth="1"/>
    <col min="13" max="13" width="14" style="18" customWidth="1"/>
    <col min="14" max="14" width="16" style="18" customWidth="1"/>
    <col min="15" max="16" width="14" style="18" customWidth="1"/>
    <col min="17" max="17" width="16.28515625" style="18" customWidth="1"/>
    <col min="18" max="18" width="16.7109375" style="18" customWidth="1"/>
    <col min="19" max="19" width="18.85546875" style="18" hidden="1" customWidth="1"/>
    <col min="20" max="20" width="17.85546875" style="18" hidden="1" customWidth="1"/>
    <col min="21" max="21" width="18.85546875" style="18" hidden="1" customWidth="1"/>
    <col min="22" max="22" width="15" style="18" customWidth="1"/>
    <col min="23" max="23" width="13.85546875" style="18" hidden="1" customWidth="1"/>
    <col min="24" max="24" width="23.140625" style="18" hidden="1" customWidth="1"/>
    <col min="25" max="25" width="15" style="18" customWidth="1"/>
    <col min="26" max="26" width="14" style="18" customWidth="1"/>
    <col min="27" max="27" width="15.42578125" style="18" customWidth="1"/>
    <col min="28" max="28" width="20" style="18" customWidth="1"/>
    <col min="29" max="29" width="2.5703125" style="18" hidden="1" customWidth="1"/>
    <col min="30" max="30" width="19.7109375" style="19" customWidth="1"/>
    <col min="31" max="31" width="19.140625" style="131" customWidth="1"/>
    <col min="32" max="32" width="2.7109375" style="17" hidden="1" customWidth="1"/>
    <col min="33" max="33" width="5.7109375" style="17" hidden="1" customWidth="1"/>
    <col min="34" max="34" width="16.85546875" style="17" hidden="1" customWidth="1"/>
    <col min="35" max="35" width="15.42578125" style="17" hidden="1" customWidth="1"/>
    <col min="36" max="36" width="24" style="17" hidden="1" customWidth="1"/>
    <col min="37" max="37" width="13.42578125" style="27" hidden="1" customWidth="1"/>
    <col min="38" max="38" width="18.5703125" style="27" hidden="1" customWidth="1"/>
    <col min="39" max="39" width="9.140625" style="27" customWidth="1"/>
    <col min="40" max="16384" width="9.140625" style="17"/>
  </cols>
  <sheetData>
    <row r="1" spans="1:39" ht="24" customHeight="1" x14ac:dyDescent="0.3">
      <c r="B1" s="17"/>
      <c r="C1" s="17" t="s">
        <v>59</v>
      </c>
      <c r="G1" s="18"/>
      <c r="AE1" s="20"/>
      <c r="AK1" s="17"/>
      <c r="AL1" s="17"/>
      <c r="AM1" s="17"/>
    </row>
    <row r="2" spans="1:39" x14ac:dyDescent="0.3">
      <c r="B2" s="17"/>
      <c r="D2" s="21"/>
      <c r="G2" s="18"/>
      <c r="AE2" s="20"/>
      <c r="AK2" s="17"/>
      <c r="AL2" s="17"/>
      <c r="AM2" s="17"/>
    </row>
    <row r="3" spans="1:39" ht="20.25" customHeight="1" x14ac:dyDescent="0.3">
      <c r="A3" s="22"/>
      <c r="B3" s="22"/>
      <c r="C3" s="23"/>
      <c r="D3" s="23"/>
      <c r="E3" s="24"/>
      <c r="F3" s="24"/>
      <c r="G3" s="24"/>
      <c r="H3" s="24"/>
      <c r="I3" s="24"/>
      <c r="J3" s="24"/>
      <c r="K3" s="24"/>
      <c r="L3" s="24"/>
      <c r="M3" s="24"/>
      <c r="N3" s="24"/>
      <c r="O3" s="24"/>
      <c r="P3" s="24"/>
      <c r="Q3" s="24"/>
      <c r="R3" s="24"/>
      <c r="S3" s="24"/>
      <c r="T3" s="24"/>
      <c r="U3" s="24"/>
      <c r="V3" s="24"/>
      <c r="W3" s="24"/>
      <c r="X3" s="24"/>
      <c r="Y3" s="24"/>
      <c r="Z3" s="24"/>
      <c r="AA3" s="24"/>
      <c r="AB3" s="24"/>
      <c r="AC3" s="24"/>
      <c r="AD3" s="25"/>
      <c r="AE3" s="24"/>
      <c r="AF3" s="26"/>
      <c r="AG3" s="26"/>
      <c r="AH3" s="26"/>
      <c r="AI3" s="26"/>
      <c r="AJ3" s="23"/>
    </row>
    <row r="4" spans="1:39" ht="21.2" customHeight="1" x14ac:dyDescent="0.3">
      <c r="A4" s="286" t="s">
        <v>66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6"/>
      <c r="AG4" s="26"/>
      <c r="AH4" s="26"/>
      <c r="AI4" s="26"/>
      <c r="AJ4" s="23"/>
      <c r="AK4" s="17"/>
      <c r="AL4" s="17"/>
      <c r="AM4" s="17"/>
    </row>
    <row r="5" spans="1:39" x14ac:dyDescent="0.3">
      <c r="B5" s="17"/>
      <c r="G5" s="18"/>
      <c r="W5" s="28"/>
      <c r="AA5" s="19"/>
      <c r="AD5" s="19" t="s">
        <v>10</v>
      </c>
      <c r="AE5" s="24"/>
      <c r="AK5" s="17"/>
      <c r="AL5" s="17"/>
      <c r="AM5" s="17"/>
    </row>
    <row r="6" spans="1:39" s="34" customFormat="1" ht="57.2" customHeight="1" x14ac:dyDescent="0.3">
      <c r="A6" s="29" t="s">
        <v>18</v>
      </c>
      <c r="B6" s="30" t="s">
        <v>18</v>
      </c>
      <c r="C6" s="287" t="s">
        <v>19</v>
      </c>
      <c r="D6" s="288"/>
      <c r="E6" s="29">
        <v>2110</v>
      </c>
      <c r="F6" s="29">
        <v>2120</v>
      </c>
      <c r="G6" s="31">
        <v>2210</v>
      </c>
      <c r="H6" s="29">
        <v>2220</v>
      </c>
      <c r="I6" s="29">
        <v>2230</v>
      </c>
      <c r="J6" s="29">
        <v>2240</v>
      </c>
      <c r="K6" s="29">
        <v>2610</v>
      </c>
      <c r="L6" s="29">
        <v>2271</v>
      </c>
      <c r="M6" s="29">
        <v>2272</v>
      </c>
      <c r="N6" s="29">
        <v>2273</v>
      </c>
      <c r="O6" s="29">
        <v>2274</v>
      </c>
      <c r="P6" s="29">
        <v>2275</v>
      </c>
      <c r="Q6" s="29">
        <v>2720</v>
      </c>
      <c r="R6" s="29">
        <v>2730</v>
      </c>
      <c r="S6" s="29">
        <v>2610</v>
      </c>
      <c r="T6" s="29">
        <v>2800</v>
      </c>
      <c r="U6" s="29" t="s">
        <v>20</v>
      </c>
      <c r="V6" s="29" t="s">
        <v>21</v>
      </c>
      <c r="W6" s="29">
        <v>3122</v>
      </c>
      <c r="X6" s="29" t="s">
        <v>22</v>
      </c>
      <c r="Y6" s="29" t="s">
        <v>23</v>
      </c>
      <c r="Z6" s="29" t="s">
        <v>24</v>
      </c>
      <c r="AA6" s="29" t="s">
        <v>25</v>
      </c>
      <c r="AB6" s="29" t="s">
        <v>26</v>
      </c>
      <c r="AC6" s="29" t="s">
        <v>27</v>
      </c>
      <c r="AD6" s="32" t="s">
        <v>28</v>
      </c>
      <c r="AE6" s="33" t="s">
        <v>29</v>
      </c>
      <c r="AF6" s="29" t="s">
        <v>30</v>
      </c>
    </row>
    <row r="7" spans="1:39" s="151" customFormat="1" ht="25.5" customHeight="1" x14ac:dyDescent="0.3">
      <c r="A7" s="147"/>
      <c r="B7" s="36" t="s">
        <v>56</v>
      </c>
      <c r="C7" s="148"/>
      <c r="D7" s="149"/>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50"/>
      <c r="AE7" s="147"/>
      <c r="AF7" s="147"/>
    </row>
    <row r="8" spans="1:39" s="34" customFormat="1" ht="17.25" customHeight="1" x14ac:dyDescent="0.3">
      <c r="A8" s="29"/>
      <c r="B8" s="58" t="s">
        <v>56</v>
      </c>
      <c r="C8" s="289"/>
      <c r="D8" s="290"/>
      <c r="E8" s="29"/>
      <c r="F8" s="29"/>
      <c r="G8" s="153"/>
      <c r="H8" s="29"/>
      <c r="I8" s="29"/>
      <c r="J8" s="29"/>
      <c r="K8" s="29"/>
      <c r="L8" s="29"/>
      <c r="M8" s="29"/>
      <c r="N8" s="29"/>
      <c r="O8" s="29"/>
      <c r="P8" s="29"/>
      <c r="Q8" s="29"/>
      <c r="R8" s="29"/>
      <c r="S8" s="29"/>
      <c r="T8" s="29"/>
      <c r="U8" s="29"/>
      <c r="V8" s="29"/>
      <c r="W8" s="29"/>
      <c r="X8" s="29"/>
      <c r="Y8" s="29"/>
      <c r="Z8" s="29"/>
      <c r="AA8" s="29"/>
      <c r="AB8" s="29"/>
      <c r="AC8" s="29"/>
      <c r="AD8" s="154">
        <f>SUM(E8:AB8)</f>
        <v>0</v>
      </c>
      <c r="AE8" s="33"/>
      <c r="AF8" s="29"/>
    </row>
    <row r="9" spans="1:39" s="34" customFormat="1" ht="18" customHeight="1" x14ac:dyDescent="0.3">
      <c r="A9" s="29"/>
      <c r="B9" s="58" t="s">
        <v>56</v>
      </c>
      <c r="C9" s="289"/>
      <c r="D9" s="290"/>
      <c r="E9" s="29"/>
      <c r="F9" s="29"/>
      <c r="G9" s="31"/>
      <c r="H9" s="29"/>
      <c r="I9" s="29"/>
      <c r="J9" s="29"/>
      <c r="K9" s="29"/>
      <c r="L9" s="29"/>
      <c r="M9" s="29"/>
      <c r="N9" s="29"/>
      <c r="O9" s="29"/>
      <c r="P9" s="29"/>
      <c r="Q9" s="29"/>
      <c r="R9" s="29"/>
      <c r="S9" s="29"/>
      <c r="T9" s="29"/>
      <c r="U9" s="29"/>
      <c r="V9" s="152"/>
      <c r="W9" s="29"/>
      <c r="X9" s="29"/>
      <c r="Y9" s="29"/>
      <c r="Z9" s="29"/>
      <c r="AA9" s="29"/>
      <c r="AB9" s="29"/>
      <c r="AC9" s="29"/>
      <c r="AD9" s="154">
        <f>SUM(E9:AB9)</f>
        <v>0</v>
      </c>
      <c r="AE9" s="155"/>
      <c r="AF9" s="29"/>
    </row>
    <row r="10" spans="1:39" s="42" customFormat="1" ht="20.25" customHeight="1" x14ac:dyDescent="0.3">
      <c r="A10" s="35">
        <v>70101</v>
      </c>
      <c r="B10" s="36" t="s">
        <v>31</v>
      </c>
      <c r="C10" s="262"/>
      <c r="D10" s="263"/>
      <c r="E10" s="37"/>
      <c r="F10" s="37"/>
      <c r="G10" s="37"/>
      <c r="H10" s="37"/>
      <c r="I10" s="37"/>
      <c r="J10" s="38"/>
      <c r="K10" s="37"/>
      <c r="L10" s="37"/>
      <c r="M10" s="37"/>
      <c r="N10" s="37"/>
      <c r="O10" s="37"/>
      <c r="P10" s="37"/>
      <c r="Q10" s="37"/>
      <c r="R10" s="37"/>
      <c r="S10" s="37"/>
      <c r="T10" s="37"/>
      <c r="U10" s="37"/>
      <c r="V10" s="37"/>
      <c r="W10" s="37"/>
      <c r="X10" s="37"/>
      <c r="Y10" s="37"/>
      <c r="Z10" s="37"/>
      <c r="AA10" s="37"/>
      <c r="AB10" s="37"/>
      <c r="AC10" s="37"/>
      <c r="AD10" s="39"/>
      <c r="AE10" s="40"/>
      <c r="AF10" s="41"/>
    </row>
    <row r="11" spans="1:39" s="48" customFormat="1" x14ac:dyDescent="0.3">
      <c r="A11" s="43">
        <v>70101</v>
      </c>
      <c r="B11" s="49" t="s">
        <v>31</v>
      </c>
      <c r="C11" s="248"/>
      <c r="D11" s="249"/>
      <c r="E11" s="44"/>
      <c r="F11" s="45"/>
      <c r="G11" s="45"/>
      <c r="H11" s="45"/>
      <c r="I11" s="45"/>
      <c r="J11" s="45"/>
      <c r="K11" s="45"/>
      <c r="L11" s="45"/>
      <c r="M11" s="45"/>
      <c r="N11" s="45"/>
      <c r="O11" s="44"/>
      <c r="P11" s="44"/>
      <c r="Q11" s="44"/>
      <c r="R11" s="44"/>
      <c r="S11" s="44"/>
      <c r="T11" s="44"/>
      <c r="U11" s="44"/>
      <c r="V11" s="44"/>
      <c r="W11" s="44"/>
      <c r="X11" s="44"/>
      <c r="Y11" s="44"/>
      <c r="Z11" s="44"/>
      <c r="AA11" s="44"/>
      <c r="AB11" s="44"/>
      <c r="AC11" s="44"/>
      <c r="AD11" s="50">
        <f>SUM(E11:AC11)</f>
        <v>0</v>
      </c>
      <c r="AE11" s="46">
        <f>AD11</f>
        <v>0</v>
      </c>
      <c r="AF11" s="47"/>
    </row>
    <row r="12" spans="1:39" s="48" customFormat="1" x14ac:dyDescent="0.3">
      <c r="A12" s="43">
        <v>70101</v>
      </c>
      <c r="B12" s="49" t="s">
        <v>31</v>
      </c>
      <c r="C12" s="248"/>
      <c r="D12" s="257"/>
      <c r="E12" s="45"/>
      <c r="F12" s="45"/>
      <c r="G12" s="45"/>
      <c r="H12" s="45"/>
      <c r="I12" s="45"/>
      <c r="J12" s="45"/>
      <c r="K12" s="45"/>
      <c r="L12" s="45"/>
      <c r="M12" s="45"/>
      <c r="N12" s="45"/>
      <c r="O12" s="44"/>
      <c r="P12" s="44"/>
      <c r="Q12" s="44"/>
      <c r="R12" s="44"/>
      <c r="S12" s="44"/>
      <c r="T12" s="44"/>
      <c r="U12" s="44"/>
      <c r="V12" s="44"/>
      <c r="W12" s="44"/>
      <c r="X12" s="44"/>
      <c r="Y12" s="44"/>
      <c r="Z12" s="44"/>
      <c r="AA12" s="44"/>
      <c r="AB12" s="44"/>
      <c r="AC12" s="44"/>
      <c r="AD12" s="50">
        <f t="shared" ref="AD12:AD21" si="0">SUM(E12:AC12)</f>
        <v>0</v>
      </c>
      <c r="AE12" s="46"/>
      <c r="AF12" s="47"/>
    </row>
    <row r="13" spans="1:39" s="48" customFormat="1" x14ac:dyDescent="0.3">
      <c r="A13" s="43"/>
      <c r="B13" s="49" t="s">
        <v>31</v>
      </c>
      <c r="C13" s="248"/>
      <c r="D13" s="257"/>
      <c r="E13" s="44"/>
      <c r="F13" s="45"/>
      <c r="G13" s="45"/>
      <c r="H13" s="45"/>
      <c r="I13" s="45"/>
      <c r="J13" s="45"/>
      <c r="K13" s="45"/>
      <c r="L13" s="45"/>
      <c r="M13" s="45"/>
      <c r="N13" s="45"/>
      <c r="O13" s="44"/>
      <c r="P13" s="44"/>
      <c r="Q13" s="44"/>
      <c r="R13" s="44"/>
      <c r="S13" s="44"/>
      <c r="T13" s="44"/>
      <c r="U13" s="44"/>
      <c r="V13" s="44"/>
      <c r="W13" s="44"/>
      <c r="X13" s="44"/>
      <c r="Y13" s="44"/>
      <c r="Z13" s="44"/>
      <c r="AA13" s="44"/>
      <c r="AB13" s="44"/>
      <c r="AC13" s="44"/>
      <c r="AD13" s="50">
        <f t="shared" si="0"/>
        <v>0</v>
      </c>
      <c r="AE13" s="46"/>
      <c r="AF13" s="47"/>
    </row>
    <row r="14" spans="1:39" x14ac:dyDescent="0.3">
      <c r="A14" s="51">
        <v>70101</v>
      </c>
      <c r="B14" s="49" t="s">
        <v>31</v>
      </c>
      <c r="C14" s="248"/>
      <c r="D14" s="257"/>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50">
        <f t="shared" si="0"/>
        <v>0</v>
      </c>
      <c r="AE14" s="52"/>
      <c r="AF14" s="47"/>
      <c r="AK14" s="17"/>
      <c r="AL14" s="17"/>
      <c r="AM14" s="17"/>
    </row>
    <row r="15" spans="1:39" x14ac:dyDescent="0.3">
      <c r="A15" s="51">
        <v>70101</v>
      </c>
      <c r="B15" s="49" t="s">
        <v>31</v>
      </c>
      <c r="C15" s="248"/>
      <c r="D15" s="257"/>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50">
        <f t="shared" si="0"/>
        <v>0</v>
      </c>
      <c r="AE15" s="52"/>
      <c r="AF15" s="47"/>
      <c r="AK15" s="17"/>
      <c r="AL15" s="17"/>
      <c r="AM15" s="17"/>
    </row>
    <row r="16" spans="1:39" s="48" customFormat="1" x14ac:dyDescent="0.3">
      <c r="A16" s="43">
        <v>70101</v>
      </c>
      <c r="B16" s="49" t="s">
        <v>31</v>
      </c>
      <c r="C16" s="264"/>
      <c r="D16" s="265"/>
      <c r="E16" s="44"/>
      <c r="F16" s="45"/>
      <c r="G16" s="45"/>
      <c r="H16" s="45"/>
      <c r="I16" s="45"/>
      <c r="J16" s="45"/>
      <c r="K16" s="45"/>
      <c r="L16" s="45"/>
      <c r="M16" s="45"/>
      <c r="N16" s="45"/>
      <c r="O16" s="44"/>
      <c r="P16" s="44"/>
      <c r="Q16" s="44"/>
      <c r="R16" s="44"/>
      <c r="S16" s="44"/>
      <c r="T16" s="44"/>
      <c r="U16" s="44"/>
      <c r="V16" s="44"/>
      <c r="W16" s="44"/>
      <c r="X16" s="44"/>
      <c r="Y16" s="44"/>
      <c r="Z16" s="44"/>
      <c r="AA16" s="44"/>
      <c r="AB16" s="44"/>
      <c r="AC16" s="44"/>
      <c r="AD16" s="50">
        <f t="shared" si="0"/>
        <v>0</v>
      </c>
      <c r="AE16" s="46">
        <f>AD16</f>
        <v>0</v>
      </c>
      <c r="AF16" s="47"/>
    </row>
    <row r="17" spans="1:39" x14ac:dyDescent="0.3">
      <c r="A17" s="51">
        <v>70101</v>
      </c>
      <c r="B17" s="49" t="s">
        <v>31</v>
      </c>
      <c r="C17" s="248"/>
      <c r="D17" s="249"/>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50">
        <f t="shared" si="0"/>
        <v>0</v>
      </c>
      <c r="AE17" s="52"/>
      <c r="AF17" s="47"/>
      <c r="AK17" s="17"/>
      <c r="AL17" s="17"/>
      <c r="AM17" s="17"/>
    </row>
    <row r="18" spans="1:39" x14ac:dyDescent="0.3">
      <c r="A18" s="51">
        <v>70101</v>
      </c>
      <c r="B18" s="49" t="s">
        <v>31</v>
      </c>
      <c r="C18" s="248"/>
      <c r="D18" s="257"/>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50">
        <f t="shared" si="0"/>
        <v>0</v>
      </c>
      <c r="AE18" s="52"/>
      <c r="AF18" s="47"/>
      <c r="AK18" s="17"/>
      <c r="AL18" s="17"/>
      <c r="AM18" s="17"/>
    </row>
    <row r="19" spans="1:39" ht="40.5" customHeight="1" x14ac:dyDescent="0.3">
      <c r="A19" s="51">
        <v>70101</v>
      </c>
      <c r="B19" s="49" t="s">
        <v>31</v>
      </c>
      <c r="C19" s="248"/>
      <c r="D19" s="257"/>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50">
        <f>SUM(E19:AC19)</f>
        <v>0</v>
      </c>
      <c r="AE19" s="52"/>
      <c r="AF19" s="47"/>
      <c r="AK19" s="17"/>
      <c r="AL19" s="17"/>
      <c r="AM19" s="17"/>
    </row>
    <row r="20" spans="1:39" s="48" customFormat="1" x14ac:dyDescent="0.3">
      <c r="A20" s="43">
        <v>70101</v>
      </c>
      <c r="B20" s="49" t="s">
        <v>31</v>
      </c>
      <c r="C20" s="264"/>
      <c r="D20" s="265"/>
      <c r="E20" s="44"/>
      <c r="F20" s="45"/>
      <c r="G20" s="45"/>
      <c r="H20" s="45"/>
      <c r="I20" s="45"/>
      <c r="J20" s="45"/>
      <c r="K20" s="45"/>
      <c r="L20" s="45"/>
      <c r="M20" s="45"/>
      <c r="N20" s="45"/>
      <c r="O20" s="44"/>
      <c r="P20" s="44"/>
      <c r="Q20" s="44"/>
      <c r="R20" s="44"/>
      <c r="S20" s="44"/>
      <c r="T20" s="44"/>
      <c r="U20" s="44"/>
      <c r="V20" s="44"/>
      <c r="W20" s="44"/>
      <c r="X20" s="44"/>
      <c r="Y20" s="44"/>
      <c r="Z20" s="44"/>
      <c r="AA20" s="44"/>
      <c r="AB20" s="44"/>
      <c r="AC20" s="44"/>
      <c r="AD20" s="50">
        <f t="shared" si="0"/>
        <v>0</v>
      </c>
      <c r="AE20" s="46">
        <f>AD20</f>
        <v>0</v>
      </c>
      <c r="AF20" s="47"/>
    </row>
    <row r="21" spans="1:39" s="48" customFormat="1" ht="47.25" customHeight="1" x14ac:dyDescent="0.3">
      <c r="A21" s="43">
        <v>70101</v>
      </c>
      <c r="B21" s="49" t="s">
        <v>31</v>
      </c>
      <c r="C21" s="264"/>
      <c r="D21" s="265"/>
      <c r="E21" s="44"/>
      <c r="F21" s="45"/>
      <c r="G21" s="45"/>
      <c r="H21" s="45"/>
      <c r="I21" s="45"/>
      <c r="J21" s="45"/>
      <c r="K21" s="45"/>
      <c r="L21" s="45"/>
      <c r="M21" s="45"/>
      <c r="N21" s="45"/>
      <c r="O21" s="44"/>
      <c r="P21" s="44"/>
      <c r="Q21" s="44"/>
      <c r="R21" s="44"/>
      <c r="S21" s="44"/>
      <c r="T21" s="44"/>
      <c r="U21" s="44"/>
      <c r="V21" s="44"/>
      <c r="W21" s="44"/>
      <c r="X21" s="44"/>
      <c r="Y21" s="44"/>
      <c r="Z21" s="44"/>
      <c r="AA21" s="53"/>
      <c r="AB21" s="44"/>
      <c r="AC21" s="44"/>
      <c r="AD21" s="50">
        <f t="shared" si="0"/>
        <v>0</v>
      </c>
      <c r="AE21" s="46"/>
      <c r="AF21" s="47"/>
    </row>
    <row r="22" spans="1:39" ht="21.75" customHeight="1" x14ac:dyDescent="0.3">
      <c r="A22" s="51">
        <v>70101</v>
      </c>
      <c r="B22" s="49" t="s">
        <v>31</v>
      </c>
      <c r="C22" s="248"/>
      <c r="D22" s="257"/>
      <c r="E22" s="45"/>
      <c r="F22" s="45"/>
      <c r="G22" s="45"/>
      <c r="H22" s="45"/>
      <c r="I22" s="45"/>
      <c r="J22" s="45"/>
      <c r="K22" s="45"/>
      <c r="L22" s="45"/>
      <c r="M22" s="45"/>
      <c r="N22" s="45"/>
      <c r="O22" s="45"/>
      <c r="P22" s="45"/>
      <c r="Q22" s="45"/>
      <c r="R22" s="45"/>
      <c r="S22" s="45"/>
      <c r="T22" s="45"/>
      <c r="U22" s="45"/>
      <c r="V22" s="45"/>
      <c r="W22" s="45"/>
      <c r="X22" s="45"/>
      <c r="Y22" s="45"/>
      <c r="Z22" s="45"/>
      <c r="AA22" s="54"/>
      <c r="AB22" s="45"/>
      <c r="AC22" s="45"/>
      <c r="AD22" s="50">
        <f t="shared" ref="AD22:AD28" si="1">SUM(E22:AC22)</f>
        <v>0</v>
      </c>
      <c r="AE22" s="52"/>
      <c r="AF22" s="47"/>
      <c r="AK22" s="17"/>
      <c r="AL22" s="17"/>
      <c r="AM22" s="17"/>
    </row>
    <row r="23" spans="1:39" x14ac:dyDescent="0.3">
      <c r="A23" s="51">
        <v>70101</v>
      </c>
      <c r="B23" s="49" t="s">
        <v>31</v>
      </c>
      <c r="C23" s="264"/>
      <c r="D23" s="265"/>
      <c r="E23" s="45"/>
      <c r="F23" s="45"/>
      <c r="G23" s="45"/>
      <c r="H23" s="45"/>
      <c r="I23" s="45"/>
      <c r="J23" s="45"/>
      <c r="K23" s="45"/>
      <c r="L23" s="45"/>
      <c r="M23" s="45"/>
      <c r="N23" s="45"/>
      <c r="O23" s="45"/>
      <c r="P23" s="45"/>
      <c r="Q23" s="45"/>
      <c r="R23" s="45"/>
      <c r="S23" s="45"/>
      <c r="T23" s="45"/>
      <c r="U23" s="45"/>
      <c r="V23" s="55"/>
      <c r="W23" s="45"/>
      <c r="X23" s="45"/>
      <c r="Y23" s="45"/>
      <c r="Z23" s="45"/>
      <c r="AA23" s="45"/>
      <c r="AB23" s="45"/>
      <c r="AC23" s="45"/>
      <c r="AD23" s="50">
        <f t="shared" si="1"/>
        <v>0</v>
      </c>
      <c r="AE23" s="46">
        <f>AD23</f>
        <v>0</v>
      </c>
      <c r="AF23" s="47"/>
      <c r="AK23" s="17"/>
      <c r="AL23" s="17"/>
      <c r="AM23" s="17"/>
    </row>
    <row r="24" spans="1:39" s="48" customFormat="1" x14ac:dyDescent="0.3">
      <c r="A24" s="43">
        <v>70101</v>
      </c>
      <c r="B24" s="49" t="s">
        <v>31</v>
      </c>
      <c r="C24" s="264"/>
      <c r="D24" s="285"/>
      <c r="E24" s="56"/>
      <c r="F24" s="56"/>
      <c r="G24" s="56"/>
      <c r="H24" s="56"/>
      <c r="I24" s="56"/>
      <c r="J24" s="57"/>
      <c r="K24" s="56"/>
      <c r="L24" s="56"/>
      <c r="M24" s="56"/>
      <c r="N24" s="56"/>
      <c r="O24" s="56"/>
      <c r="P24" s="56"/>
      <c r="Q24" s="56"/>
      <c r="R24" s="56"/>
      <c r="S24" s="56"/>
      <c r="T24" s="56"/>
      <c r="U24" s="56"/>
      <c r="V24" s="56"/>
      <c r="W24" s="56"/>
      <c r="X24" s="56"/>
      <c r="Y24" s="56"/>
      <c r="Z24" s="56"/>
      <c r="AA24" s="56"/>
      <c r="AB24" s="56"/>
      <c r="AC24" s="56"/>
      <c r="AD24" s="50">
        <f t="shared" si="1"/>
        <v>0</v>
      </c>
      <c r="AE24" s="46">
        <f>AD24</f>
        <v>0</v>
      </c>
      <c r="AF24" s="47"/>
    </row>
    <row r="25" spans="1:39" x14ac:dyDescent="0.3">
      <c r="A25" s="51">
        <v>70101</v>
      </c>
      <c r="B25" s="58" t="s">
        <v>31</v>
      </c>
      <c r="C25" s="248"/>
      <c r="D25" s="257"/>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50">
        <f t="shared" si="1"/>
        <v>0</v>
      </c>
      <c r="AE25" s="52"/>
      <c r="AF25" s="47"/>
      <c r="AK25" s="17"/>
      <c r="AL25" s="17"/>
      <c r="AM25" s="17"/>
    </row>
    <row r="26" spans="1:39" x14ac:dyDescent="0.3">
      <c r="A26" s="51">
        <v>70101</v>
      </c>
      <c r="B26" s="58" t="s">
        <v>31</v>
      </c>
      <c r="C26" s="282"/>
      <c r="D26" s="283"/>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50">
        <f t="shared" si="1"/>
        <v>0</v>
      </c>
      <c r="AE26" s="46"/>
      <c r="AF26" s="47"/>
      <c r="AK26" s="17"/>
      <c r="AL26" s="17"/>
      <c r="AM26" s="17"/>
    </row>
    <row r="27" spans="1:39" x14ac:dyDescent="0.3">
      <c r="A27" s="51">
        <v>70101</v>
      </c>
      <c r="B27" s="58" t="s">
        <v>31</v>
      </c>
      <c r="C27" s="248"/>
      <c r="D27" s="257"/>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50">
        <f t="shared" si="1"/>
        <v>0</v>
      </c>
      <c r="AE27" s="52"/>
      <c r="AF27" s="47"/>
      <c r="AK27" s="17"/>
      <c r="AL27" s="17"/>
      <c r="AM27" s="17"/>
    </row>
    <row r="28" spans="1:39" x14ac:dyDescent="0.3">
      <c r="A28" s="51">
        <v>70101</v>
      </c>
      <c r="B28" s="58" t="s">
        <v>31</v>
      </c>
      <c r="C28" s="248"/>
      <c r="D28" s="257"/>
      <c r="E28" s="45"/>
      <c r="F28" s="45"/>
      <c r="G28" s="45"/>
      <c r="H28" s="45"/>
      <c r="I28" s="45"/>
      <c r="J28" s="44"/>
      <c r="K28" s="45"/>
      <c r="L28" s="45"/>
      <c r="M28" s="45"/>
      <c r="N28" s="45"/>
      <c r="O28" s="45"/>
      <c r="P28" s="45"/>
      <c r="Q28" s="45"/>
      <c r="R28" s="45"/>
      <c r="S28" s="45"/>
      <c r="T28" s="45"/>
      <c r="U28" s="45"/>
      <c r="V28" s="45"/>
      <c r="W28" s="45"/>
      <c r="X28" s="45"/>
      <c r="Y28" s="45"/>
      <c r="Z28" s="45"/>
      <c r="AA28" s="45"/>
      <c r="AB28" s="45"/>
      <c r="AC28" s="45"/>
      <c r="AD28" s="50">
        <f t="shared" si="1"/>
        <v>0</v>
      </c>
      <c r="AE28" s="52"/>
      <c r="AF28" s="47"/>
      <c r="AK28" s="17"/>
      <c r="AL28" s="17"/>
      <c r="AM28" s="17"/>
    </row>
    <row r="29" spans="1:39" s="42" customFormat="1" x14ac:dyDescent="0.3">
      <c r="A29" s="35">
        <v>70201</v>
      </c>
      <c r="B29" s="36" t="s">
        <v>65</v>
      </c>
      <c r="C29" s="262"/>
      <c r="D29" s="284"/>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60"/>
      <c r="AE29" s="59"/>
      <c r="AF29" s="41"/>
    </row>
    <row r="30" spans="1:39" s="48" customFormat="1" ht="72" customHeight="1" x14ac:dyDescent="0.3">
      <c r="A30" s="43">
        <v>70201</v>
      </c>
      <c r="B30" s="49" t="s">
        <v>65</v>
      </c>
      <c r="C30" s="272"/>
      <c r="D30" s="273"/>
      <c r="E30" s="45"/>
      <c r="F30" s="45"/>
      <c r="G30" s="44"/>
      <c r="H30" s="44"/>
      <c r="I30" s="45"/>
      <c r="J30" s="45"/>
      <c r="K30" s="45"/>
      <c r="L30" s="44"/>
      <c r="M30" s="44"/>
      <c r="N30" s="44"/>
      <c r="O30" s="44"/>
      <c r="P30" s="44"/>
      <c r="Q30" s="44"/>
      <c r="R30" s="44"/>
      <c r="S30" s="44"/>
      <c r="T30" s="44"/>
      <c r="U30" s="44"/>
      <c r="V30" s="45"/>
      <c r="W30" s="44"/>
      <c r="X30" s="44"/>
      <c r="Y30" s="44"/>
      <c r="Z30" s="44"/>
      <c r="AA30" s="44"/>
      <c r="AB30" s="44"/>
      <c r="AC30" s="44"/>
      <c r="AD30" s="50">
        <f>SUM(E30:AC30)</f>
        <v>0</v>
      </c>
      <c r="AE30" s="46"/>
      <c r="AF30" s="47"/>
    </row>
    <row r="31" spans="1:39" s="48" customFormat="1" ht="72" customHeight="1" x14ac:dyDescent="0.3">
      <c r="A31" s="43">
        <v>70201</v>
      </c>
      <c r="B31" s="49" t="s">
        <v>65</v>
      </c>
      <c r="C31" s="272"/>
      <c r="D31" s="273"/>
      <c r="E31" s="45"/>
      <c r="F31" s="45"/>
      <c r="G31" s="44"/>
      <c r="H31" s="44"/>
      <c r="I31" s="45"/>
      <c r="J31" s="45"/>
      <c r="K31" s="45"/>
      <c r="L31" s="44"/>
      <c r="M31" s="44"/>
      <c r="N31" s="44"/>
      <c r="O31" s="44"/>
      <c r="P31" s="44"/>
      <c r="Q31" s="44"/>
      <c r="R31" s="44"/>
      <c r="S31" s="44"/>
      <c r="T31" s="44"/>
      <c r="U31" s="44"/>
      <c r="V31" s="44"/>
      <c r="W31" s="44"/>
      <c r="X31" s="44"/>
      <c r="Y31" s="44"/>
      <c r="Z31" s="44"/>
      <c r="AA31" s="44"/>
      <c r="AB31" s="44"/>
      <c r="AC31" s="44"/>
      <c r="AD31" s="50">
        <f t="shared" ref="AD31:AD42" si="2">SUM(E31:AC31)</f>
        <v>0</v>
      </c>
      <c r="AE31" s="46"/>
      <c r="AF31" s="47"/>
    </row>
    <row r="32" spans="1:39" s="48" customFormat="1" hidden="1" x14ac:dyDescent="0.3">
      <c r="A32" s="43">
        <v>70201</v>
      </c>
      <c r="B32" s="62" t="s">
        <v>32</v>
      </c>
      <c r="C32" s="264"/>
      <c r="D32" s="265"/>
      <c r="E32" s="44"/>
      <c r="F32" s="44"/>
      <c r="G32" s="44"/>
      <c r="H32" s="44"/>
      <c r="I32" s="45"/>
      <c r="J32" s="45"/>
      <c r="K32" s="45"/>
      <c r="L32" s="44"/>
      <c r="M32" s="44"/>
      <c r="N32" s="44"/>
      <c r="O32" s="44"/>
      <c r="P32" s="44"/>
      <c r="Q32" s="44"/>
      <c r="R32" s="44"/>
      <c r="S32" s="44"/>
      <c r="T32" s="44"/>
      <c r="U32" s="44"/>
      <c r="V32" s="44"/>
      <c r="W32" s="44"/>
      <c r="X32" s="44"/>
      <c r="Y32" s="44"/>
      <c r="Z32" s="44"/>
      <c r="AA32" s="44"/>
      <c r="AB32" s="44"/>
      <c r="AC32" s="44"/>
      <c r="AD32" s="50">
        <f t="shared" si="2"/>
        <v>0</v>
      </c>
      <c r="AE32" s="46"/>
      <c r="AF32" s="47"/>
    </row>
    <row r="33" spans="1:39" s="48" customFormat="1" hidden="1" x14ac:dyDescent="0.3">
      <c r="A33" s="43">
        <v>70201</v>
      </c>
      <c r="B33" s="62" t="s">
        <v>32</v>
      </c>
      <c r="C33" s="264"/>
      <c r="D33" s="265"/>
      <c r="E33" s="44"/>
      <c r="F33" s="44"/>
      <c r="G33" s="44"/>
      <c r="H33" s="44"/>
      <c r="I33" s="45"/>
      <c r="J33" s="45"/>
      <c r="K33" s="45"/>
      <c r="L33" s="44"/>
      <c r="M33" s="44"/>
      <c r="N33" s="44"/>
      <c r="O33" s="44"/>
      <c r="P33" s="44"/>
      <c r="Q33" s="44"/>
      <c r="R33" s="44"/>
      <c r="S33" s="44"/>
      <c r="T33" s="44"/>
      <c r="U33" s="44"/>
      <c r="V33" s="44"/>
      <c r="W33" s="44"/>
      <c r="X33" s="44"/>
      <c r="Y33" s="44"/>
      <c r="Z33" s="44"/>
      <c r="AA33" s="44"/>
      <c r="AB33" s="44"/>
      <c r="AC33" s="44"/>
      <c r="AD33" s="50">
        <f t="shared" si="2"/>
        <v>0</v>
      </c>
      <c r="AE33" s="46"/>
      <c r="AF33" s="47"/>
    </row>
    <row r="34" spans="1:39" hidden="1" x14ac:dyDescent="0.3">
      <c r="A34" s="51">
        <v>70201</v>
      </c>
      <c r="B34" s="61" t="s">
        <v>32</v>
      </c>
      <c r="C34" s="248"/>
      <c r="D34" s="257"/>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50">
        <f t="shared" si="2"/>
        <v>0</v>
      </c>
      <c r="AE34" s="46"/>
      <c r="AF34" s="47"/>
      <c r="AK34" s="17"/>
      <c r="AL34" s="17"/>
      <c r="AM34" s="17"/>
    </row>
    <row r="35" spans="1:39" hidden="1" x14ac:dyDescent="0.3">
      <c r="A35" s="51">
        <v>70201</v>
      </c>
      <c r="B35" s="61" t="s">
        <v>32</v>
      </c>
      <c r="C35" s="248"/>
      <c r="D35" s="257"/>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50">
        <f t="shared" si="2"/>
        <v>0</v>
      </c>
      <c r="AE35" s="52"/>
      <c r="AF35" s="47"/>
      <c r="AK35" s="17"/>
      <c r="AL35" s="17"/>
      <c r="AM35" s="17"/>
    </row>
    <row r="36" spans="1:39" s="48" customFormat="1" hidden="1" x14ac:dyDescent="0.3">
      <c r="A36" s="43">
        <v>70201</v>
      </c>
      <c r="B36" s="62" t="s">
        <v>32</v>
      </c>
      <c r="C36" s="248"/>
      <c r="D36" s="257"/>
      <c r="E36" s="44"/>
      <c r="F36" s="44"/>
      <c r="G36" s="44"/>
      <c r="H36" s="44"/>
      <c r="I36" s="45"/>
      <c r="J36" s="45"/>
      <c r="K36" s="45"/>
      <c r="L36" s="44"/>
      <c r="M36" s="44"/>
      <c r="N36" s="44"/>
      <c r="O36" s="44"/>
      <c r="P36" s="44"/>
      <c r="Q36" s="44"/>
      <c r="R36" s="44"/>
      <c r="S36" s="44"/>
      <c r="T36" s="44"/>
      <c r="U36" s="44"/>
      <c r="V36" s="44"/>
      <c r="W36" s="44"/>
      <c r="X36" s="44"/>
      <c r="Y36" s="44"/>
      <c r="Z36" s="44"/>
      <c r="AA36" s="44"/>
      <c r="AB36" s="44"/>
      <c r="AC36" s="44"/>
      <c r="AD36" s="50">
        <f t="shared" si="2"/>
        <v>0</v>
      </c>
      <c r="AE36" s="46"/>
      <c r="AF36" s="47"/>
    </row>
    <row r="37" spans="1:39" s="48" customFormat="1" hidden="1" x14ac:dyDescent="0.3">
      <c r="A37" s="43">
        <v>70201</v>
      </c>
      <c r="B37" s="61" t="s">
        <v>32</v>
      </c>
      <c r="C37" s="264"/>
      <c r="D37" s="265"/>
      <c r="E37" s="44"/>
      <c r="F37" s="44"/>
      <c r="G37" s="44"/>
      <c r="H37" s="44"/>
      <c r="I37" s="45"/>
      <c r="J37" s="45"/>
      <c r="K37" s="45"/>
      <c r="L37" s="44"/>
      <c r="M37" s="44"/>
      <c r="N37" s="44"/>
      <c r="O37" s="44"/>
      <c r="P37" s="44"/>
      <c r="Q37" s="44"/>
      <c r="R37" s="44"/>
      <c r="S37" s="44"/>
      <c r="T37" s="44"/>
      <c r="U37" s="44"/>
      <c r="V37" s="44"/>
      <c r="W37" s="44"/>
      <c r="X37" s="44"/>
      <c r="Y37" s="44"/>
      <c r="Z37" s="44"/>
      <c r="AA37" s="44"/>
      <c r="AB37" s="44"/>
      <c r="AC37" s="44"/>
      <c r="AD37" s="50">
        <f t="shared" si="2"/>
        <v>0</v>
      </c>
      <c r="AE37" s="46">
        <f>AD37</f>
        <v>0</v>
      </c>
      <c r="AF37" s="47"/>
    </row>
    <row r="38" spans="1:39" hidden="1" x14ac:dyDescent="0.3">
      <c r="A38" s="51">
        <v>70201</v>
      </c>
      <c r="B38" s="61" t="s">
        <v>32</v>
      </c>
      <c r="C38" s="248"/>
      <c r="D38" s="249"/>
      <c r="E38" s="45"/>
      <c r="F38" s="45"/>
      <c r="G38" s="45"/>
      <c r="H38" s="45"/>
      <c r="I38" s="45"/>
      <c r="J38" s="45"/>
      <c r="K38" s="45"/>
      <c r="L38" s="55"/>
      <c r="M38" s="45"/>
      <c r="N38" s="45"/>
      <c r="O38" s="45"/>
      <c r="P38" s="45"/>
      <c r="Q38" s="45"/>
      <c r="R38" s="45"/>
      <c r="S38" s="45"/>
      <c r="T38" s="45"/>
      <c r="U38" s="45"/>
      <c r="V38" s="45"/>
      <c r="W38" s="45"/>
      <c r="X38" s="45"/>
      <c r="Y38" s="45"/>
      <c r="Z38" s="45"/>
      <c r="AA38" s="45"/>
      <c r="AB38" s="45"/>
      <c r="AC38" s="45"/>
      <c r="AD38" s="50">
        <f t="shared" si="2"/>
        <v>0</v>
      </c>
      <c r="AE38" s="52"/>
      <c r="AF38" s="47"/>
      <c r="AK38" s="17"/>
      <c r="AL38" s="17"/>
      <c r="AM38" s="17"/>
    </row>
    <row r="39" spans="1:39" ht="25.5" hidden="1" customHeight="1" x14ac:dyDescent="0.3">
      <c r="A39" s="51">
        <v>70201</v>
      </c>
      <c r="B39" s="61" t="s">
        <v>32</v>
      </c>
      <c r="C39" s="248"/>
      <c r="D39" s="257"/>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50">
        <f t="shared" si="2"/>
        <v>0</v>
      </c>
      <c r="AE39" s="52"/>
      <c r="AF39" s="47"/>
      <c r="AK39" s="17"/>
      <c r="AL39" s="17"/>
      <c r="AM39" s="17"/>
    </row>
    <row r="40" spans="1:39" hidden="1" x14ac:dyDescent="0.3">
      <c r="A40" s="51">
        <v>70201</v>
      </c>
      <c r="B40" s="61" t="s">
        <v>32</v>
      </c>
      <c r="C40" s="248"/>
      <c r="D40" s="257"/>
      <c r="E40" s="45"/>
      <c r="F40" s="45"/>
      <c r="G40" s="45"/>
      <c r="H40" s="45"/>
      <c r="I40" s="45"/>
      <c r="J40" s="63"/>
      <c r="K40" s="45"/>
      <c r="L40" s="45"/>
      <c r="M40" s="45"/>
      <c r="N40" s="45"/>
      <c r="O40" s="45"/>
      <c r="P40" s="45"/>
      <c r="Q40" s="45"/>
      <c r="R40" s="45"/>
      <c r="S40" s="45"/>
      <c r="T40" s="45"/>
      <c r="U40" s="45"/>
      <c r="V40" s="55"/>
      <c r="W40" s="45"/>
      <c r="X40" s="45"/>
      <c r="Y40" s="45"/>
      <c r="Z40" s="45"/>
      <c r="AA40" s="45"/>
      <c r="AB40" s="45"/>
      <c r="AC40" s="45"/>
      <c r="AD40" s="50">
        <f t="shared" si="2"/>
        <v>0</v>
      </c>
      <c r="AE40" s="52"/>
      <c r="AF40" s="47"/>
      <c r="AK40" s="17"/>
      <c r="AL40" s="17"/>
      <c r="AM40" s="17"/>
    </row>
    <row r="41" spans="1:39" s="48" customFormat="1" ht="38.25" hidden="1" customHeight="1" x14ac:dyDescent="0.3">
      <c r="A41" s="43">
        <v>70201</v>
      </c>
      <c r="B41" s="62" t="s">
        <v>32</v>
      </c>
      <c r="C41" s="248"/>
      <c r="D41" s="257"/>
      <c r="E41" s="45"/>
      <c r="F41" s="45"/>
      <c r="G41" s="45"/>
      <c r="H41" s="45"/>
      <c r="I41" s="45"/>
      <c r="J41" s="45"/>
      <c r="K41" s="44"/>
      <c r="L41" s="44"/>
      <c r="M41" s="44"/>
      <c r="N41" s="44"/>
      <c r="O41" s="44"/>
      <c r="P41" s="44"/>
      <c r="Q41" s="44"/>
      <c r="R41" s="44"/>
      <c r="S41" s="44"/>
      <c r="T41" s="44"/>
      <c r="U41" s="44"/>
      <c r="V41" s="44"/>
      <c r="W41" s="44"/>
      <c r="X41" s="44"/>
      <c r="Y41" s="44"/>
      <c r="Z41" s="44"/>
      <c r="AA41" s="44"/>
      <c r="AB41" s="44"/>
      <c r="AC41" s="44"/>
      <c r="AD41" s="50">
        <f t="shared" si="2"/>
        <v>0</v>
      </c>
      <c r="AE41" s="46"/>
      <c r="AF41" s="47"/>
    </row>
    <row r="42" spans="1:39" hidden="1" x14ac:dyDescent="0.3">
      <c r="A42" s="51">
        <v>70201</v>
      </c>
      <c r="B42" s="62" t="s">
        <v>32</v>
      </c>
      <c r="C42" s="248"/>
      <c r="D42" s="257"/>
      <c r="E42" s="45"/>
      <c r="F42" s="45"/>
      <c r="G42" s="45"/>
      <c r="H42" s="45"/>
      <c r="I42" s="45"/>
      <c r="J42" s="45"/>
      <c r="K42" s="45"/>
      <c r="L42" s="45"/>
      <c r="M42" s="45"/>
      <c r="N42" s="45"/>
      <c r="O42" s="45"/>
      <c r="P42" s="45"/>
      <c r="Q42" s="45"/>
      <c r="R42" s="45"/>
      <c r="S42" s="45"/>
      <c r="T42" s="45"/>
      <c r="U42" s="45"/>
      <c r="V42" s="45"/>
      <c r="W42" s="45"/>
      <c r="X42" s="45"/>
      <c r="Y42" s="45"/>
      <c r="Z42" s="45"/>
      <c r="AA42" s="55"/>
      <c r="AB42" s="45"/>
      <c r="AC42" s="45"/>
      <c r="AD42" s="50">
        <f t="shared" si="2"/>
        <v>0</v>
      </c>
      <c r="AE42" s="52"/>
      <c r="AF42" s="47"/>
      <c r="AK42" s="17"/>
      <c r="AL42" s="17"/>
      <c r="AM42" s="17"/>
    </row>
    <row r="43" spans="1:39" s="48" customFormat="1" ht="44.25" hidden="1" customHeight="1" x14ac:dyDescent="0.3">
      <c r="A43" s="43">
        <v>70201</v>
      </c>
      <c r="B43" s="62" t="s">
        <v>32</v>
      </c>
      <c r="C43" s="264"/>
      <c r="D43" s="265"/>
      <c r="E43" s="45"/>
      <c r="F43" s="45"/>
      <c r="G43" s="45"/>
      <c r="H43" s="45"/>
      <c r="I43" s="45"/>
      <c r="J43" s="45"/>
      <c r="K43" s="44"/>
      <c r="L43" s="44"/>
      <c r="M43" s="44"/>
      <c r="N43" s="44"/>
      <c r="O43" s="44"/>
      <c r="P43" s="44"/>
      <c r="Q43" s="44"/>
      <c r="R43" s="44"/>
      <c r="S43" s="44"/>
      <c r="T43" s="44"/>
      <c r="U43" s="44"/>
      <c r="V43" s="44"/>
      <c r="W43" s="44"/>
      <c r="X43" s="44"/>
      <c r="Y43" s="44"/>
      <c r="Z43" s="44"/>
      <c r="AA43" s="44"/>
      <c r="AB43" s="44"/>
      <c r="AC43" s="44"/>
      <c r="AD43" s="50">
        <f t="shared" ref="AD43:AD63" si="3">SUM(E43:AC43)</f>
        <v>0</v>
      </c>
      <c r="AE43" s="64"/>
      <c r="AF43" s="47"/>
    </row>
    <row r="44" spans="1:39" hidden="1" x14ac:dyDescent="0.3">
      <c r="A44" s="51">
        <v>70201</v>
      </c>
      <c r="B44" s="62" t="s">
        <v>32</v>
      </c>
      <c r="C44" s="248"/>
      <c r="D44" s="257"/>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50">
        <f t="shared" si="3"/>
        <v>0</v>
      </c>
      <c r="AE44" s="52"/>
      <c r="AF44" s="65"/>
      <c r="AK44" s="17"/>
      <c r="AL44" s="17"/>
      <c r="AM44" s="17"/>
    </row>
    <row r="45" spans="1:39" s="68" customFormat="1" hidden="1" x14ac:dyDescent="0.3">
      <c r="A45" s="66">
        <v>70201</v>
      </c>
      <c r="B45" s="62" t="s">
        <v>32</v>
      </c>
      <c r="C45" s="248"/>
      <c r="D45" s="249"/>
      <c r="E45" s="63"/>
      <c r="F45" s="63"/>
      <c r="G45" s="63"/>
      <c r="H45" s="63"/>
      <c r="I45" s="63"/>
      <c r="J45" s="63"/>
      <c r="K45" s="63"/>
      <c r="L45" s="63"/>
      <c r="M45" s="63"/>
      <c r="N45" s="63"/>
      <c r="O45" s="63"/>
      <c r="P45" s="45"/>
      <c r="Q45" s="63"/>
      <c r="R45" s="63"/>
      <c r="S45" s="63"/>
      <c r="T45" s="63"/>
      <c r="U45" s="63"/>
      <c r="V45" s="63"/>
      <c r="W45" s="63"/>
      <c r="X45" s="63"/>
      <c r="Y45" s="63"/>
      <c r="Z45" s="63"/>
      <c r="AA45" s="63"/>
      <c r="AB45" s="63"/>
      <c r="AC45" s="63"/>
      <c r="AD45" s="50">
        <f t="shared" si="3"/>
        <v>0</v>
      </c>
      <c r="AE45" s="52"/>
      <c r="AF45" s="67"/>
    </row>
    <row r="46" spans="1:39" hidden="1" x14ac:dyDescent="0.3">
      <c r="A46" s="51">
        <v>70201</v>
      </c>
      <c r="B46" s="61" t="s">
        <v>32</v>
      </c>
      <c r="C46" s="248"/>
      <c r="D46" s="257"/>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50">
        <f t="shared" si="3"/>
        <v>0</v>
      </c>
      <c r="AE46" s="64"/>
      <c r="AF46" s="47"/>
      <c r="AK46" s="17"/>
      <c r="AL46" s="17"/>
      <c r="AM46" s="17"/>
    </row>
    <row r="47" spans="1:39" hidden="1" x14ac:dyDescent="0.3">
      <c r="A47" s="51">
        <v>70201</v>
      </c>
      <c r="B47" s="61" t="s">
        <v>32</v>
      </c>
      <c r="C47" s="248"/>
      <c r="D47" s="257"/>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50">
        <f t="shared" si="3"/>
        <v>0</v>
      </c>
      <c r="AE47" s="64"/>
      <c r="AF47" s="47"/>
      <c r="AK47" s="17"/>
      <c r="AL47" s="17"/>
      <c r="AM47" s="17"/>
    </row>
    <row r="48" spans="1:39" s="73" customFormat="1" hidden="1" x14ac:dyDescent="0.3">
      <c r="A48" s="69">
        <v>70201</v>
      </c>
      <c r="B48" s="70" t="s">
        <v>32</v>
      </c>
      <c r="C48" s="280"/>
      <c r="D48" s="28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132">
        <f t="shared" si="3"/>
        <v>0</v>
      </c>
      <c r="AE48" s="64"/>
      <c r="AF48" s="72"/>
    </row>
    <row r="49" spans="1:39" hidden="1" x14ac:dyDescent="0.3">
      <c r="A49" s="51">
        <v>70201</v>
      </c>
      <c r="B49" s="61" t="s">
        <v>32</v>
      </c>
      <c r="C49" s="248"/>
      <c r="D49" s="257"/>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50">
        <f t="shared" si="3"/>
        <v>0</v>
      </c>
      <c r="AE49" s="64"/>
      <c r="AF49" s="47"/>
      <c r="AK49" s="17"/>
      <c r="AL49" s="17"/>
      <c r="AM49" s="17"/>
    </row>
    <row r="50" spans="1:39" hidden="1" x14ac:dyDescent="0.3">
      <c r="A50" s="51">
        <v>70201</v>
      </c>
      <c r="B50" s="61" t="s">
        <v>32</v>
      </c>
      <c r="C50" s="248"/>
      <c r="D50" s="257"/>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50">
        <f t="shared" si="3"/>
        <v>0</v>
      </c>
      <c r="AE50" s="64"/>
      <c r="AF50" s="47"/>
      <c r="AK50" s="17"/>
      <c r="AL50" s="17"/>
      <c r="AM50" s="17"/>
    </row>
    <row r="51" spans="1:39" hidden="1" x14ac:dyDescent="0.3">
      <c r="A51" s="51">
        <v>70201</v>
      </c>
      <c r="B51" s="61" t="s">
        <v>32</v>
      </c>
      <c r="C51" s="278"/>
      <c r="D51" s="279"/>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50">
        <f t="shared" si="3"/>
        <v>0</v>
      </c>
      <c r="AE51" s="64"/>
      <c r="AF51" s="47"/>
      <c r="AK51" s="17"/>
      <c r="AL51" s="17"/>
      <c r="AM51" s="17"/>
    </row>
    <row r="52" spans="1:39" hidden="1" x14ac:dyDescent="0.3">
      <c r="A52" s="51">
        <v>70201</v>
      </c>
      <c r="B52" s="61" t="s">
        <v>32</v>
      </c>
      <c r="C52" s="278"/>
      <c r="D52" s="279"/>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50">
        <f t="shared" si="3"/>
        <v>0</v>
      </c>
      <c r="AE52" s="64"/>
      <c r="AF52" s="47"/>
      <c r="AK52" s="17"/>
      <c r="AL52" s="17"/>
      <c r="AM52" s="17"/>
    </row>
    <row r="53" spans="1:39" hidden="1" x14ac:dyDescent="0.3">
      <c r="A53" s="51">
        <v>70201</v>
      </c>
      <c r="B53" s="61" t="s">
        <v>32</v>
      </c>
      <c r="C53" s="248"/>
      <c r="D53" s="257"/>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50">
        <f t="shared" si="3"/>
        <v>0</v>
      </c>
      <c r="AE53" s="64"/>
      <c r="AF53" s="47"/>
      <c r="AK53" s="17"/>
      <c r="AL53" s="17"/>
      <c r="AM53" s="17"/>
    </row>
    <row r="54" spans="1:39" hidden="1" x14ac:dyDescent="0.3">
      <c r="A54" s="51">
        <v>70201</v>
      </c>
      <c r="B54" s="61" t="s">
        <v>32</v>
      </c>
      <c r="C54" s="264"/>
      <c r="D54" s="26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50">
        <f t="shared" si="3"/>
        <v>0</v>
      </c>
      <c r="AE54" s="64"/>
      <c r="AF54" s="47"/>
      <c r="AK54" s="17"/>
      <c r="AL54" s="17"/>
      <c r="AM54" s="17"/>
    </row>
    <row r="55" spans="1:39" hidden="1" x14ac:dyDescent="0.3">
      <c r="A55" s="51">
        <v>70201</v>
      </c>
      <c r="B55" s="61" t="s">
        <v>32</v>
      </c>
      <c r="C55" s="248"/>
      <c r="D55" s="252"/>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50">
        <f t="shared" si="3"/>
        <v>0</v>
      </c>
      <c r="AE55" s="64"/>
      <c r="AF55" s="47"/>
      <c r="AK55" s="17"/>
      <c r="AL55" s="17"/>
      <c r="AM55" s="17"/>
    </row>
    <row r="56" spans="1:39" ht="20.25" hidden="1" customHeight="1" x14ac:dyDescent="0.3">
      <c r="A56" s="51">
        <v>70201</v>
      </c>
      <c r="B56" s="61" t="s">
        <v>32</v>
      </c>
      <c r="C56" s="248"/>
      <c r="D56" s="257"/>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50">
        <f t="shared" si="3"/>
        <v>0</v>
      </c>
      <c r="AE56" s="64"/>
      <c r="AF56" s="47"/>
      <c r="AK56" s="17"/>
      <c r="AL56" s="17"/>
      <c r="AM56" s="17"/>
    </row>
    <row r="57" spans="1:39" hidden="1" x14ac:dyDescent="0.3">
      <c r="A57" s="51">
        <v>70201</v>
      </c>
      <c r="B57" s="61" t="s">
        <v>32</v>
      </c>
      <c r="C57" s="248"/>
      <c r="D57" s="257"/>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50">
        <f t="shared" si="3"/>
        <v>0</v>
      </c>
      <c r="AE57" s="64"/>
      <c r="AF57" s="47"/>
      <c r="AK57" s="17"/>
      <c r="AL57" s="17"/>
      <c r="AM57" s="17"/>
    </row>
    <row r="58" spans="1:39" ht="20.25" hidden="1" customHeight="1" x14ac:dyDescent="0.3">
      <c r="A58" s="51">
        <v>70201</v>
      </c>
      <c r="B58" s="61" t="s">
        <v>32</v>
      </c>
      <c r="C58" s="248"/>
      <c r="D58" s="249"/>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50">
        <f t="shared" si="3"/>
        <v>0</v>
      </c>
      <c r="AE58" s="64"/>
      <c r="AF58" s="47"/>
      <c r="AK58" s="17"/>
      <c r="AL58" s="17"/>
      <c r="AM58" s="17"/>
    </row>
    <row r="59" spans="1:39" ht="20.25" hidden="1" customHeight="1" x14ac:dyDescent="0.3">
      <c r="A59" s="51">
        <v>70201</v>
      </c>
      <c r="B59" s="61" t="s">
        <v>32</v>
      </c>
      <c r="C59" s="248"/>
      <c r="D59" s="249"/>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50">
        <f t="shared" si="3"/>
        <v>0</v>
      </c>
      <c r="AE59" s="64"/>
      <c r="AF59" s="47"/>
      <c r="AK59" s="17"/>
      <c r="AL59" s="17"/>
      <c r="AM59" s="17"/>
    </row>
    <row r="60" spans="1:39" ht="20.25" hidden="1" customHeight="1" x14ac:dyDescent="0.3">
      <c r="A60" s="51">
        <v>70201</v>
      </c>
      <c r="B60" s="61" t="s">
        <v>32</v>
      </c>
      <c r="C60" s="248"/>
      <c r="D60" s="249"/>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50">
        <f t="shared" si="3"/>
        <v>0</v>
      </c>
      <c r="AE60" s="64"/>
      <c r="AF60" s="47"/>
      <c r="AK60" s="17"/>
      <c r="AL60" s="17"/>
      <c r="AM60" s="17"/>
    </row>
    <row r="61" spans="1:39" hidden="1" x14ac:dyDescent="0.3">
      <c r="A61" s="51">
        <v>70201</v>
      </c>
      <c r="B61" s="61" t="s">
        <v>32</v>
      </c>
      <c r="C61" s="248"/>
      <c r="D61" s="257"/>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50">
        <f t="shared" si="3"/>
        <v>0</v>
      </c>
      <c r="AE61" s="64"/>
      <c r="AF61" s="47"/>
      <c r="AK61" s="17"/>
      <c r="AL61" s="17"/>
      <c r="AM61" s="17"/>
    </row>
    <row r="62" spans="1:39" hidden="1" x14ac:dyDescent="0.3">
      <c r="A62" s="65" t="s">
        <v>33</v>
      </c>
      <c r="B62" s="58" t="s">
        <v>32</v>
      </c>
      <c r="C62" s="243"/>
      <c r="D62" s="244"/>
      <c r="E62" s="74"/>
      <c r="F62" s="45"/>
      <c r="G62" s="45"/>
      <c r="H62" s="45"/>
      <c r="I62" s="45"/>
      <c r="J62" s="45"/>
      <c r="K62" s="45"/>
      <c r="L62" s="45"/>
      <c r="M62" s="45"/>
      <c r="N62" s="45"/>
      <c r="O62" s="45"/>
      <c r="P62" s="45"/>
      <c r="Q62" s="45"/>
      <c r="R62" s="45"/>
      <c r="S62" s="45"/>
      <c r="T62" s="45"/>
      <c r="U62" s="45"/>
      <c r="V62" s="45"/>
      <c r="W62" s="45"/>
      <c r="X62" s="45"/>
      <c r="Y62" s="45"/>
      <c r="Z62" s="45"/>
      <c r="AA62" s="45"/>
      <c r="AB62" s="45"/>
      <c r="AC62" s="45"/>
      <c r="AD62" s="50">
        <f t="shared" si="3"/>
        <v>0</v>
      </c>
      <c r="AE62" s="64"/>
      <c r="AF62" s="75"/>
      <c r="AK62" s="17"/>
      <c r="AL62" s="17"/>
      <c r="AM62" s="17"/>
    </row>
    <row r="63" spans="1:39" hidden="1" x14ac:dyDescent="0.3">
      <c r="A63" s="65" t="s">
        <v>33</v>
      </c>
      <c r="B63" s="58" t="s">
        <v>32</v>
      </c>
      <c r="C63" s="243"/>
      <c r="D63" s="244"/>
      <c r="E63" s="74"/>
      <c r="F63" s="45"/>
      <c r="G63" s="45"/>
      <c r="H63" s="45"/>
      <c r="I63" s="45"/>
      <c r="J63" s="45"/>
      <c r="K63" s="45"/>
      <c r="L63" s="45"/>
      <c r="M63" s="45"/>
      <c r="N63" s="45"/>
      <c r="O63" s="45"/>
      <c r="P63" s="45"/>
      <c r="Q63" s="45"/>
      <c r="R63" s="45"/>
      <c r="S63" s="45"/>
      <c r="T63" s="45"/>
      <c r="U63" s="45"/>
      <c r="V63" s="45"/>
      <c r="W63" s="45"/>
      <c r="X63" s="45"/>
      <c r="Y63" s="45"/>
      <c r="Z63" s="45"/>
      <c r="AA63" s="45"/>
      <c r="AB63" s="45"/>
      <c r="AC63" s="45"/>
      <c r="AD63" s="50">
        <f t="shared" si="3"/>
        <v>0</v>
      </c>
      <c r="AE63" s="64"/>
      <c r="AF63" s="75"/>
      <c r="AK63" s="17"/>
      <c r="AL63" s="17"/>
      <c r="AM63" s="17"/>
    </row>
    <row r="64" spans="1:39" s="42" customFormat="1" x14ac:dyDescent="0.3">
      <c r="A64" s="76" t="s">
        <v>33</v>
      </c>
      <c r="B64" s="36" t="s">
        <v>63</v>
      </c>
      <c r="C64" s="262"/>
      <c r="D64" s="263"/>
      <c r="E64" s="77"/>
      <c r="F64" s="59"/>
      <c r="G64" s="59"/>
      <c r="H64" s="59"/>
      <c r="I64" s="59"/>
      <c r="J64" s="59"/>
      <c r="K64" s="59"/>
      <c r="L64" s="59"/>
      <c r="M64" s="59"/>
      <c r="N64" s="59"/>
      <c r="O64" s="59"/>
      <c r="P64" s="59"/>
      <c r="Q64" s="59"/>
      <c r="R64" s="59"/>
      <c r="S64" s="59"/>
      <c r="T64" s="59"/>
      <c r="U64" s="59"/>
      <c r="V64" s="59"/>
      <c r="W64" s="59"/>
      <c r="X64" s="59"/>
      <c r="Y64" s="59"/>
      <c r="Z64" s="59"/>
      <c r="AA64" s="59"/>
      <c r="AB64" s="59"/>
      <c r="AC64" s="59"/>
      <c r="AD64" s="60"/>
      <c r="AE64" s="59"/>
      <c r="AF64" s="78"/>
    </row>
    <row r="65" spans="1:39" ht="81" customHeight="1" x14ac:dyDescent="0.3">
      <c r="A65" s="65" t="s">
        <v>33</v>
      </c>
      <c r="B65" s="58" t="s">
        <v>63</v>
      </c>
      <c r="C65" s="276"/>
      <c r="D65" s="277"/>
      <c r="E65" s="74"/>
      <c r="F65" s="45"/>
      <c r="G65" s="45"/>
      <c r="H65" s="45"/>
      <c r="I65" s="45"/>
      <c r="J65" s="45"/>
      <c r="K65" s="45"/>
      <c r="L65" s="45"/>
      <c r="M65" s="45"/>
      <c r="N65" s="45"/>
      <c r="O65" s="45"/>
      <c r="P65" s="45"/>
      <c r="Q65" s="45"/>
      <c r="R65" s="45"/>
      <c r="S65" s="45"/>
      <c r="T65" s="45"/>
      <c r="U65" s="45"/>
      <c r="V65" s="45"/>
      <c r="W65" s="45"/>
      <c r="X65" s="45"/>
      <c r="Y65" s="45"/>
      <c r="Z65" s="45"/>
      <c r="AA65" s="45"/>
      <c r="AB65" s="45"/>
      <c r="AC65" s="45"/>
      <c r="AD65" s="50">
        <f t="shared" ref="AD65:AD71" si="4">SUM(E65:AC65)</f>
        <v>0</v>
      </c>
      <c r="AE65" s="52"/>
      <c r="AF65" s="75"/>
      <c r="AK65" s="17"/>
      <c r="AL65" s="17"/>
      <c r="AM65" s="17"/>
    </row>
    <row r="66" spans="1:39" ht="20.25" hidden="1" customHeight="1" x14ac:dyDescent="0.3">
      <c r="A66" s="65" t="s">
        <v>33</v>
      </c>
      <c r="B66" s="58" t="s">
        <v>63</v>
      </c>
      <c r="C66" s="248"/>
      <c r="D66" s="257"/>
      <c r="E66" s="74"/>
      <c r="F66" s="45"/>
      <c r="G66" s="45"/>
      <c r="H66" s="45"/>
      <c r="I66" s="45"/>
      <c r="J66" s="45"/>
      <c r="K66" s="45"/>
      <c r="L66" s="45"/>
      <c r="M66" s="45"/>
      <c r="N66" s="45"/>
      <c r="O66" s="45"/>
      <c r="P66" s="45"/>
      <c r="Q66" s="45"/>
      <c r="R66" s="45"/>
      <c r="S66" s="45"/>
      <c r="T66" s="45"/>
      <c r="U66" s="45"/>
      <c r="V66" s="45"/>
      <c r="W66" s="45"/>
      <c r="X66" s="45"/>
      <c r="Y66" s="45"/>
      <c r="Z66" s="45"/>
      <c r="AA66" s="45"/>
      <c r="AB66" s="45"/>
      <c r="AC66" s="45"/>
      <c r="AD66" s="50">
        <f t="shared" si="4"/>
        <v>0</v>
      </c>
      <c r="AE66" s="52"/>
      <c r="AF66" s="75"/>
      <c r="AK66" s="17"/>
      <c r="AL66" s="17"/>
      <c r="AM66" s="17"/>
    </row>
    <row r="67" spans="1:39" hidden="1" x14ac:dyDescent="0.3">
      <c r="A67" s="65" t="s">
        <v>33</v>
      </c>
      <c r="B67" s="58" t="s">
        <v>63</v>
      </c>
      <c r="C67" s="248"/>
      <c r="D67" s="257"/>
      <c r="E67" s="74"/>
      <c r="F67" s="45"/>
      <c r="G67" s="45"/>
      <c r="H67" s="45"/>
      <c r="I67" s="45"/>
      <c r="J67" s="45"/>
      <c r="K67" s="45"/>
      <c r="L67" s="45"/>
      <c r="M67" s="45"/>
      <c r="N67" s="45"/>
      <c r="O67" s="45"/>
      <c r="P67" s="45"/>
      <c r="Q67" s="45"/>
      <c r="R67" s="45"/>
      <c r="S67" s="45"/>
      <c r="T67" s="45"/>
      <c r="U67" s="45"/>
      <c r="V67" s="45"/>
      <c r="W67" s="45"/>
      <c r="X67" s="45"/>
      <c r="Y67" s="45"/>
      <c r="Z67" s="45"/>
      <c r="AA67" s="45"/>
      <c r="AB67" s="45"/>
      <c r="AC67" s="45"/>
      <c r="AD67" s="50">
        <f t="shared" si="4"/>
        <v>0</v>
      </c>
      <c r="AE67" s="52"/>
      <c r="AF67" s="75"/>
      <c r="AK67" s="17"/>
      <c r="AL67" s="17"/>
      <c r="AM67" s="17"/>
    </row>
    <row r="68" spans="1:39" ht="20.25" hidden="1" customHeight="1" x14ac:dyDescent="0.3">
      <c r="A68" s="65" t="s">
        <v>33</v>
      </c>
      <c r="B68" s="58" t="s">
        <v>63</v>
      </c>
      <c r="C68" s="248"/>
      <c r="D68" s="257"/>
      <c r="E68" s="74"/>
      <c r="F68" s="45"/>
      <c r="G68" s="45"/>
      <c r="H68" s="45"/>
      <c r="I68" s="45"/>
      <c r="J68" s="45"/>
      <c r="K68" s="45"/>
      <c r="L68" s="45"/>
      <c r="M68" s="45"/>
      <c r="N68" s="45"/>
      <c r="O68" s="45"/>
      <c r="P68" s="45"/>
      <c r="Q68" s="45"/>
      <c r="R68" s="45"/>
      <c r="S68" s="45"/>
      <c r="T68" s="45"/>
      <c r="U68" s="45"/>
      <c r="V68" s="45"/>
      <c r="W68" s="45"/>
      <c r="X68" s="45"/>
      <c r="Y68" s="45"/>
      <c r="Z68" s="45"/>
      <c r="AA68" s="45"/>
      <c r="AB68" s="45"/>
      <c r="AC68" s="45"/>
      <c r="AD68" s="50">
        <f t="shared" si="4"/>
        <v>0</v>
      </c>
      <c r="AE68" s="52"/>
      <c r="AF68" s="75"/>
      <c r="AK68" s="17"/>
      <c r="AL68" s="17"/>
      <c r="AM68" s="17"/>
    </row>
    <row r="69" spans="1:39" s="42" customFormat="1" ht="42" hidden="1" customHeight="1" x14ac:dyDescent="0.3">
      <c r="A69" s="76" t="s">
        <v>34</v>
      </c>
      <c r="B69" s="36" t="s">
        <v>35</v>
      </c>
      <c r="C69" s="262"/>
      <c r="D69" s="263"/>
      <c r="E69" s="77"/>
      <c r="F69" s="59"/>
      <c r="G69" s="59"/>
      <c r="H69" s="59"/>
      <c r="I69" s="59"/>
      <c r="J69" s="59"/>
      <c r="K69" s="59"/>
      <c r="L69" s="59"/>
      <c r="M69" s="59"/>
      <c r="N69" s="59"/>
      <c r="O69" s="59"/>
      <c r="P69" s="59"/>
      <c r="Q69" s="59"/>
      <c r="R69" s="59"/>
      <c r="S69" s="59"/>
      <c r="T69" s="59"/>
      <c r="U69" s="59"/>
      <c r="V69" s="59"/>
      <c r="W69" s="59"/>
      <c r="X69" s="59"/>
      <c r="Y69" s="59"/>
      <c r="Z69" s="59"/>
      <c r="AA69" s="59"/>
      <c r="AB69" s="59"/>
      <c r="AC69" s="59"/>
      <c r="AD69" s="60">
        <f t="shared" si="4"/>
        <v>0</v>
      </c>
      <c r="AE69" s="59"/>
      <c r="AF69" s="78"/>
    </row>
    <row r="70" spans="1:39" s="68" customFormat="1" hidden="1" x14ac:dyDescent="0.3">
      <c r="A70" s="67" t="s">
        <v>34</v>
      </c>
      <c r="B70" s="58" t="s">
        <v>35</v>
      </c>
      <c r="C70" s="274"/>
      <c r="D70" s="275"/>
      <c r="E70" s="79"/>
      <c r="F70" s="63"/>
      <c r="G70" s="63"/>
      <c r="H70" s="63"/>
      <c r="I70" s="63"/>
      <c r="J70" s="63"/>
      <c r="K70" s="63"/>
      <c r="L70" s="63"/>
      <c r="M70" s="63"/>
      <c r="N70" s="63"/>
      <c r="O70" s="63"/>
      <c r="P70" s="63"/>
      <c r="Q70" s="63"/>
      <c r="R70" s="63"/>
      <c r="S70" s="63"/>
      <c r="T70" s="63"/>
      <c r="U70" s="63"/>
      <c r="V70" s="63"/>
      <c r="W70" s="63"/>
      <c r="X70" s="63"/>
      <c r="Y70" s="63"/>
      <c r="Z70" s="63"/>
      <c r="AA70" s="63"/>
      <c r="AB70" s="63"/>
      <c r="AC70" s="63"/>
      <c r="AD70" s="50">
        <f t="shared" si="4"/>
        <v>0</v>
      </c>
      <c r="AE70" s="80"/>
      <c r="AF70" s="81"/>
    </row>
    <row r="71" spans="1:39" hidden="1" x14ac:dyDescent="0.3">
      <c r="A71" s="65" t="s">
        <v>34</v>
      </c>
      <c r="B71" s="58" t="s">
        <v>35</v>
      </c>
      <c r="C71" s="248"/>
      <c r="D71" s="257"/>
      <c r="E71" s="74"/>
      <c r="F71" s="45"/>
      <c r="G71" s="45"/>
      <c r="H71" s="45"/>
      <c r="I71" s="45"/>
      <c r="J71" s="45"/>
      <c r="K71" s="45"/>
      <c r="L71" s="45"/>
      <c r="M71" s="45"/>
      <c r="N71" s="45"/>
      <c r="O71" s="45"/>
      <c r="P71" s="45"/>
      <c r="Q71" s="45"/>
      <c r="R71" s="45"/>
      <c r="S71" s="45"/>
      <c r="T71" s="45"/>
      <c r="U71" s="45"/>
      <c r="V71" s="45"/>
      <c r="W71" s="45"/>
      <c r="X71" s="45"/>
      <c r="Y71" s="45"/>
      <c r="Z71" s="45"/>
      <c r="AA71" s="45"/>
      <c r="AB71" s="45"/>
      <c r="AC71" s="45"/>
      <c r="AD71" s="50">
        <f t="shared" si="4"/>
        <v>0</v>
      </c>
      <c r="AE71" s="52"/>
      <c r="AF71" s="75"/>
      <c r="AK71" s="17"/>
      <c r="AL71" s="17"/>
      <c r="AM71" s="17"/>
    </row>
    <row r="72" spans="1:39" s="42" customFormat="1" hidden="1" x14ac:dyDescent="0.3">
      <c r="A72" s="76"/>
      <c r="B72" s="36" t="s">
        <v>36</v>
      </c>
      <c r="C72" s="262"/>
      <c r="D72" s="263"/>
      <c r="E72" s="77"/>
      <c r="F72" s="59"/>
      <c r="G72" s="59"/>
      <c r="H72" s="59"/>
      <c r="I72" s="59"/>
      <c r="J72" s="59"/>
      <c r="K72" s="59"/>
      <c r="L72" s="59"/>
      <c r="M72" s="59"/>
      <c r="N72" s="59"/>
      <c r="O72" s="59"/>
      <c r="P72" s="59"/>
      <c r="Q72" s="59"/>
      <c r="R72" s="59"/>
      <c r="S72" s="59"/>
      <c r="T72" s="59"/>
      <c r="U72" s="59"/>
      <c r="V72" s="59"/>
      <c r="W72" s="59"/>
      <c r="X72" s="59"/>
      <c r="Y72" s="59"/>
      <c r="Z72" s="59"/>
      <c r="AA72" s="59"/>
      <c r="AB72" s="59"/>
      <c r="AC72" s="59"/>
      <c r="AD72" s="60"/>
      <c r="AE72" s="59"/>
      <c r="AF72" s="78"/>
      <c r="AK72" s="82"/>
      <c r="AL72" s="82"/>
      <c r="AM72" s="82"/>
    </row>
    <row r="73" spans="1:39" hidden="1" x14ac:dyDescent="0.3">
      <c r="A73" s="65"/>
      <c r="B73" s="58" t="s">
        <v>36</v>
      </c>
      <c r="C73" s="248"/>
      <c r="D73" s="257"/>
      <c r="E73" s="74"/>
      <c r="F73" s="45"/>
      <c r="G73" s="45"/>
      <c r="H73" s="45"/>
      <c r="I73" s="45"/>
      <c r="J73" s="45"/>
      <c r="K73" s="45"/>
      <c r="L73" s="45"/>
      <c r="M73" s="45"/>
      <c r="N73" s="45"/>
      <c r="O73" s="45"/>
      <c r="P73" s="45"/>
      <c r="Q73" s="45"/>
      <c r="R73" s="45"/>
      <c r="S73" s="45"/>
      <c r="T73" s="45"/>
      <c r="U73" s="45"/>
      <c r="V73" s="45"/>
      <c r="W73" s="45"/>
      <c r="X73" s="45"/>
      <c r="Y73" s="45"/>
      <c r="Z73" s="45"/>
      <c r="AA73" s="45"/>
      <c r="AB73" s="45"/>
      <c r="AC73" s="45"/>
      <c r="AD73" s="50">
        <f>SUM(E73:AC73)</f>
        <v>0</v>
      </c>
      <c r="AE73" s="52"/>
      <c r="AF73" s="75"/>
    </row>
    <row r="74" spans="1:39" ht="26.25" hidden="1" customHeight="1" x14ac:dyDescent="0.3">
      <c r="A74" s="65" t="s">
        <v>37</v>
      </c>
      <c r="B74" s="58" t="s">
        <v>36</v>
      </c>
      <c r="C74" s="248"/>
      <c r="D74" s="257"/>
      <c r="E74" s="74"/>
      <c r="F74" s="45"/>
      <c r="G74" s="45"/>
      <c r="H74" s="45"/>
      <c r="I74" s="45"/>
      <c r="J74" s="45"/>
      <c r="K74" s="45"/>
      <c r="L74" s="45"/>
      <c r="M74" s="45"/>
      <c r="N74" s="45"/>
      <c r="O74" s="45"/>
      <c r="P74" s="45"/>
      <c r="Q74" s="45"/>
      <c r="R74" s="45"/>
      <c r="S74" s="45"/>
      <c r="T74" s="45"/>
      <c r="U74" s="45"/>
      <c r="V74" s="45"/>
      <c r="W74" s="45"/>
      <c r="X74" s="45"/>
      <c r="Y74" s="45"/>
      <c r="Z74" s="45"/>
      <c r="AA74" s="45"/>
      <c r="AB74" s="45"/>
      <c r="AC74" s="45"/>
      <c r="AD74" s="50">
        <f t="shared" ref="AD74:AD82" si="5">SUM(E74:AC74)</f>
        <v>0</v>
      </c>
      <c r="AE74" s="52"/>
      <c r="AF74" s="75"/>
    </row>
    <row r="75" spans="1:39" ht="78" hidden="1" customHeight="1" x14ac:dyDescent="0.3">
      <c r="A75" s="65"/>
      <c r="B75" s="58"/>
      <c r="C75" s="248"/>
      <c r="D75" s="257"/>
      <c r="E75" s="74"/>
      <c r="F75" s="45"/>
      <c r="G75" s="45"/>
      <c r="H75" s="45"/>
      <c r="I75" s="45"/>
      <c r="J75" s="45"/>
      <c r="K75" s="45"/>
      <c r="L75" s="45"/>
      <c r="M75" s="45"/>
      <c r="N75" s="45"/>
      <c r="O75" s="45"/>
      <c r="P75" s="45"/>
      <c r="Q75" s="45"/>
      <c r="R75" s="45"/>
      <c r="S75" s="45"/>
      <c r="T75" s="45"/>
      <c r="U75" s="45"/>
      <c r="V75" s="45"/>
      <c r="W75" s="45"/>
      <c r="X75" s="45"/>
      <c r="Y75" s="45"/>
      <c r="Z75" s="45"/>
      <c r="AA75" s="45"/>
      <c r="AB75" s="45"/>
      <c r="AC75" s="45"/>
      <c r="AD75" s="50"/>
      <c r="AE75" s="52"/>
      <c r="AF75" s="75"/>
    </row>
    <row r="76" spans="1:39" s="48" customFormat="1" hidden="1" x14ac:dyDescent="0.3">
      <c r="A76" s="47" t="s">
        <v>34</v>
      </c>
      <c r="B76" s="49" t="s">
        <v>36</v>
      </c>
      <c r="C76" s="248"/>
      <c r="D76" s="257"/>
      <c r="E76" s="83"/>
      <c r="F76" s="44"/>
      <c r="G76" s="44"/>
      <c r="H76" s="44"/>
      <c r="I76" s="44"/>
      <c r="J76" s="44"/>
      <c r="K76" s="44"/>
      <c r="L76" s="44"/>
      <c r="M76" s="45"/>
      <c r="N76" s="44"/>
      <c r="O76" s="44"/>
      <c r="P76" s="44"/>
      <c r="Q76" s="44"/>
      <c r="R76" s="44"/>
      <c r="S76" s="44"/>
      <c r="T76" s="44"/>
      <c r="U76" s="44"/>
      <c r="V76" s="44"/>
      <c r="W76" s="44"/>
      <c r="X76" s="44"/>
      <c r="Y76" s="44"/>
      <c r="Z76" s="44"/>
      <c r="AA76" s="44"/>
      <c r="AB76" s="44"/>
      <c r="AC76" s="44"/>
      <c r="AD76" s="50">
        <f t="shared" si="5"/>
        <v>0</v>
      </c>
      <c r="AE76" s="52"/>
      <c r="AF76" s="84"/>
      <c r="AK76" s="85"/>
      <c r="AL76" s="85"/>
      <c r="AM76" s="85"/>
    </row>
    <row r="77" spans="1:39" s="48" customFormat="1" hidden="1" x14ac:dyDescent="0.3">
      <c r="A77" s="47" t="s">
        <v>33</v>
      </c>
      <c r="B77" s="49" t="s">
        <v>36</v>
      </c>
      <c r="C77" s="264"/>
      <c r="D77" s="265"/>
      <c r="E77" s="83"/>
      <c r="F77" s="44"/>
      <c r="G77" s="44"/>
      <c r="H77" s="44"/>
      <c r="I77" s="44"/>
      <c r="J77" s="44"/>
      <c r="K77" s="44"/>
      <c r="L77" s="44"/>
      <c r="M77" s="44"/>
      <c r="N77" s="44"/>
      <c r="O77" s="44"/>
      <c r="P77" s="44"/>
      <c r="Q77" s="44"/>
      <c r="R77" s="44"/>
      <c r="S77" s="44"/>
      <c r="T77" s="44"/>
      <c r="U77" s="44"/>
      <c r="V77" s="44"/>
      <c r="W77" s="44"/>
      <c r="X77" s="44"/>
      <c r="Y77" s="44"/>
      <c r="Z77" s="44"/>
      <c r="AA77" s="44"/>
      <c r="AB77" s="44"/>
      <c r="AC77" s="44"/>
      <c r="AD77" s="50">
        <f t="shared" si="5"/>
        <v>0</v>
      </c>
      <c r="AE77" s="52"/>
      <c r="AF77" s="84"/>
      <c r="AK77" s="85"/>
      <c r="AL77" s="85"/>
      <c r="AM77" s="85"/>
    </row>
    <row r="78" spans="1:39" hidden="1" x14ac:dyDescent="0.3">
      <c r="A78" s="65"/>
      <c r="B78" s="58" t="s">
        <v>36</v>
      </c>
      <c r="C78" s="248"/>
      <c r="D78" s="257"/>
      <c r="E78" s="74"/>
      <c r="F78" s="45"/>
      <c r="G78" s="45"/>
      <c r="H78" s="45"/>
      <c r="I78" s="45"/>
      <c r="J78" s="45"/>
      <c r="K78" s="45"/>
      <c r="L78" s="45"/>
      <c r="M78" s="45"/>
      <c r="N78" s="45"/>
      <c r="O78" s="45"/>
      <c r="P78" s="45"/>
      <c r="Q78" s="45"/>
      <c r="R78" s="45"/>
      <c r="S78" s="45"/>
      <c r="T78" s="45"/>
      <c r="U78" s="45"/>
      <c r="V78" s="45"/>
      <c r="W78" s="45"/>
      <c r="X78" s="45"/>
      <c r="Y78" s="45"/>
      <c r="Z78" s="45"/>
      <c r="AA78" s="45"/>
      <c r="AB78" s="45"/>
      <c r="AC78" s="45"/>
      <c r="AD78" s="50">
        <f t="shared" si="5"/>
        <v>0</v>
      </c>
      <c r="AE78" s="52"/>
      <c r="AF78" s="75"/>
    </row>
    <row r="79" spans="1:39" hidden="1" x14ac:dyDescent="0.3">
      <c r="A79" s="65" t="s">
        <v>33</v>
      </c>
      <c r="B79" s="58" t="s">
        <v>36</v>
      </c>
      <c r="C79" s="243"/>
      <c r="D79" s="244"/>
      <c r="E79" s="74"/>
      <c r="F79" s="45"/>
      <c r="G79" s="45"/>
      <c r="H79" s="45"/>
      <c r="I79" s="45"/>
      <c r="J79" s="45"/>
      <c r="K79" s="45"/>
      <c r="L79" s="45"/>
      <c r="M79" s="45"/>
      <c r="N79" s="45"/>
      <c r="O79" s="45"/>
      <c r="P79" s="45"/>
      <c r="Q79" s="45"/>
      <c r="R79" s="45"/>
      <c r="S79" s="45"/>
      <c r="T79" s="63"/>
      <c r="U79" s="45"/>
      <c r="V79" s="45"/>
      <c r="W79" s="45"/>
      <c r="X79" s="45"/>
      <c r="Y79" s="45"/>
      <c r="Z79" s="45"/>
      <c r="AA79" s="45"/>
      <c r="AB79" s="45"/>
      <c r="AC79" s="45"/>
      <c r="AD79" s="50">
        <f t="shared" si="5"/>
        <v>0</v>
      </c>
      <c r="AE79" s="52"/>
      <c r="AF79" s="75"/>
    </row>
    <row r="80" spans="1:39" hidden="1" x14ac:dyDescent="0.3">
      <c r="A80" s="65" t="s">
        <v>33</v>
      </c>
      <c r="B80" s="58" t="s">
        <v>36</v>
      </c>
      <c r="C80" s="270"/>
      <c r="D80" s="271"/>
      <c r="E80" s="74"/>
      <c r="F80" s="45"/>
      <c r="G80" s="45"/>
      <c r="H80" s="45"/>
      <c r="I80" s="45"/>
      <c r="J80" s="45"/>
      <c r="K80" s="45"/>
      <c r="L80" s="45"/>
      <c r="M80" s="45"/>
      <c r="N80" s="45"/>
      <c r="O80" s="45"/>
      <c r="P80" s="45"/>
      <c r="Q80" s="45"/>
      <c r="R80" s="45"/>
      <c r="S80" s="45"/>
      <c r="T80" s="45"/>
      <c r="U80" s="45"/>
      <c r="V80" s="45"/>
      <c r="W80" s="45"/>
      <c r="X80" s="45"/>
      <c r="Y80" s="45"/>
      <c r="Z80" s="45"/>
      <c r="AA80" s="45"/>
      <c r="AB80" s="45"/>
      <c r="AC80" s="45"/>
      <c r="AD80" s="50">
        <f t="shared" si="5"/>
        <v>0</v>
      </c>
      <c r="AE80" s="52"/>
      <c r="AF80" s="75"/>
    </row>
    <row r="81" spans="1:39" s="42" customFormat="1" x14ac:dyDescent="0.3">
      <c r="A81" s="76" t="s">
        <v>38</v>
      </c>
      <c r="B81" s="36" t="s">
        <v>64</v>
      </c>
      <c r="C81" s="266"/>
      <c r="D81" s="267"/>
      <c r="E81" s="77"/>
      <c r="F81" s="59"/>
      <c r="G81" s="59"/>
      <c r="H81" s="59"/>
      <c r="I81" s="59"/>
      <c r="J81" s="59"/>
      <c r="K81" s="59"/>
      <c r="L81" s="59"/>
      <c r="M81" s="59"/>
      <c r="N81" s="59"/>
      <c r="O81" s="59"/>
      <c r="P81" s="59"/>
      <c r="Q81" s="59"/>
      <c r="R81" s="59"/>
      <c r="S81" s="59"/>
      <c r="T81" s="59"/>
      <c r="U81" s="59"/>
      <c r="V81" s="59"/>
      <c r="W81" s="59"/>
      <c r="X81" s="59"/>
      <c r="Y81" s="59"/>
      <c r="Z81" s="59"/>
      <c r="AA81" s="59"/>
      <c r="AB81" s="59"/>
      <c r="AC81" s="59"/>
      <c r="AD81" s="60"/>
      <c r="AE81" s="59"/>
      <c r="AF81" s="78"/>
      <c r="AK81" s="82"/>
      <c r="AL81" s="82"/>
      <c r="AM81" s="82"/>
    </row>
    <row r="82" spans="1:39" ht="52.5" customHeight="1" x14ac:dyDescent="0.3">
      <c r="A82" s="65"/>
      <c r="B82" s="58" t="s">
        <v>64</v>
      </c>
      <c r="C82" s="272"/>
      <c r="D82" s="273"/>
      <c r="E82" s="74"/>
      <c r="F82" s="45"/>
      <c r="G82" s="45"/>
      <c r="H82" s="45"/>
      <c r="I82" s="45"/>
      <c r="J82" s="45"/>
      <c r="K82" s="45"/>
      <c r="L82" s="45"/>
      <c r="M82" s="45"/>
      <c r="N82" s="45"/>
      <c r="O82" s="45"/>
      <c r="P82" s="45"/>
      <c r="Q82" s="45"/>
      <c r="R82" s="45"/>
      <c r="S82" s="45"/>
      <c r="T82" s="45"/>
      <c r="U82" s="45"/>
      <c r="V82" s="45"/>
      <c r="W82" s="45"/>
      <c r="X82" s="45"/>
      <c r="Y82" s="45"/>
      <c r="Z82" s="45"/>
      <c r="AA82" s="45"/>
      <c r="AB82" s="45"/>
      <c r="AC82" s="45"/>
      <c r="AD82" s="50">
        <f t="shared" si="5"/>
        <v>0</v>
      </c>
      <c r="AE82" s="45"/>
      <c r="AF82" s="75"/>
    </row>
    <row r="83" spans="1:39" ht="67.5" customHeight="1" x14ac:dyDescent="0.3">
      <c r="A83" s="65" t="s">
        <v>38</v>
      </c>
      <c r="B83" s="58" t="s">
        <v>64</v>
      </c>
      <c r="C83" s="272"/>
      <c r="D83" s="273"/>
      <c r="E83" s="74"/>
      <c r="F83" s="45"/>
      <c r="G83" s="45"/>
      <c r="H83" s="45"/>
      <c r="I83" s="45"/>
      <c r="J83" s="45"/>
      <c r="K83" s="45"/>
      <c r="L83" s="45"/>
      <c r="M83" s="45"/>
      <c r="N83" s="45"/>
      <c r="O83" s="45"/>
      <c r="P83" s="45"/>
      <c r="Q83" s="45"/>
      <c r="R83" s="45"/>
      <c r="S83" s="45"/>
      <c r="T83" s="45"/>
      <c r="U83" s="45"/>
      <c r="V83" s="45"/>
      <c r="W83" s="45"/>
      <c r="X83" s="45"/>
      <c r="Y83" s="45"/>
      <c r="Z83" s="45"/>
      <c r="AA83" s="45"/>
      <c r="AB83" s="45"/>
      <c r="AC83" s="45"/>
      <c r="AD83" s="50">
        <f>SUM(E83:AC83)</f>
        <v>0</v>
      </c>
      <c r="AE83" s="46"/>
      <c r="AF83" s="75"/>
    </row>
    <row r="84" spans="1:39" ht="27" hidden="1" customHeight="1" x14ac:dyDescent="0.3">
      <c r="A84" s="65" t="s">
        <v>38</v>
      </c>
      <c r="B84" s="58" t="s">
        <v>64</v>
      </c>
      <c r="C84" s="248"/>
      <c r="D84" s="257"/>
      <c r="E84" s="74"/>
      <c r="F84" s="45"/>
      <c r="G84" s="45"/>
      <c r="H84" s="45"/>
      <c r="I84" s="45"/>
      <c r="J84" s="45"/>
      <c r="K84" s="45"/>
      <c r="L84" s="86"/>
      <c r="M84" s="45"/>
      <c r="N84" s="45"/>
      <c r="O84" s="45"/>
      <c r="P84" s="45"/>
      <c r="Q84" s="45"/>
      <c r="R84" s="45"/>
      <c r="S84" s="45"/>
      <c r="T84" s="45"/>
      <c r="U84" s="45"/>
      <c r="V84" s="45"/>
      <c r="W84" s="45"/>
      <c r="X84" s="45"/>
      <c r="Y84" s="45"/>
      <c r="Z84" s="45"/>
      <c r="AA84" s="45"/>
      <c r="AB84" s="45"/>
      <c r="AC84" s="45"/>
      <c r="AD84" s="50">
        <f>SUM(E84:AC84)</f>
        <v>0</v>
      </c>
      <c r="AE84" s="52"/>
      <c r="AF84" s="75"/>
    </row>
    <row r="85" spans="1:39" ht="27" hidden="1" customHeight="1" x14ac:dyDescent="0.3">
      <c r="A85" s="65" t="s">
        <v>38</v>
      </c>
      <c r="B85" s="58" t="s">
        <v>64</v>
      </c>
      <c r="C85" s="268"/>
      <c r="D85" s="269"/>
      <c r="E85" s="74"/>
      <c r="F85" s="45"/>
      <c r="G85" s="45"/>
      <c r="H85" s="45"/>
      <c r="I85" s="45"/>
      <c r="J85" s="63"/>
      <c r="K85" s="45"/>
      <c r="L85" s="45"/>
      <c r="M85" s="45"/>
      <c r="N85" s="45"/>
      <c r="O85" s="45"/>
      <c r="P85" s="45"/>
      <c r="Q85" s="45"/>
      <c r="R85" s="45"/>
      <c r="S85" s="45"/>
      <c r="T85" s="45"/>
      <c r="U85" s="45"/>
      <c r="V85" s="45"/>
      <c r="W85" s="45"/>
      <c r="X85" s="45"/>
      <c r="Y85" s="45"/>
      <c r="Z85" s="45"/>
      <c r="AA85" s="45"/>
      <c r="AB85" s="45"/>
      <c r="AC85" s="45"/>
      <c r="AD85" s="50">
        <f>SUM(E85:AC85)</f>
        <v>0</v>
      </c>
      <c r="AE85" s="52"/>
      <c r="AF85" s="75"/>
    </row>
    <row r="86" spans="1:39" ht="26.25" hidden="1" customHeight="1" x14ac:dyDescent="0.3">
      <c r="A86" s="65"/>
      <c r="B86" s="58" t="s">
        <v>64</v>
      </c>
      <c r="C86" s="268"/>
      <c r="D86" s="269"/>
      <c r="E86" s="74"/>
      <c r="F86" s="45"/>
      <c r="G86" s="45"/>
      <c r="H86" s="45"/>
      <c r="I86" s="45"/>
      <c r="J86" s="63"/>
      <c r="K86" s="45"/>
      <c r="L86" s="45"/>
      <c r="M86" s="45"/>
      <c r="N86" s="45"/>
      <c r="O86" s="45"/>
      <c r="P86" s="45"/>
      <c r="Q86" s="45"/>
      <c r="R86" s="45"/>
      <c r="S86" s="45"/>
      <c r="T86" s="45"/>
      <c r="U86" s="45"/>
      <c r="V86" s="45"/>
      <c r="W86" s="45"/>
      <c r="X86" s="45"/>
      <c r="Y86" s="45"/>
      <c r="Z86" s="45"/>
      <c r="AA86" s="45"/>
      <c r="AB86" s="45"/>
      <c r="AC86" s="45"/>
      <c r="AD86" s="50">
        <f>SUM(E86:AC86)</f>
        <v>0</v>
      </c>
      <c r="AE86" s="52"/>
      <c r="AF86" s="75"/>
    </row>
    <row r="87" spans="1:39" ht="26.25" hidden="1" customHeight="1" x14ac:dyDescent="0.3">
      <c r="A87" s="65" t="s">
        <v>38</v>
      </c>
      <c r="B87" s="58" t="s">
        <v>64</v>
      </c>
      <c r="C87" s="268"/>
      <c r="D87" s="269"/>
      <c r="E87" s="74"/>
      <c r="F87" s="45"/>
      <c r="G87" s="45"/>
      <c r="H87" s="45"/>
      <c r="I87" s="45"/>
      <c r="J87" s="63"/>
      <c r="K87" s="45"/>
      <c r="L87" s="45"/>
      <c r="M87" s="45"/>
      <c r="N87" s="45"/>
      <c r="O87" s="45"/>
      <c r="P87" s="45"/>
      <c r="Q87" s="45"/>
      <c r="R87" s="45"/>
      <c r="S87" s="45"/>
      <c r="T87" s="45"/>
      <c r="U87" s="45"/>
      <c r="V87" s="45"/>
      <c r="W87" s="45"/>
      <c r="X87" s="45"/>
      <c r="Y87" s="45"/>
      <c r="Z87" s="45"/>
      <c r="AA87" s="45"/>
      <c r="AB87" s="45"/>
      <c r="AC87" s="45"/>
      <c r="AD87" s="50">
        <f>SUM(E87:AC87)</f>
        <v>0</v>
      </c>
      <c r="AE87" s="52"/>
      <c r="AF87" s="75"/>
    </row>
    <row r="88" spans="1:39" s="42" customFormat="1" ht="22.5" hidden="1" customHeight="1" x14ac:dyDescent="0.3">
      <c r="A88" s="76" t="s">
        <v>39</v>
      </c>
      <c r="B88" s="36" t="s">
        <v>40</v>
      </c>
      <c r="C88" s="266"/>
      <c r="D88" s="267"/>
      <c r="E88" s="77"/>
      <c r="F88" s="59"/>
      <c r="G88" s="59"/>
      <c r="H88" s="59"/>
      <c r="I88" s="59"/>
      <c r="J88" s="59"/>
      <c r="K88" s="59"/>
      <c r="L88" s="59"/>
      <c r="M88" s="59"/>
      <c r="N88" s="59"/>
      <c r="O88" s="59"/>
      <c r="P88" s="59"/>
      <c r="Q88" s="59"/>
      <c r="R88" s="59"/>
      <c r="S88" s="59"/>
      <c r="T88" s="59"/>
      <c r="U88" s="59"/>
      <c r="V88" s="59"/>
      <c r="W88" s="59"/>
      <c r="X88" s="59"/>
      <c r="Y88" s="59"/>
      <c r="Z88" s="59"/>
      <c r="AA88" s="59"/>
      <c r="AB88" s="59"/>
      <c r="AC88" s="59"/>
      <c r="AD88" s="60"/>
      <c r="AE88" s="59"/>
      <c r="AF88" s="78"/>
      <c r="AK88" s="82"/>
      <c r="AL88" s="82"/>
      <c r="AM88" s="82"/>
    </row>
    <row r="89" spans="1:39" ht="22.5" hidden="1" customHeight="1" x14ac:dyDescent="0.3">
      <c r="A89" s="65" t="s">
        <v>41</v>
      </c>
      <c r="B89" s="58" t="s">
        <v>40</v>
      </c>
      <c r="C89" s="248"/>
      <c r="D89" s="257"/>
      <c r="E89" s="74"/>
      <c r="F89" s="45"/>
      <c r="G89" s="45"/>
      <c r="H89" s="45"/>
      <c r="I89" s="45"/>
      <c r="J89" s="45"/>
      <c r="K89" s="45"/>
      <c r="L89" s="45"/>
      <c r="M89" s="45"/>
      <c r="N89" s="45"/>
      <c r="O89" s="45"/>
      <c r="P89" s="45"/>
      <c r="Q89" s="45"/>
      <c r="R89" s="45"/>
      <c r="S89" s="45"/>
      <c r="T89" s="45"/>
      <c r="U89" s="45"/>
      <c r="V89" s="45"/>
      <c r="W89" s="45"/>
      <c r="X89" s="45"/>
      <c r="Y89" s="45"/>
      <c r="Z89" s="45"/>
      <c r="AA89" s="45"/>
      <c r="AB89" s="45"/>
      <c r="AC89" s="45"/>
      <c r="AD89" s="50">
        <f>SUM(E89:AC89)</f>
        <v>0</v>
      </c>
      <c r="AE89" s="52"/>
      <c r="AF89" s="75"/>
    </row>
    <row r="90" spans="1:39" ht="29.25" hidden="1" customHeight="1" x14ac:dyDescent="0.3">
      <c r="A90" s="65" t="s">
        <v>42</v>
      </c>
      <c r="B90" s="58" t="s">
        <v>40</v>
      </c>
      <c r="C90" s="248"/>
      <c r="D90" s="257"/>
      <c r="E90" s="74"/>
      <c r="F90" s="45"/>
      <c r="G90" s="45"/>
      <c r="H90" s="45"/>
      <c r="I90" s="45"/>
      <c r="J90" s="45"/>
      <c r="K90" s="45"/>
      <c r="L90" s="45"/>
      <c r="M90" s="45"/>
      <c r="N90" s="45"/>
      <c r="O90" s="45"/>
      <c r="P90" s="45"/>
      <c r="Q90" s="45"/>
      <c r="R90" s="45"/>
      <c r="S90" s="45"/>
      <c r="T90" s="45"/>
      <c r="U90" s="45"/>
      <c r="V90" s="45"/>
      <c r="W90" s="45"/>
      <c r="X90" s="45"/>
      <c r="Y90" s="45"/>
      <c r="Z90" s="45"/>
      <c r="AA90" s="45"/>
      <c r="AB90" s="45"/>
      <c r="AC90" s="45"/>
      <c r="AD90" s="50">
        <f t="shared" ref="AD90:AD96" si="6">SUM(E90:AC90)</f>
        <v>0</v>
      </c>
      <c r="AE90" s="46"/>
      <c r="AF90" s="75"/>
    </row>
    <row r="91" spans="1:39" ht="22.5" hidden="1" customHeight="1" x14ac:dyDescent="0.3">
      <c r="A91" s="65" t="s">
        <v>42</v>
      </c>
      <c r="B91" s="58" t="s">
        <v>40</v>
      </c>
      <c r="C91" s="268"/>
      <c r="D91" s="269"/>
      <c r="E91" s="74"/>
      <c r="F91" s="45"/>
      <c r="G91" s="45"/>
      <c r="H91" s="45"/>
      <c r="I91" s="45"/>
      <c r="J91" s="63"/>
      <c r="K91" s="45"/>
      <c r="L91" s="45"/>
      <c r="M91" s="45"/>
      <c r="N91" s="45"/>
      <c r="O91" s="45"/>
      <c r="P91" s="45"/>
      <c r="Q91" s="45"/>
      <c r="R91" s="45"/>
      <c r="S91" s="45"/>
      <c r="T91" s="45"/>
      <c r="U91" s="45"/>
      <c r="V91" s="45"/>
      <c r="W91" s="45"/>
      <c r="X91" s="45"/>
      <c r="Y91" s="45"/>
      <c r="Z91" s="45"/>
      <c r="AA91" s="45"/>
      <c r="AB91" s="45"/>
      <c r="AC91" s="45"/>
      <c r="AD91" s="50">
        <f t="shared" si="6"/>
        <v>0</v>
      </c>
      <c r="AE91" s="52"/>
      <c r="AF91" s="75"/>
    </row>
    <row r="92" spans="1:39" ht="27" hidden="1" customHeight="1" x14ac:dyDescent="0.3">
      <c r="A92" s="65" t="s">
        <v>43</v>
      </c>
      <c r="B92" s="58" t="s">
        <v>40</v>
      </c>
      <c r="C92" s="268"/>
      <c r="D92" s="269"/>
      <c r="E92" s="74"/>
      <c r="F92" s="45"/>
      <c r="G92" s="45"/>
      <c r="H92" s="45"/>
      <c r="I92" s="45"/>
      <c r="J92" s="45"/>
      <c r="K92" s="45"/>
      <c r="L92" s="45"/>
      <c r="M92" s="45"/>
      <c r="N92" s="45"/>
      <c r="O92" s="45"/>
      <c r="P92" s="45"/>
      <c r="Q92" s="45"/>
      <c r="R92" s="45"/>
      <c r="S92" s="45"/>
      <c r="T92" s="45"/>
      <c r="U92" s="45"/>
      <c r="V92" s="45"/>
      <c r="W92" s="45"/>
      <c r="X92" s="45"/>
      <c r="Y92" s="45"/>
      <c r="Z92" s="45"/>
      <c r="AA92" s="45"/>
      <c r="AB92" s="45"/>
      <c r="AC92" s="45"/>
      <c r="AD92" s="50">
        <f t="shared" si="6"/>
        <v>0</v>
      </c>
      <c r="AE92" s="52"/>
      <c r="AF92" s="75"/>
    </row>
    <row r="93" spans="1:39" ht="25.5" hidden="1" customHeight="1" x14ac:dyDescent="0.3">
      <c r="A93" s="65" t="s">
        <v>42</v>
      </c>
      <c r="B93" s="58" t="s">
        <v>40</v>
      </c>
      <c r="C93" s="268"/>
      <c r="D93" s="269"/>
      <c r="E93" s="74"/>
      <c r="F93" s="45"/>
      <c r="G93" s="45"/>
      <c r="H93" s="45"/>
      <c r="I93" s="45"/>
      <c r="J93" s="45"/>
      <c r="K93" s="45"/>
      <c r="L93" s="86"/>
      <c r="M93" s="45"/>
      <c r="N93" s="45"/>
      <c r="O93" s="45"/>
      <c r="P93" s="45"/>
      <c r="Q93" s="45"/>
      <c r="R93" s="45"/>
      <c r="S93" s="45"/>
      <c r="T93" s="45"/>
      <c r="U93" s="45"/>
      <c r="V93" s="45"/>
      <c r="W93" s="45"/>
      <c r="X93" s="45"/>
      <c r="Y93" s="45"/>
      <c r="Z93" s="45"/>
      <c r="AA93" s="45"/>
      <c r="AB93" s="45"/>
      <c r="AC93" s="45"/>
      <c r="AD93" s="50">
        <f t="shared" si="6"/>
        <v>0</v>
      </c>
      <c r="AE93" s="52"/>
      <c r="AF93" s="75"/>
    </row>
    <row r="94" spans="1:39" hidden="1" x14ac:dyDescent="0.3">
      <c r="A94" s="65"/>
      <c r="B94" s="58" t="s">
        <v>40</v>
      </c>
      <c r="C94" s="248"/>
      <c r="D94" s="257"/>
      <c r="E94" s="74"/>
      <c r="F94" s="45"/>
      <c r="G94" s="45"/>
      <c r="H94" s="45"/>
      <c r="I94" s="45"/>
      <c r="J94" s="87"/>
      <c r="K94" s="45"/>
      <c r="L94" s="45"/>
      <c r="M94" s="45"/>
      <c r="N94" s="45"/>
      <c r="O94" s="45"/>
      <c r="P94" s="45"/>
      <c r="Q94" s="45"/>
      <c r="R94" s="45"/>
      <c r="S94" s="45"/>
      <c r="T94" s="45"/>
      <c r="U94" s="45"/>
      <c r="V94" s="45"/>
      <c r="W94" s="45"/>
      <c r="X94" s="45"/>
      <c r="Y94" s="45"/>
      <c r="Z94" s="45"/>
      <c r="AA94" s="45"/>
      <c r="AB94" s="45"/>
      <c r="AC94" s="45"/>
      <c r="AD94" s="50">
        <f t="shared" si="6"/>
        <v>0</v>
      </c>
      <c r="AE94" s="52"/>
      <c r="AF94" s="75"/>
    </row>
    <row r="95" spans="1:39" s="48" customFormat="1" hidden="1" x14ac:dyDescent="0.3">
      <c r="A95" s="47"/>
      <c r="B95" s="49" t="s">
        <v>40</v>
      </c>
      <c r="C95" s="264"/>
      <c r="D95" s="265"/>
      <c r="E95" s="83"/>
      <c r="F95" s="44"/>
      <c r="G95" s="44"/>
      <c r="H95" s="44"/>
      <c r="I95" s="44"/>
      <c r="J95" s="44"/>
      <c r="K95" s="44"/>
      <c r="L95" s="44"/>
      <c r="M95" s="44"/>
      <c r="N95" s="44"/>
      <c r="O95" s="44"/>
      <c r="P95" s="44"/>
      <c r="Q95" s="44"/>
      <c r="R95" s="44"/>
      <c r="S95" s="44"/>
      <c r="T95" s="44"/>
      <c r="U95" s="44"/>
      <c r="V95" s="44"/>
      <c r="W95" s="44"/>
      <c r="X95" s="44"/>
      <c r="Y95" s="44"/>
      <c r="Z95" s="44"/>
      <c r="AA95" s="44"/>
      <c r="AB95" s="44"/>
      <c r="AC95" s="44"/>
      <c r="AD95" s="50">
        <f t="shared" si="6"/>
        <v>0</v>
      </c>
      <c r="AE95" s="52"/>
      <c r="AF95" s="84"/>
      <c r="AK95" s="85"/>
      <c r="AL95" s="85"/>
      <c r="AM95" s="85"/>
    </row>
    <row r="96" spans="1:39" s="48" customFormat="1" hidden="1" x14ac:dyDescent="0.3">
      <c r="A96" s="47"/>
      <c r="B96" s="49" t="s">
        <v>40</v>
      </c>
      <c r="C96" s="264"/>
      <c r="D96" s="265"/>
      <c r="E96" s="83"/>
      <c r="F96" s="44"/>
      <c r="G96" s="44"/>
      <c r="H96" s="44"/>
      <c r="I96" s="44"/>
      <c r="J96" s="44"/>
      <c r="K96" s="44"/>
      <c r="L96" s="44"/>
      <c r="M96" s="44"/>
      <c r="N96" s="44"/>
      <c r="O96" s="44"/>
      <c r="P96" s="44"/>
      <c r="Q96" s="44"/>
      <c r="R96" s="44"/>
      <c r="S96" s="44"/>
      <c r="T96" s="44"/>
      <c r="U96" s="44"/>
      <c r="V96" s="44"/>
      <c r="W96" s="44"/>
      <c r="X96" s="44"/>
      <c r="Y96" s="44"/>
      <c r="Z96" s="44"/>
      <c r="AA96" s="44"/>
      <c r="AB96" s="44"/>
      <c r="AC96" s="44"/>
      <c r="AD96" s="50">
        <f t="shared" si="6"/>
        <v>0</v>
      </c>
      <c r="AE96" s="52"/>
      <c r="AF96" s="84"/>
      <c r="AK96" s="85"/>
      <c r="AL96" s="85"/>
      <c r="AM96" s="85"/>
    </row>
    <row r="97" spans="1:39" hidden="1" x14ac:dyDescent="0.3">
      <c r="A97" s="65"/>
      <c r="B97" s="58" t="s">
        <v>40</v>
      </c>
      <c r="C97" s="248"/>
      <c r="D97" s="257"/>
      <c r="E97" s="74"/>
      <c r="F97" s="45"/>
      <c r="G97" s="45"/>
      <c r="H97" s="45"/>
      <c r="I97" s="45"/>
      <c r="J97" s="17"/>
      <c r="K97" s="45"/>
      <c r="L97" s="45"/>
      <c r="M97" s="45"/>
      <c r="N97" s="45"/>
      <c r="O97" s="45"/>
      <c r="P97" s="45"/>
      <c r="Q97" s="45"/>
      <c r="R97" s="45"/>
      <c r="S97" s="45"/>
      <c r="T97" s="45"/>
      <c r="U97" s="45"/>
      <c r="V97" s="45"/>
      <c r="W97" s="45"/>
      <c r="X97" s="45"/>
      <c r="Y97" s="45"/>
      <c r="Z97" s="45"/>
      <c r="AA97" s="45"/>
      <c r="AB97" s="45"/>
      <c r="AC97" s="45"/>
      <c r="AD97" s="50">
        <f>SUM(E97:AC97)</f>
        <v>0</v>
      </c>
      <c r="AE97" s="52"/>
      <c r="AF97" s="75"/>
    </row>
    <row r="98" spans="1:39" hidden="1" x14ac:dyDescent="0.3">
      <c r="A98" s="65"/>
      <c r="B98" s="58" t="s">
        <v>40</v>
      </c>
      <c r="C98" s="260"/>
      <c r="D98" s="261"/>
      <c r="E98" s="74"/>
      <c r="F98" s="45"/>
      <c r="G98" s="45"/>
      <c r="H98" s="45"/>
      <c r="I98" s="45"/>
      <c r="J98" s="45"/>
      <c r="K98" s="45"/>
      <c r="L98" s="45"/>
      <c r="M98" s="45"/>
      <c r="N98" s="45"/>
      <c r="O98" s="45"/>
      <c r="P98" s="45"/>
      <c r="Q98" s="45"/>
      <c r="R98" s="45"/>
      <c r="S98" s="45"/>
      <c r="T98" s="45"/>
      <c r="U98" s="45"/>
      <c r="V98" s="45"/>
      <c r="W98" s="45"/>
      <c r="X98" s="45"/>
      <c r="Y98" s="45"/>
      <c r="Z98" s="45"/>
      <c r="AA98" s="45"/>
      <c r="AB98" s="45"/>
      <c r="AC98" s="45"/>
      <c r="AD98" s="50">
        <f>SUM(E98:AC98)</f>
        <v>0</v>
      </c>
      <c r="AE98" s="52"/>
      <c r="AF98" s="75"/>
    </row>
    <row r="99" spans="1:39" hidden="1" x14ac:dyDescent="0.3">
      <c r="A99" s="65"/>
      <c r="B99" s="58" t="s">
        <v>40</v>
      </c>
      <c r="C99" s="260"/>
      <c r="D99" s="261"/>
      <c r="E99" s="74"/>
      <c r="F99" s="45"/>
      <c r="G99" s="45"/>
      <c r="H99" s="45"/>
      <c r="I99" s="45"/>
      <c r="J99" s="45"/>
      <c r="K99" s="45"/>
      <c r="L99" s="45"/>
      <c r="M99" s="45"/>
      <c r="N99" s="45"/>
      <c r="O99" s="45"/>
      <c r="P99" s="45"/>
      <c r="Q99" s="45"/>
      <c r="R99" s="45"/>
      <c r="S99" s="45"/>
      <c r="T99" s="45"/>
      <c r="U99" s="45"/>
      <c r="V99" s="45"/>
      <c r="W99" s="45"/>
      <c r="X99" s="45"/>
      <c r="Y99" s="45"/>
      <c r="Z99" s="45"/>
      <c r="AA99" s="45"/>
      <c r="AB99" s="45"/>
      <c r="AC99" s="45"/>
      <c r="AD99" s="50">
        <f>SUM(E99:AC99)</f>
        <v>0</v>
      </c>
      <c r="AE99" s="52"/>
      <c r="AF99" s="75"/>
    </row>
    <row r="100" spans="1:39" hidden="1" x14ac:dyDescent="0.3">
      <c r="A100" s="65"/>
      <c r="B100" s="58" t="s">
        <v>40</v>
      </c>
      <c r="C100" s="260"/>
      <c r="D100" s="261"/>
      <c r="E100" s="74"/>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50">
        <f>SUM(E100:AC100)</f>
        <v>0</v>
      </c>
      <c r="AE100" s="52"/>
      <c r="AF100" s="75"/>
    </row>
    <row r="101" spans="1:39" hidden="1" x14ac:dyDescent="0.3">
      <c r="A101" s="65"/>
      <c r="B101" s="58" t="s">
        <v>40</v>
      </c>
      <c r="C101" s="243"/>
      <c r="D101" s="244"/>
      <c r="E101" s="74"/>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50">
        <f>SUM(E101:AC101)</f>
        <v>0</v>
      </c>
      <c r="AE101" s="52"/>
      <c r="AF101" s="75"/>
    </row>
    <row r="102" spans="1:39" s="42" customFormat="1" ht="28.5" hidden="1" customHeight="1" x14ac:dyDescent="0.3">
      <c r="A102" s="76" t="s">
        <v>42</v>
      </c>
      <c r="B102" s="36" t="s">
        <v>44</v>
      </c>
      <c r="C102" s="262"/>
      <c r="D102" s="263"/>
      <c r="E102" s="77"/>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60"/>
      <c r="AE102" s="59"/>
      <c r="AF102" s="78"/>
      <c r="AK102" s="82"/>
      <c r="AL102" s="82"/>
      <c r="AM102" s="82"/>
    </row>
    <row r="103" spans="1:39" ht="24.75" hidden="1" customHeight="1" x14ac:dyDescent="0.3">
      <c r="A103" s="65" t="s">
        <v>43</v>
      </c>
      <c r="B103" s="58" t="s">
        <v>44</v>
      </c>
      <c r="C103" s="248"/>
      <c r="D103" s="249"/>
      <c r="E103" s="74"/>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50">
        <f>SUM(E103:AC103)</f>
        <v>0</v>
      </c>
      <c r="AE103" s="52"/>
      <c r="AF103" s="75"/>
    </row>
    <row r="104" spans="1:39" hidden="1" x14ac:dyDescent="0.3">
      <c r="A104" s="65"/>
      <c r="B104" s="58" t="s">
        <v>44</v>
      </c>
      <c r="C104" s="248"/>
      <c r="D104" s="257"/>
      <c r="E104" s="74"/>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50">
        <f>SUM(E104:AC104)</f>
        <v>0</v>
      </c>
      <c r="AE104" s="52"/>
      <c r="AF104" s="75"/>
    </row>
    <row r="105" spans="1:39" hidden="1" x14ac:dyDescent="0.3">
      <c r="A105" s="65"/>
      <c r="B105" s="58" t="s">
        <v>44</v>
      </c>
      <c r="C105" s="260"/>
      <c r="D105" s="261"/>
      <c r="E105" s="74"/>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50">
        <f>SUM(E105:AC105)</f>
        <v>0</v>
      </c>
      <c r="AE105" s="52"/>
      <c r="AF105" s="75"/>
    </row>
    <row r="106" spans="1:39" hidden="1" x14ac:dyDescent="0.3">
      <c r="A106" s="65"/>
      <c r="B106" s="58" t="s">
        <v>44</v>
      </c>
      <c r="C106" s="260"/>
      <c r="D106" s="261"/>
      <c r="E106" s="74"/>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50">
        <f>SUM(E106:AC106)</f>
        <v>0</v>
      </c>
      <c r="AE106" s="52"/>
      <c r="AF106" s="75"/>
    </row>
    <row r="107" spans="1:39" hidden="1" x14ac:dyDescent="0.3">
      <c r="A107" s="65"/>
      <c r="B107" s="58" t="s">
        <v>44</v>
      </c>
      <c r="C107" s="260"/>
      <c r="D107" s="261"/>
      <c r="E107" s="74"/>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50">
        <f>SUM(E107:AC107)</f>
        <v>0</v>
      </c>
      <c r="AE107" s="52"/>
      <c r="AF107" s="75"/>
    </row>
    <row r="108" spans="1:39" s="91" customFormat="1" hidden="1" x14ac:dyDescent="0.3">
      <c r="A108" s="41" t="s">
        <v>45</v>
      </c>
      <c r="B108" s="36" t="s">
        <v>46</v>
      </c>
      <c r="C108" s="250"/>
      <c r="D108" s="251"/>
      <c r="E108" s="88"/>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60"/>
      <c r="AE108" s="89"/>
      <c r="AF108" s="90"/>
      <c r="AK108" s="92"/>
      <c r="AL108" s="92"/>
      <c r="AM108" s="92"/>
    </row>
    <row r="109" spans="1:39" ht="57" hidden="1" customHeight="1" x14ac:dyDescent="0.3">
      <c r="A109" s="65" t="s">
        <v>47</v>
      </c>
      <c r="B109" s="58"/>
      <c r="C109" s="243"/>
      <c r="D109" s="244"/>
      <c r="E109" s="74"/>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50"/>
      <c r="AE109" s="169"/>
      <c r="AF109" s="75"/>
    </row>
    <row r="110" spans="1:39" ht="57" hidden="1" customHeight="1" x14ac:dyDescent="0.3">
      <c r="A110" s="65" t="s">
        <v>47</v>
      </c>
      <c r="B110" s="58"/>
      <c r="C110" s="243"/>
      <c r="D110" s="244"/>
      <c r="E110" s="74"/>
      <c r="F110" s="45"/>
      <c r="G110" s="45"/>
      <c r="H110" s="45"/>
      <c r="I110" s="45"/>
      <c r="J110" s="45"/>
      <c r="K110" s="45"/>
      <c r="L110" s="45"/>
      <c r="M110" s="45"/>
      <c r="N110" s="45"/>
      <c r="O110" s="45"/>
      <c r="P110" s="45"/>
      <c r="Q110" s="45"/>
      <c r="R110" s="45"/>
      <c r="S110" s="45"/>
      <c r="T110" s="45"/>
      <c r="U110" s="45"/>
      <c r="V110" s="45"/>
      <c r="W110" s="45"/>
      <c r="X110" s="45"/>
      <c r="Y110" s="45"/>
      <c r="Z110" s="45"/>
      <c r="AA110" s="172"/>
      <c r="AB110" s="45"/>
      <c r="AC110" s="45"/>
      <c r="AD110" s="50"/>
      <c r="AE110" s="169"/>
      <c r="AF110" s="75"/>
    </row>
    <row r="111" spans="1:39" ht="57.75" hidden="1" customHeight="1" x14ac:dyDescent="0.3">
      <c r="A111" s="65"/>
      <c r="B111" s="58"/>
      <c r="C111" s="239"/>
      <c r="D111" s="240"/>
      <c r="E111" s="74"/>
      <c r="F111" s="45"/>
      <c r="G111" s="45"/>
      <c r="H111" s="45"/>
      <c r="I111" s="45"/>
      <c r="J111" s="45"/>
      <c r="K111" s="45"/>
      <c r="L111" s="45"/>
      <c r="M111" s="45"/>
      <c r="N111" s="45"/>
      <c r="O111" s="45"/>
      <c r="P111" s="45"/>
      <c r="Q111" s="45"/>
      <c r="R111" s="45"/>
      <c r="S111" s="45"/>
      <c r="T111" s="45"/>
      <c r="U111" s="45"/>
      <c r="V111" s="45"/>
      <c r="W111" s="45"/>
      <c r="X111" s="45"/>
      <c r="Y111" s="45"/>
      <c r="Z111" s="45"/>
      <c r="AA111" s="172"/>
      <c r="AB111" s="45"/>
      <c r="AC111" s="45"/>
      <c r="AD111" s="50"/>
      <c r="AE111" s="170"/>
      <c r="AF111" s="75"/>
    </row>
    <row r="112" spans="1:39" ht="61.5" hidden="1" customHeight="1" x14ac:dyDescent="0.3">
      <c r="A112" s="65"/>
      <c r="B112" s="58"/>
      <c r="C112" s="243"/>
      <c r="D112" s="244"/>
      <c r="E112" s="74"/>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50"/>
      <c r="AE112" s="170"/>
      <c r="AF112" s="75"/>
    </row>
    <row r="113" spans="1:39" ht="60.75" hidden="1" customHeight="1" x14ac:dyDescent="0.3">
      <c r="A113" s="65"/>
      <c r="B113" s="58"/>
      <c r="C113" s="243"/>
      <c r="D113" s="244"/>
      <c r="E113" s="74"/>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50"/>
      <c r="AE113" s="87"/>
      <c r="AF113" s="75"/>
    </row>
    <row r="114" spans="1:39" ht="87" hidden="1" customHeight="1" x14ac:dyDescent="0.3">
      <c r="A114" s="65"/>
      <c r="B114" s="58" t="s">
        <v>46</v>
      </c>
      <c r="C114" s="243"/>
      <c r="D114" s="244"/>
      <c r="E114" s="93"/>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50">
        <f t="shared" ref="AD114:AD158" si="7">SUM(E114:AC114)</f>
        <v>0</v>
      </c>
      <c r="AE114" s="170"/>
      <c r="AF114" s="75"/>
    </row>
    <row r="115" spans="1:39" ht="45" hidden="1" customHeight="1" x14ac:dyDescent="0.3">
      <c r="A115" s="65"/>
      <c r="B115" s="58" t="s">
        <v>46</v>
      </c>
      <c r="C115" s="258"/>
      <c r="D115" s="259"/>
      <c r="E115" s="93"/>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50">
        <f t="shared" si="7"/>
        <v>0</v>
      </c>
      <c r="AE115" s="170">
        <f>AD115</f>
        <v>0</v>
      </c>
      <c r="AF115" s="75"/>
    </row>
    <row r="116" spans="1:39" ht="37.5" hidden="1" customHeight="1" x14ac:dyDescent="0.3">
      <c r="A116" s="65"/>
      <c r="B116" s="58" t="s">
        <v>46</v>
      </c>
      <c r="C116" s="258"/>
      <c r="D116" s="259"/>
      <c r="E116" s="93"/>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50">
        <f t="shared" si="7"/>
        <v>0</v>
      </c>
      <c r="AE116" s="170">
        <f>AD116</f>
        <v>0</v>
      </c>
      <c r="AF116" s="75"/>
    </row>
    <row r="117" spans="1:39" ht="46.5" hidden="1" customHeight="1" x14ac:dyDescent="0.3">
      <c r="A117" s="65"/>
      <c r="B117" s="58" t="s">
        <v>46</v>
      </c>
      <c r="C117" s="258"/>
      <c r="D117" s="259"/>
      <c r="E117" s="93"/>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50">
        <f t="shared" si="7"/>
        <v>0</v>
      </c>
      <c r="AE117" s="170">
        <f>AD117</f>
        <v>0</v>
      </c>
      <c r="AF117" s="75"/>
    </row>
    <row r="118" spans="1:39" ht="40.5" hidden="1" customHeight="1" x14ac:dyDescent="0.3">
      <c r="A118" s="65"/>
      <c r="B118" s="58" t="s">
        <v>46</v>
      </c>
      <c r="C118" s="253"/>
      <c r="D118" s="254"/>
      <c r="E118" s="93"/>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50">
        <f t="shared" si="7"/>
        <v>0</v>
      </c>
      <c r="AE118" s="170">
        <f>AD118</f>
        <v>0</v>
      </c>
      <c r="AF118" s="75"/>
    </row>
    <row r="119" spans="1:39" s="42" customFormat="1" ht="27" hidden="1" customHeight="1" x14ac:dyDescent="0.3">
      <c r="A119" s="76"/>
      <c r="B119" s="36" t="s">
        <v>58</v>
      </c>
      <c r="C119" s="184"/>
      <c r="D119" s="185"/>
      <c r="E119" s="181"/>
      <c r="F119" s="59"/>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60"/>
      <c r="AE119" s="182"/>
      <c r="AF119" s="78"/>
      <c r="AK119" s="82"/>
      <c r="AL119" s="82"/>
      <c r="AM119" s="82"/>
    </row>
    <row r="120" spans="1:39" ht="87" hidden="1" customHeight="1" x14ac:dyDescent="0.3">
      <c r="A120" s="65"/>
      <c r="B120" s="49"/>
      <c r="C120" s="258"/>
      <c r="D120" s="259"/>
      <c r="E120" s="93"/>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50"/>
      <c r="AE120" s="170"/>
      <c r="AF120" s="75"/>
    </row>
    <row r="121" spans="1:39" ht="87" hidden="1" customHeight="1" x14ac:dyDescent="0.3">
      <c r="A121" s="65"/>
      <c r="B121" s="49"/>
      <c r="C121" s="258"/>
      <c r="D121" s="259"/>
      <c r="E121" s="93"/>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50"/>
      <c r="AE121" s="170"/>
      <c r="AF121" s="75"/>
    </row>
    <row r="122" spans="1:39" ht="58.5" hidden="1" customHeight="1" x14ac:dyDescent="0.3">
      <c r="A122" s="65"/>
      <c r="B122" s="49"/>
      <c r="C122" s="258"/>
      <c r="D122" s="259"/>
      <c r="E122" s="93"/>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50"/>
      <c r="AE122" s="170"/>
      <c r="AF122" s="75"/>
    </row>
    <row r="123" spans="1:39" s="42" customFormat="1" ht="21.75" hidden="1" customHeight="1" x14ac:dyDescent="0.3">
      <c r="A123" s="76"/>
      <c r="B123" s="36" t="s">
        <v>57</v>
      </c>
      <c r="C123" s="178"/>
      <c r="D123" s="179"/>
      <c r="E123" s="181"/>
      <c r="F123" s="59"/>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60"/>
      <c r="AE123" s="182"/>
      <c r="AF123" s="78"/>
      <c r="AK123" s="82"/>
      <c r="AL123" s="82"/>
      <c r="AM123" s="82"/>
    </row>
    <row r="124" spans="1:39" ht="57" hidden="1" customHeight="1" x14ac:dyDescent="0.3">
      <c r="A124" s="65"/>
      <c r="B124" s="49" t="s">
        <v>57</v>
      </c>
      <c r="C124" s="243"/>
      <c r="D124" s="244"/>
      <c r="E124" s="93"/>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50">
        <f>SUM(E124:AB124)</f>
        <v>0</v>
      </c>
      <c r="AE124" s="170">
        <f>AA124</f>
        <v>0</v>
      </c>
      <c r="AF124" s="75"/>
    </row>
    <row r="125" spans="1:39" ht="56.25" hidden="1" customHeight="1" x14ac:dyDescent="0.3">
      <c r="A125" s="65"/>
      <c r="B125" s="49" t="s">
        <v>57</v>
      </c>
      <c r="C125" s="239"/>
      <c r="D125" s="240"/>
      <c r="E125" s="93"/>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50">
        <f>SUM(E125:AB125)</f>
        <v>0</v>
      </c>
      <c r="AE125" s="170">
        <f>AB125</f>
        <v>0</v>
      </c>
      <c r="AF125" s="75"/>
    </row>
    <row r="126" spans="1:39" ht="58.5" hidden="1" customHeight="1" x14ac:dyDescent="0.3">
      <c r="A126" s="65"/>
      <c r="B126" s="49" t="s">
        <v>57</v>
      </c>
      <c r="C126" s="243"/>
      <c r="D126" s="244"/>
      <c r="E126" s="93"/>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50">
        <f>SUM(E126:AB126)</f>
        <v>0</v>
      </c>
      <c r="AE126" s="170">
        <f>AD126</f>
        <v>0</v>
      </c>
      <c r="AF126" s="75"/>
    </row>
    <row r="127" spans="1:39" ht="58.5" hidden="1" customHeight="1" x14ac:dyDescent="0.3">
      <c r="A127" s="65"/>
      <c r="B127" s="49" t="s">
        <v>57</v>
      </c>
      <c r="C127" s="243"/>
      <c r="D127" s="244"/>
      <c r="E127" s="93"/>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50">
        <f>SUM(E127:AB127)</f>
        <v>0</v>
      </c>
      <c r="AE127" s="170">
        <f>AA127</f>
        <v>0</v>
      </c>
      <c r="AF127" s="75"/>
    </row>
    <row r="128" spans="1:39" ht="24.75" hidden="1" customHeight="1" x14ac:dyDescent="0.3">
      <c r="A128" s="65"/>
      <c r="B128" s="58"/>
      <c r="C128" s="176"/>
      <c r="D128" s="177"/>
      <c r="E128" s="93"/>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50"/>
      <c r="AE128" s="170"/>
      <c r="AF128" s="75"/>
    </row>
    <row r="129" spans="1:39" hidden="1" x14ac:dyDescent="0.3">
      <c r="A129" s="65"/>
      <c r="B129" s="58"/>
      <c r="C129" s="243"/>
      <c r="D129" s="244"/>
      <c r="E129" s="74"/>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50">
        <f t="shared" si="7"/>
        <v>0</v>
      </c>
      <c r="AE129" s="170"/>
      <c r="AF129" s="75"/>
    </row>
    <row r="130" spans="1:39" hidden="1" x14ac:dyDescent="0.3">
      <c r="A130" s="65"/>
      <c r="B130" s="58" t="s">
        <v>46</v>
      </c>
      <c r="C130" s="243"/>
      <c r="D130" s="244"/>
      <c r="E130" s="74"/>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50">
        <f t="shared" si="7"/>
        <v>0</v>
      </c>
      <c r="AE130" s="64"/>
      <c r="AF130" s="75"/>
    </row>
    <row r="131" spans="1:39" hidden="1" x14ac:dyDescent="0.3">
      <c r="A131" s="65"/>
      <c r="B131" s="58" t="s">
        <v>46</v>
      </c>
      <c r="C131" s="243"/>
      <c r="D131" s="244"/>
      <c r="E131" s="74"/>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50">
        <f>SUM(E131:AC131)</f>
        <v>0</v>
      </c>
      <c r="AE131" s="64"/>
      <c r="AF131" s="75"/>
    </row>
    <row r="132" spans="1:39" hidden="1" x14ac:dyDescent="0.3">
      <c r="A132" s="65"/>
      <c r="B132" s="58" t="s">
        <v>46</v>
      </c>
      <c r="C132" s="243"/>
      <c r="D132" s="252"/>
      <c r="E132" s="74"/>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50">
        <f t="shared" si="7"/>
        <v>0</v>
      </c>
      <c r="AE132" s="64"/>
      <c r="AF132" s="75"/>
    </row>
    <row r="133" spans="1:39" s="42" customFormat="1" hidden="1" x14ac:dyDescent="0.3">
      <c r="A133" s="76" t="s">
        <v>48</v>
      </c>
      <c r="B133" s="36" t="s">
        <v>49</v>
      </c>
      <c r="C133" s="250"/>
      <c r="D133" s="251"/>
      <c r="E133" s="77"/>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60"/>
      <c r="AE133" s="59"/>
      <c r="AF133" s="78"/>
      <c r="AK133" s="82"/>
      <c r="AL133" s="82"/>
      <c r="AM133" s="82"/>
    </row>
    <row r="134" spans="1:39" s="48" customFormat="1" ht="31.5" hidden="1" customHeight="1" x14ac:dyDescent="0.3">
      <c r="A134" s="47"/>
      <c r="B134" s="94" t="s">
        <v>49</v>
      </c>
      <c r="C134" s="253"/>
      <c r="D134" s="254"/>
      <c r="E134" s="83"/>
      <c r="F134" s="44"/>
      <c r="G134" s="45"/>
      <c r="H134" s="44"/>
      <c r="I134" s="44"/>
      <c r="J134" s="44"/>
      <c r="K134" s="44"/>
      <c r="L134" s="44"/>
      <c r="M134" s="44"/>
      <c r="N134" s="44"/>
      <c r="O134" s="44"/>
      <c r="P134" s="44"/>
      <c r="Q134" s="45"/>
      <c r="R134" s="44"/>
      <c r="S134" s="44"/>
      <c r="T134" s="44"/>
      <c r="U134" s="44"/>
      <c r="V134" s="44"/>
      <c r="W134" s="44"/>
      <c r="X134" s="44"/>
      <c r="Y134" s="44"/>
      <c r="Z134" s="44"/>
      <c r="AA134" s="44"/>
      <c r="AB134" s="44"/>
      <c r="AC134" s="44"/>
      <c r="AD134" s="50">
        <f t="shared" si="7"/>
        <v>0</v>
      </c>
      <c r="AE134" s="170">
        <f>AD134</f>
        <v>0</v>
      </c>
      <c r="AF134" s="84"/>
      <c r="AK134" s="85"/>
      <c r="AL134" s="85"/>
      <c r="AM134" s="85"/>
    </row>
    <row r="135" spans="1:39" hidden="1" x14ac:dyDescent="0.3">
      <c r="A135" s="65"/>
      <c r="B135" s="58" t="s">
        <v>49</v>
      </c>
      <c r="C135" s="255"/>
      <c r="D135" s="256"/>
      <c r="E135" s="74"/>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50">
        <f t="shared" si="7"/>
        <v>0</v>
      </c>
      <c r="AE135" s="52"/>
      <c r="AF135" s="75"/>
    </row>
    <row r="136" spans="1:39" s="48" customFormat="1" ht="20.25" hidden="1" customHeight="1" x14ac:dyDescent="0.3">
      <c r="A136" s="47"/>
      <c r="B136" s="49" t="s">
        <v>49</v>
      </c>
      <c r="C136" s="248"/>
      <c r="D136" s="257"/>
      <c r="E136" s="74"/>
      <c r="F136" s="44"/>
      <c r="G136" s="44"/>
      <c r="H136" s="44"/>
      <c r="I136" s="44"/>
      <c r="J136" s="44"/>
      <c r="K136" s="44"/>
      <c r="L136" s="44"/>
      <c r="M136" s="44"/>
      <c r="N136" s="45"/>
      <c r="O136" s="44"/>
      <c r="P136" s="44"/>
      <c r="Q136" s="44"/>
      <c r="R136" s="44"/>
      <c r="S136" s="44"/>
      <c r="T136" s="44"/>
      <c r="U136" s="44"/>
      <c r="V136" s="44"/>
      <c r="W136" s="44"/>
      <c r="X136" s="44"/>
      <c r="Y136" s="44"/>
      <c r="Z136" s="44"/>
      <c r="AA136" s="44"/>
      <c r="AB136" s="44"/>
      <c r="AC136" s="44"/>
      <c r="AD136" s="50">
        <f t="shared" si="7"/>
        <v>0</v>
      </c>
      <c r="AE136" s="64"/>
      <c r="AF136" s="84"/>
      <c r="AK136" s="85"/>
      <c r="AL136" s="85"/>
      <c r="AM136" s="85"/>
    </row>
    <row r="137" spans="1:39" ht="20.25" hidden="1" customHeight="1" x14ac:dyDescent="0.3">
      <c r="A137" s="65"/>
      <c r="B137" s="58" t="s">
        <v>49</v>
      </c>
      <c r="C137" s="248"/>
      <c r="D137" s="257"/>
      <c r="E137" s="74"/>
      <c r="F137" s="74"/>
      <c r="G137" s="74"/>
      <c r="H137" s="74"/>
      <c r="I137" s="44"/>
      <c r="J137" s="86"/>
      <c r="K137" s="44"/>
      <c r="L137" s="45"/>
      <c r="M137" s="45"/>
      <c r="N137" s="45"/>
      <c r="O137" s="44"/>
      <c r="P137" s="44"/>
      <c r="Q137" s="44"/>
      <c r="R137" s="44"/>
      <c r="S137" s="44"/>
      <c r="T137" s="44"/>
      <c r="U137" s="45"/>
      <c r="V137" s="86"/>
      <c r="W137" s="44"/>
      <c r="X137" s="44"/>
      <c r="Y137" s="45"/>
      <c r="Z137" s="45"/>
      <c r="AA137" s="45"/>
      <c r="AB137" s="44"/>
      <c r="AC137" s="44"/>
      <c r="AD137" s="50">
        <f t="shared" si="7"/>
        <v>0</v>
      </c>
      <c r="AE137" s="52"/>
      <c r="AF137" s="75"/>
    </row>
    <row r="138" spans="1:39" ht="54.75" hidden="1" customHeight="1" x14ac:dyDescent="0.3">
      <c r="A138" s="65"/>
      <c r="B138" s="58" t="s">
        <v>49</v>
      </c>
      <c r="C138" s="248"/>
      <c r="D138" s="249"/>
      <c r="E138" s="74"/>
      <c r="F138" s="74"/>
      <c r="G138" s="74"/>
      <c r="H138" s="74"/>
      <c r="I138" s="44"/>
      <c r="J138" s="86"/>
      <c r="K138" s="44"/>
      <c r="L138" s="45"/>
      <c r="M138" s="45"/>
      <c r="N138" s="45"/>
      <c r="O138" s="44"/>
      <c r="P138" s="45"/>
      <c r="Q138" s="44"/>
      <c r="R138" s="44"/>
      <c r="S138" s="44"/>
      <c r="T138" s="44"/>
      <c r="U138" s="45"/>
      <c r="V138" s="86"/>
      <c r="W138" s="44"/>
      <c r="X138" s="44"/>
      <c r="Y138" s="45"/>
      <c r="Z138" s="45"/>
      <c r="AA138" s="45"/>
      <c r="AB138" s="44"/>
      <c r="AC138" s="44"/>
      <c r="AD138" s="50">
        <f t="shared" si="7"/>
        <v>0</v>
      </c>
      <c r="AE138" s="170">
        <f>AD138</f>
        <v>0</v>
      </c>
      <c r="AF138" s="75"/>
    </row>
    <row r="139" spans="1:39" ht="55.5" hidden="1" customHeight="1" x14ac:dyDescent="0.3">
      <c r="A139" s="65"/>
      <c r="B139" s="58" t="s">
        <v>49</v>
      </c>
      <c r="C139" s="248"/>
      <c r="D139" s="249"/>
      <c r="E139" s="74"/>
      <c r="F139" s="74"/>
      <c r="G139" s="74"/>
      <c r="H139" s="74"/>
      <c r="I139" s="44"/>
      <c r="J139" s="86"/>
      <c r="K139" s="44"/>
      <c r="L139" s="45"/>
      <c r="M139" s="45"/>
      <c r="N139" s="45"/>
      <c r="O139" s="44"/>
      <c r="P139" s="44"/>
      <c r="Q139" s="44"/>
      <c r="R139" s="44"/>
      <c r="S139" s="44"/>
      <c r="T139" s="44"/>
      <c r="U139" s="45"/>
      <c r="V139" s="45"/>
      <c r="W139" s="44"/>
      <c r="X139" s="44"/>
      <c r="Y139" s="45"/>
      <c r="Z139" s="45"/>
      <c r="AA139" s="45"/>
      <c r="AB139" s="44"/>
      <c r="AC139" s="44"/>
      <c r="AD139" s="50">
        <f t="shared" si="7"/>
        <v>0</v>
      </c>
      <c r="AE139" s="170">
        <f>AD139</f>
        <v>0</v>
      </c>
      <c r="AF139" s="75"/>
    </row>
    <row r="140" spans="1:39" hidden="1" x14ac:dyDescent="0.3">
      <c r="A140" s="65"/>
      <c r="B140" s="58" t="s">
        <v>49</v>
      </c>
      <c r="C140" s="241"/>
      <c r="D140" s="242"/>
      <c r="E140" s="74"/>
      <c r="F140" s="74"/>
      <c r="G140" s="74"/>
      <c r="H140" s="74"/>
      <c r="I140" s="44"/>
      <c r="J140" s="86"/>
      <c r="K140" s="44"/>
      <c r="L140" s="45"/>
      <c r="M140" s="45"/>
      <c r="N140" s="45"/>
      <c r="O140" s="44"/>
      <c r="P140" s="44"/>
      <c r="Q140" s="44"/>
      <c r="R140" s="44"/>
      <c r="S140" s="44"/>
      <c r="T140" s="44"/>
      <c r="U140" s="45"/>
      <c r="V140" s="86"/>
      <c r="W140" s="44"/>
      <c r="X140" s="44"/>
      <c r="Y140" s="45"/>
      <c r="Z140" s="45"/>
      <c r="AA140" s="45"/>
      <c r="AB140" s="44"/>
      <c r="AC140" s="44"/>
      <c r="AD140" s="50">
        <f t="shared" si="7"/>
        <v>0</v>
      </c>
      <c r="AE140" s="52"/>
      <c r="AF140" s="75"/>
    </row>
    <row r="141" spans="1:39" s="91" customFormat="1" hidden="1" x14ac:dyDescent="0.3">
      <c r="A141" s="41"/>
      <c r="B141" s="36" t="s">
        <v>50</v>
      </c>
      <c r="C141" s="250"/>
      <c r="D141" s="251"/>
      <c r="E141" s="88"/>
      <c r="F141" s="88"/>
      <c r="G141" s="88"/>
      <c r="H141" s="88"/>
      <c r="I141" s="89"/>
      <c r="J141" s="95"/>
      <c r="K141" s="89"/>
      <c r="L141" s="89"/>
      <c r="M141" s="89"/>
      <c r="N141" s="89"/>
      <c r="O141" s="89"/>
      <c r="P141" s="89"/>
      <c r="Q141" s="89"/>
      <c r="R141" s="89"/>
      <c r="S141" s="89"/>
      <c r="T141" s="89"/>
      <c r="U141" s="89"/>
      <c r="V141" s="95"/>
      <c r="W141" s="89"/>
      <c r="X141" s="89"/>
      <c r="Y141" s="89"/>
      <c r="Z141" s="89"/>
      <c r="AA141" s="89"/>
      <c r="AB141" s="89"/>
      <c r="AC141" s="89"/>
      <c r="AD141" s="60"/>
      <c r="AE141" s="89"/>
      <c r="AF141" s="90"/>
      <c r="AK141" s="92"/>
      <c r="AL141" s="92"/>
      <c r="AM141" s="92"/>
    </row>
    <row r="142" spans="1:39" s="48" customFormat="1" ht="39" hidden="1" customHeight="1" x14ac:dyDescent="0.3">
      <c r="A142" s="47"/>
      <c r="B142" s="49" t="s">
        <v>50</v>
      </c>
      <c r="C142" s="243"/>
      <c r="D142" s="244"/>
      <c r="E142" s="83"/>
      <c r="F142" s="83"/>
      <c r="G142" s="83"/>
      <c r="H142" s="83"/>
      <c r="I142" s="44"/>
      <c r="J142" s="86"/>
      <c r="K142" s="44"/>
      <c r="L142" s="44"/>
      <c r="M142" s="44"/>
      <c r="N142" s="44"/>
      <c r="O142" s="44"/>
      <c r="P142" s="44"/>
      <c r="Q142" s="44"/>
      <c r="R142" s="45"/>
      <c r="S142" s="44"/>
      <c r="T142" s="44"/>
      <c r="U142" s="44"/>
      <c r="V142" s="86"/>
      <c r="W142" s="44"/>
      <c r="X142" s="44"/>
      <c r="Y142" s="44"/>
      <c r="Z142" s="44"/>
      <c r="AA142" s="44"/>
      <c r="AB142" s="44"/>
      <c r="AC142" s="44"/>
      <c r="AD142" s="50">
        <f>SUM(E142:AC142)</f>
        <v>0</v>
      </c>
      <c r="AE142" s="170"/>
      <c r="AF142" s="84"/>
      <c r="AK142" s="85"/>
      <c r="AL142" s="85"/>
      <c r="AM142" s="85"/>
    </row>
    <row r="143" spans="1:39" ht="35.25" hidden="1" customHeight="1" x14ac:dyDescent="0.3">
      <c r="A143" s="65"/>
      <c r="B143" s="58" t="s">
        <v>50</v>
      </c>
      <c r="C143" s="243"/>
      <c r="D143" s="244"/>
      <c r="E143" s="74"/>
      <c r="F143" s="74"/>
      <c r="G143" s="74"/>
      <c r="H143" s="74"/>
      <c r="I143" s="44"/>
      <c r="J143" s="45"/>
      <c r="K143" s="44"/>
      <c r="L143" s="45"/>
      <c r="M143" s="45"/>
      <c r="N143" s="45"/>
      <c r="O143" s="44"/>
      <c r="P143" s="44"/>
      <c r="Q143" s="44"/>
      <c r="R143" s="44"/>
      <c r="S143" s="44"/>
      <c r="T143" s="44"/>
      <c r="U143" s="45"/>
      <c r="V143" s="86"/>
      <c r="W143" s="44"/>
      <c r="X143" s="44"/>
      <c r="Y143" s="45"/>
      <c r="Z143" s="45"/>
      <c r="AA143" s="45"/>
      <c r="AB143" s="44"/>
      <c r="AC143" s="44"/>
      <c r="AD143" s="50">
        <f t="shared" si="7"/>
        <v>0</v>
      </c>
      <c r="AE143" s="170"/>
      <c r="AF143" s="75"/>
    </row>
    <row r="144" spans="1:39" hidden="1" x14ac:dyDescent="0.3">
      <c r="A144" s="65"/>
      <c r="B144" s="58" t="s">
        <v>50</v>
      </c>
      <c r="C144" s="241"/>
      <c r="D144" s="242"/>
      <c r="E144" s="74"/>
      <c r="F144" s="74"/>
      <c r="G144" s="74"/>
      <c r="H144" s="74"/>
      <c r="I144" s="44"/>
      <c r="J144" s="86"/>
      <c r="K144" s="44"/>
      <c r="L144" s="45"/>
      <c r="M144" s="45"/>
      <c r="N144" s="45"/>
      <c r="O144" s="44"/>
      <c r="P144" s="44"/>
      <c r="Q144" s="44"/>
      <c r="R144" s="44"/>
      <c r="S144" s="44"/>
      <c r="T144" s="44"/>
      <c r="U144" s="45"/>
      <c r="V144" s="86"/>
      <c r="W144" s="44"/>
      <c r="X144" s="44"/>
      <c r="Y144" s="45"/>
      <c r="Z144" s="45"/>
      <c r="AA144" s="45"/>
      <c r="AB144" s="44"/>
      <c r="AC144" s="44"/>
      <c r="AD144" s="50">
        <f t="shared" si="7"/>
        <v>0</v>
      </c>
      <c r="AE144" s="52"/>
      <c r="AF144" s="75"/>
    </row>
    <row r="145" spans="1:39" hidden="1" x14ac:dyDescent="0.3">
      <c r="A145" s="65"/>
      <c r="B145" s="58" t="s">
        <v>50</v>
      </c>
      <c r="C145" s="241"/>
      <c r="D145" s="242"/>
      <c r="E145" s="74"/>
      <c r="F145" s="74"/>
      <c r="G145" s="74"/>
      <c r="H145" s="74"/>
      <c r="I145" s="44"/>
      <c r="J145" s="86"/>
      <c r="K145" s="44"/>
      <c r="L145" s="45"/>
      <c r="M145" s="45"/>
      <c r="N145" s="45"/>
      <c r="O145" s="44"/>
      <c r="P145" s="44"/>
      <c r="Q145" s="44"/>
      <c r="R145" s="44"/>
      <c r="S145" s="44"/>
      <c r="T145" s="44"/>
      <c r="U145" s="45"/>
      <c r="V145" s="86"/>
      <c r="W145" s="44"/>
      <c r="X145" s="44"/>
      <c r="Y145" s="45"/>
      <c r="Z145" s="45"/>
      <c r="AA145" s="45"/>
      <c r="AB145" s="44"/>
      <c r="AC145" s="44"/>
      <c r="AD145" s="50">
        <f t="shared" si="7"/>
        <v>0</v>
      </c>
      <c r="AE145" s="52"/>
      <c r="AF145" s="75"/>
    </row>
    <row r="146" spans="1:39" hidden="1" x14ac:dyDescent="0.3">
      <c r="A146" s="65"/>
      <c r="B146" s="58" t="s">
        <v>50</v>
      </c>
      <c r="C146" s="241"/>
      <c r="D146" s="242"/>
      <c r="E146" s="74"/>
      <c r="F146" s="74"/>
      <c r="G146" s="74"/>
      <c r="H146" s="74"/>
      <c r="I146" s="44"/>
      <c r="J146" s="86"/>
      <c r="K146" s="44"/>
      <c r="L146" s="45"/>
      <c r="M146" s="45"/>
      <c r="N146" s="45"/>
      <c r="O146" s="44"/>
      <c r="P146" s="44"/>
      <c r="Q146" s="44"/>
      <c r="R146" s="44"/>
      <c r="S146" s="44"/>
      <c r="T146" s="44"/>
      <c r="U146" s="45"/>
      <c r="V146" s="86"/>
      <c r="W146" s="44"/>
      <c r="X146" s="44"/>
      <c r="Y146" s="45"/>
      <c r="Z146" s="45"/>
      <c r="AA146" s="45"/>
      <c r="AB146" s="44"/>
      <c r="AC146" s="44"/>
      <c r="AD146" s="50">
        <f t="shared" si="7"/>
        <v>0</v>
      </c>
      <c r="AE146" s="52"/>
      <c r="AF146" s="75"/>
    </row>
    <row r="147" spans="1:39" hidden="1" x14ac:dyDescent="0.3">
      <c r="A147" s="65"/>
      <c r="B147" s="58" t="s">
        <v>50</v>
      </c>
      <c r="C147" s="241"/>
      <c r="D147" s="242"/>
      <c r="E147" s="74"/>
      <c r="F147" s="74"/>
      <c r="G147" s="74"/>
      <c r="H147" s="74"/>
      <c r="I147" s="44"/>
      <c r="J147" s="86"/>
      <c r="K147" s="44"/>
      <c r="L147" s="45"/>
      <c r="M147" s="45"/>
      <c r="N147" s="45"/>
      <c r="O147" s="44"/>
      <c r="P147" s="44"/>
      <c r="Q147" s="44"/>
      <c r="R147" s="44"/>
      <c r="S147" s="44"/>
      <c r="T147" s="44"/>
      <c r="U147" s="45"/>
      <c r="V147" s="86"/>
      <c r="W147" s="44"/>
      <c r="X147" s="44"/>
      <c r="Y147" s="45"/>
      <c r="Z147" s="45"/>
      <c r="AA147" s="45"/>
      <c r="AB147" s="44"/>
      <c r="AC147" s="44"/>
      <c r="AD147" s="50">
        <f t="shared" si="7"/>
        <v>0</v>
      </c>
      <c r="AE147" s="52"/>
      <c r="AF147" s="75"/>
    </row>
    <row r="148" spans="1:39" hidden="1" x14ac:dyDescent="0.3">
      <c r="A148" s="65"/>
      <c r="B148" s="58" t="s">
        <v>50</v>
      </c>
      <c r="C148" s="241"/>
      <c r="D148" s="242"/>
      <c r="E148" s="74"/>
      <c r="F148" s="74"/>
      <c r="G148" s="74"/>
      <c r="H148" s="74"/>
      <c r="I148" s="44"/>
      <c r="J148" s="86"/>
      <c r="K148" s="44"/>
      <c r="L148" s="45"/>
      <c r="M148" s="45"/>
      <c r="N148" s="45"/>
      <c r="O148" s="44"/>
      <c r="P148" s="44"/>
      <c r="Q148" s="44"/>
      <c r="R148" s="44"/>
      <c r="S148" s="44"/>
      <c r="T148" s="44"/>
      <c r="U148" s="45"/>
      <c r="V148" s="86"/>
      <c r="W148" s="44"/>
      <c r="X148" s="44"/>
      <c r="Y148" s="45"/>
      <c r="Z148" s="45"/>
      <c r="AA148" s="45"/>
      <c r="AB148" s="44"/>
      <c r="AC148" s="44"/>
      <c r="AD148" s="50">
        <f t="shared" si="7"/>
        <v>0</v>
      </c>
      <c r="AE148" s="52"/>
      <c r="AF148" s="75"/>
    </row>
    <row r="149" spans="1:39" s="101" customFormat="1" hidden="1" x14ac:dyDescent="0.3">
      <c r="A149" s="76"/>
      <c r="B149" s="96"/>
      <c r="C149" s="246"/>
      <c r="D149" s="247"/>
      <c r="E149" s="97"/>
      <c r="F149" s="97"/>
      <c r="G149" s="97"/>
      <c r="H149" s="97"/>
      <c r="I149" s="41"/>
      <c r="J149" s="98"/>
      <c r="K149" s="41"/>
      <c r="L149" s="76"/>
      <c r="M149" s="76"/>
      <c r="N149" s="76"/>
      <c r="O149" s="41"/>
      <c r="P149" s="41"/>
      <c r="Q149" s="41"/>
      <c r="R149" s="41"/>
      <c r="S149" s="41"/>
      <c r="T149" s="41"/>
      <c r="U149" s="76"/>
      <c r="V149" s="98"/>
      <c r="W149" s="41"/>
      <c r="X149" s="41"/>
      <c r="Y149" s="76"/>
      <c r="Z149" s="76"/>
      <c r="AA149" s="76"/>
      <c r="AB149" s="41"/>
      <c r="AC149" s="41"/>
      <c r="AD149" s="99"/>
      <c r="AE149" s="76"/>
      <c r="AF149" s="100"/>
      <c r="AK149" s="102"/>
      <c r="AL149" s="102"/>
      <c r="AM149" s="102"/>
    </row>
    <row r="150" spans="1:39" hidden="1" x14ac:dyDescent="0.3">
      <c r="A150" s="65"/>
      <c r="B150" s="49"/>
      <c r="C150" s="241"/>
      <c r="D150" s="242"/>
      <c r="E150" s="74"/>
      <c r="F150" s="74"/>
      <c r="G150" s="74"/>
      <c r="H150" s="74"/>
      <c r="I150" s="44"/>
      <c r="J150" s="86"/>
      <c r="K150" s="44"/>
      <c r="L150" s="45"/>
      <c r="M150" s="45"/>
      <c r="N150" s="45"/>
      <c r="O150" s="44"/>
      <c r="P150" s="44"/>
      <c r="Q150" s="44"/>
      <c r="R150" s="44"/>
      <c r="S150" s="44"/>
      <c r="T150" s="44"/>
      <c r="U150" s="45"/>
      <c r="V150" s="86"/>
      <c r="W150" s="44"/>
      <c r="X150" s="44"/>
      <c r="Y150" s="45"/>
      <c r="Z150" s="45"/>
      <c r="AA150" s="45"/>
      <c r="AB150" s="44"/>
      <c r="AC150" s="44"/>
      <c r="AD150" s="50"/>
      <c r="AE150" s="52"/>
      <c r="AF150" s="75"/>
    </row>
    <row r="151" spans="1:39" hidden="1" x14ac:dyDescent="0.3">
      <c r="A151" s="65"/>
      <c r="B151" s="49"/>
      <c r="C151" s="241"/>
      <c r="D151" s="242"/>
      <c r="E151" s="74"/>
      <c r="F151" s="74"/>
      <c r="G151" s="74"/>
      <c r="H151" s="74"/>
      <c r="I151" s="44"/>
      <c r="J151" s="86"/>
      <c r="K151" s="44"/>
      <c r="L151" s="45"/>
      <c r="M151" s="45"/>
      <c r="N151" s="45"/>
      <c r="O151" s="44"/>
      <c r="P151" s="44"/>
      <c r="Q151" s="44"/>
      <c r="R151" s="44"/>
      <c r="S151" s="44"/>
      <c r="T151" s="44"/>
      <c r="U151" s="45"/>
      <c r="V151" s="86"/>
      <c r="W151" s="44"/>
      <c r="X151" s="44"/>
      <c r="Y151" s="45"/>
      <c r="Z151" s="45"/>
      <c r="AA151" s="45"/>
      <c r="AB151" s="44"/>
      <c r="AC151" s="44"/>
      <c r="AD151" s="50"/>
      <c r="AE151" s="52"/>
      <c r="AF151" s="75"/>
    </row>
    <row r="152" spans="1:39" hidden="1" x14ac:dyDescent="0.3">
      <c r="A152" s="65"/>
      <c r="B152" s="49"/>
      <c r="C152" s="241"/>
      <c r="D152" s="242"/>
      <c r="E152" s="74"/>
      <c r="F152" s="74"/>
      <c r="G152" s="74"/>
      <c r="H152" s="74"/>
      <c r="I152" s="44"/>
      <c r="J152" s="86"/>
      <c r="K152" s="44"/>
      <c r="L152" s="45"/>
      <c r="M152" s="45"/>
      <c r="N152" s="45"/>
      <c r="O152" s="44"/>
      <c r="P152" s="44"/>
      <c r="Q152" s="44"/>
      <c r="R152" s="44"/>
      <c r="S152" s="44"/>
      <c r="T152" s="44"/>
      <c r="U152" s="45"/>
      <c r="V152" s="86"/>
      <c r="W152" s="44"/>
      <c r="X152" s="44"/>
      <c r="Y152" s="45"/>
      <c r="Z152" s="45"/>
      <c r="AA152" s="45"/>
      <c r="AB152" s="44"/>
      <c r="AC152" s="44"/>
      <c r="AD152" s="50"/>
      <c r="AE152" s="52"/>
      <c r="AF152" s="75"/>
    </row>
    <row r="153" spans="1:39" hidden="1" x14ac:dyDescent="0.3">
      <c r="A153" s="65"/>
      <c r="B153" s="49"/>
      <c r="C153" s="241"/>
      <c r="D153" s="242"/>
      <c r="E153" s="74"/>
      <c r="F153" s="74"/>
      <c r="G153" s="74"/>
      <c r="H153" s="74"/>
      <c r="I153" s="44"/>
      <c r="J153" s="86"/>
      <c r="K153" s="44"/>
      <c r="L153" s="45"/>
      <c r="M153" s="45"/>
      <c r="N153" s="45"/>
      <c r="O153" s="44"/>
      <c r="P153" s="44"/>
      <c r="Q153" s="44"/>
      <c r="R153" s="44"/>
      <c r="S153" s="44"/>
      <c r="T153" s="44"/>
      <c r="U153" s="45"/>
      <c r="V153" s="86"/>
      <c r="W153" s="44"/>
      <c r="X153" s="44"/>
      <c r="Y153" s="45"/>
      <c r="Z153" s="45"/>
      <c r="AA153" s="45"/>
      <c r="AB153" s="44"/>
      <c r="AC153" s="44"/>
      <c r="AD153" s="50"/>
      <c r="AE153" s="52"/>
      <c r="AF153" s="75"/>
    </row>
    <row r="154" spans="1:39" hidden="1" x14ac:dyDescent="0.3">
      <c r="A154" s="65"/>
      <c r="B154" s="49"/>
      <c r="C154" s="241"/>
      <c r="D154" s="242"/>
      <c r="E154" s="74"/>
      <c r="F154" s="74"/>
      <c r="G154" s="74"/>
      <c r="H154" s="74"/>
      <c r="I154" s="44"/>
      <c r="J154" s="86"/>
      <c r="K154" s="44"/>
      <c r="L154" s="45"/>
      <c r="M154" s="45"/>
      <c r="N154" s="45"/>
      <c r="O154" s="44"/>
      <c r="P154" s="44"/>
      <c r="Q154" s="44"/>
      <c r="R154" s="44"/>
      <c r="S154" s="44"/>
      <c r="T154" s="44"/>
      <c r="U154" s="45"/>
      <c r="V154" s="86"/>
      <c r="W154" s="44"/>
      <c r="X154" s="44"/>
      <c r="Y154" s="45"/>
      <c r="Z154" s="45"/>
      <c r="AA154" s="45"/>
      <c r="AB154" s="44"/>
      <c r="AC154" s="44"/>
      <c r="AD154" s="50"/>
      <c r="AE154" s="52"/>
      <c r="AF154" s="75"/>
    </row>
    <row r="155" spans="1:39" hidden="1" x14ac:dyDescent="0.3">
      <c r="A155" s="65"/>
      <c r="B155" s="49"/>
      <c r="C155" s="241"/>
      <c r="D155" s="242"/>
      <c r="E155" s="74"/>
      <c r="F155" s="74"/>
      <c r="G155" s="74"/>
      <c r="H155" s="74"/>
      <c r="I155" s="44"/>
      <c r="J155" s="86"/>
      <c r="K155" s="44"/>
      <c r="L155" s="45"/>
      <c r="M155" s="45"/>
      <c r="N155" s="45"/>
      <c r="O155" s="44"/>
      <c r="P155" s="44"/>
      <c r="Q155" s="44"/>
      <c r="R155" s="44"/>
      <c r="S155" s="44"/>
      <c r="T155" s="44"/>
      <c r="U155" s="45"/>
      <c r="V155" s="86"/>
      <c r="W155" s="44"/>
      <c r="X155" s="44"/>
      <c r="Y155" s="45"/>
      <c r="Z155" s="45"/>
      <c r="AA155" s="45"/>
      <c r="AB155" s="44"/>
      <c r="AC155" s="44"/>
      <c r="AD155" s="50"/>
      <c r="AE155" s="52"/>
      <c r="AF155" s="75"/>
    </row>
    <row r="156" spans="1:39" hidden="1" x14ac:dyDescent="0.3">
      <c r="A156" s="65"/>
      <c r="B156" s="49"/>
      <c r="C156" s="241"/>
      <c r="D156" s="242"/>
      <c r="E156" s="74"/>
      <c r="F156" s="74"/>
      <c r="G156" s="74"/>
      <c r="H156" s="74"/>
      <c r="I156" s="44"/>
      <c r="J156" s="86"/>
      <c r="K156" s="44"/>
      <c r="L156" s="45"/>
      <c r="M156" s="45"/>
      <c r="N156" s="45"/>
      <c r="O156" s="44"/>
      <c r="P156" s="44"/>
      <c r="Q156" s="44"/>
      <c r="R156" s="44"/>
      <c r="S156" s="44"/>
      <c r="T156" s="44"/>
      <c r="U156" s="45"/>
      <c r="V156" s="86"/>
      <c r="W156" s="44"/>
      <c r="X156" s="44"/>
      <c r="Y156" s="45"/>
      <c r="Z156" s="45"/>
      <c r="AA156" s="45"/>
      <c r="AB156" s="44"/>
      <c r="AC156" s="44"/>
      <c r="AD156" s="50"/>
      <c r="AE156" s="52"/>
      <c r="AF156" s="75"/>
    </row>
    <row r="157" spans="1:39" hidden="1" x14ac:dyDescent="0.3">
      <c r="A157" s="65"/>
      <c r="B157" s="49"/>
      <c r="C157" s="243"/>
      <c r="D157" s="244"/>
      <c r="E157" s="74"/>
      <c r="F157" s="74"/>
      <c r="G157" s="74"/>
      <c r="H157" s="74"/>
      <c r="I157" s="44"/>
      <c r="J157" s="86"/>
      <c r="K157" s="44"/>
      <c r="L157" s="45"/>
      <c r="M157" s="45"/>
      <c r="N157" s="45"/>
      <c r="O157" s="44"/>
      <c r="P157" s="44"/>
      <c r="Q157" s="44"/>
      <c r="R157" s="44"/>
      <c r="S157" s="44"/>
      <c r="T157" s="44"/>
      <c r="U157" s="45"/>
      <c r="V157" s="86"/>
      <c r="W157" s="44"/>
      <c r="X157" s="44"/>
      <c r="Y157" s="45"/>
      <c r="Z157" s="45"/>
      <c r="AA157" s="45"/>
      <c r="AB157" s="44"/>
      <c r="AC157" s="44"/>
      <c r="AD157" s="50"/>
      <c r="AE157" s="52"/>
      <c r="AF157" s="75"/>
    </row>
    <row r="158" spans="1:39" hidden="1" x14ac:dyDescent="0.3">
      <c r="A158" s="65"/>
      <c r="B158" s="58"/>
      <c r="C158" s="241"/>
      <c r="D158" s="242"/>
      <c r="E158" s="74"/>
      <c r="F158" s="74"/>
      <c r="G158" s="74"/>
      <c r="H158" s="74"/>
      <c r="I158" s="44"/>
      <c r="J158" s="86"/>
      <c r="K158" s="44"/>
      <c r="L158" s="45"/>
      <c r="M158" s="45"/>
      <c r="N158" s="45"/>
      <c r="O158" s="44"/>
      <c r="P158" s="44"/>
      <c r="Q158" s="44"/>
      <c r="R158" s="44"/>
      <c r="S158" s="44"/>
      <c r="T158" s="44"/>
      <c r="U158" s="45"/>
      <c r="V158" s="86"/>
      <c r="W158" s="44"/>
      <c r="X158" s="44"/>
      <c r="Y158" s="45"/>
      <c r="Z158" s="45"/>
      <c r="AA158" s="45"/>
      <c r="AB158" s="44"/>
      <c r="AC158" s="44"/>
      <c r="AD158" s="50">
        <f t="shared" si="7"/>
        <v>0</v>
      </c>
      <c r="AE158" s="103"/>
      <c r="AF158" s="75"/>
    </row>
    <row r="159" spans="1:39" ht="30.2" customHeight="1" x14ac:dyDescent="0.3">
      <c r="A159" s="65"/>
      <c r="B159" s="104"/>
      <c r="C159" s="245" t="s">
        <v>51</v>
      </c>
      <c r="D159" s="245"/>
      <c r="E159" s="105">
        <f>SUM(E10:E158)</f>
        <v>0</v>
      </c>
      <c r="F159" s="105">
        <f>SUM(F10:F158)</f>
        <v>0</v>
      </c>
      <c r="G159" s="105">
        <f>SUM(G10:G158)</f>
        <v>0</v>
      </c>
      <c r="H159" s="105">
        <f t="shared" ref="H159:AF159" si="8">SUM(H10:H158)</f>
        <v>0</v>
      </c>
      <c r="I159" s="105">
        <f t="shared" si="8"/>
        <v>0</v>
      </c>
      <c r="J159" s="105">
        <f t="shared" si="8"/>
        <v>0</v>
      </c>
      <c r="K159" s="105">
        <f t="shared" si="8"/>
        <v>0</v>
      </c>
      <c r="L159" s="105">
        <f t="shared" si="8"/>
        <v>0</v>
      </c>
      <c r="M159" s="105">
        <f>SUM(M10:M158)</f>
        <v>0</v>
      </c>
      <c r="N159" s="105">
        <f t="shared" si="8"/>
        <v>0</v>
      </c>
      <c r="O159" s="105">
        <f t="shared" si="8"/>
        <v>0</v>
      </c>
      <c r="P159" s="105">
        <f t="shared" si="8"/>
        <v>0</v>
      </c>
      <c r="Q159" s="105">
        <f t="shared" si="8"/>
        <v>0</v>
      </c>
      <c r="R159" s="105">
        <f t="shared" si="8"/>
        <v>0</v>
      </c>
      <c r="S159" s="105">
        <f t="shared" si="8"/>
        <v>0</v>
      </c>
      <c r="T159" s="105">
        <f t="shared" si="8"/>
        <v>0</v>
      </c>
      <c r="U159" s="105">
        <f t="shared" si="8"/>
        <v>0</v>
      </c>
      <c r="V159" s="105">
        <f t="shared" si="8"/>
        <v>0</v>
      </c>
      <c r="W159" s="105">
        <f t="shared" si="8"/>
        <v>0</v>
      </c>
      <c r="X159" s="105">
        <f t="shared" si="8"/>
        <v>0</v>
      </c>
      <c r="Y159" s="105">
        <f t="shared" si="8"/>
        <v>0</v>
      </c>
      <c r="Z159" s="105">
        <f t="shared" si="8"/>
        <v>0</v>
      </c>
      <c r="AA159" s="105">
        <f t="shared" si="8"/>
        <v>0</v>
      </c>
      <c r="AB159" s="105">
        <f>SUM(AB10:AB158)</f>
        <v>0</v>
      </c>
      <c r="AC159" s="105">
        <f t="shared" si="8"/>
        <v>0</v>
      </c>
      <c r="AD159" s="133">
        <f>SUM(AD8:AD158)</f>
        <v>0</v>
      </c>
      <c r="AE159" s="105">
        <f>SUM(AE9:AE158)</f>
        <v>0</v>
      </c>
      <c r="AF159" s="105">
        <f t="shared" si="8"/>
        <v>0</v>
      </c>
    </row>
    <row r="160" spans="1:39" x14ac:dyDescent="0.3">
      <c r="B160" s="17"/>
      <c r="E160" s="55"/>
      <c r="F160" s="55"/>
      <c r="G160" s="55"/>
      <c r="H160" s="55"/>
      <c r="I160" s="55"/>
      <c r="J160" s="55"/>
      <c r="K160" s="55"/>
      <c r="L160" s="55"/>
      <c r="M160" s="55"/>
      <c r="N160" s="55"/>
      <c r="O160" s="55"/>
      <c r="P160" s="55"/>
      <c r="Q160" s="55"/>
      <c r="R160" s="55"/>
      <c r="S160" s="55"/>
      <c r="T160" s="55"/>
      <c r="U160" s="55"/>
      <c r="V160" s="55"/>
      <c r="W160" s="55"/>
      <c r="X160" s="106"/>
      <c r="Y160" s="55"/>
      <c r="Z160" s="55"/>
      <c r="AA160" s="107"/>
      <c r="AB160" s="108"/>
      <c r="AC160" s="107"/>
      <c r="AD160" s="111">
        <f>ФУ!F86</f>
        <v>45715.58</v>
      </c>
      <c r="AE160" s="109">
        <f>ФУ!G86</f>
        <v>45211.524000000005</v>
      </c>
      <c r="AF160" s="109">
        <f>'[1]ФУ '!H83</f>
        <v>785.97299999999996</v>
      </c>
      <c r="AG160" s="109"/>
    </row>
    <row r="161" spans="2:35" x14ac:dyDescent="0.3">
      <c r="B161" s="17"/>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107"/>
      <c r="AD161" s="111">
        <f>AD159-AD160</f>
        <v>-45715.58</v>
      </c>
      <c r="AE161" s="109">
        <f>AE159-AE160</f>
        <v>-45211.524000000005</v>
      </c>
      <c r="AF161" s="109"/>
      <c r="AG161" s="109"/>
    </row>
    <row r="162" spans="2:35" x14ac:dyDescent="0.3">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111"/>
      <c r="AE162" s="112"/>
    </row>
    <row r="163" spans="2:35" ht="21" thickBot="1" x14ac:dyDescent="0.35">
      <c r="B163" s="183" t="s">
        <v>56</v>
      </c>
      <c r="C163" s="114"/>
      <c r="D163" s="114"/>
      <c r="E163" s="54">
        <f>SUM(E8:E9)</f>
        <v>0</v>
      </c>
      <c r="F163" s="54">
        <f t="shared" ref="F163:AE163" si="9">SUM(F8:F9)</f>
        <v>0</v>
      </c>
      <c r="G163" s="54">
        <f t="shared" si="9"/>
        <v>0</v>
      </c>
      <c r="H163" s="54">
        <f t="shared" si="9"/>
        <v>0</v>
      </c>
      <c r="I163" s="54">
        <f t="shared" si="9"/>
        <v>0</v>
      </c>
      <c r="J163" s="54">
        <f t="shared" si="9"/>
        <v>0</v>
      </c>
      <c r="K163" s="54">
        <f t="shared" si="9"/>
        <v>0</v>
      </c>
      <c r="L163" s="54">
        <f t="shared" si="9"/>
        <v>0</v>
      </c>
      <c r="M163" s="54">
        <f t="shared" si="9"/>
        <v>0</v>
      </c>
      <c r="N163" s="54">
        <f t="shared" si="9"/>
        <v>0</v>
      </c>
      <c r="O163" s="54">
        <f t="shared" si="9"/>
        <v>0</v>
      </c>
      <c r="P163" s="54">
        <f t="shared" si="9"/>
        <v>0</v>
      </c>
      <c r="Q163" s="54">
        <f t="shared" si="9"/>
        <v>0</v>
      </c>
      <c r="R163" s="54">
        <f t="shared" si="9"/>
        <v>0</v>
      </c>
      <c r="S163" s="54">
        <f t="shared" si="9"/>
        <v>0</v>
      </c>
      <c r="T163" s="54">
        <f t="shared" si="9"/>
        <v>0</v>
      </c>
      <c r="U163" s="54">
        <f t="shared" si="9"/>
        <v>0</v>
      </c>
      <c r="V163" s="54">
        <f t="shared" si="9"/>
        <v>0</v>
      </c>
      <c r="W163" s="54">
        <f t="shared" si="9"/>
        <v>0</v>
      </c>
      <c r="X163" s="54">
        <f t="shared" si="9"/>
        <v>0</v>
      </c>
      <c r="Y163" s="54">
        <f t="shared" si="9"/>
        <v>0</v>
      </c>
      <c r="Z163" s="54">
        <f t="shared" si="9"/>
        <v>0</v>
      </c>
      <c r="AA163" s="54">
        <f t="shared" si="9"/>
        <v>0</v>
      </c>
      <c r="AB163" s="54">
        <f t="shared" si="9"/>
        <v>0</v>
      </c>
      <c r="AC163" s="54">
        <f t="shared" si="9"/>
        <v>0</v>
      </c>
      <c r="AD163" s="54">
        <f t="shared" si="9"/>
        <v>0</v>
      </c>
      <c r="AE163" s="54">
        <f t="shared" si="9"/>
        <v>0</v>
      </c>
    </row>
    <row r="164" spans="2:35" x14ac:dyDescent="0.3">
      <c r="B164" s="113" t="s">
        <v>31</v>
      </c>
      <c r="C164" s="114"/>
      <c r="D164" s="114"/>
      <c r="E164" s="115">
        <f>E11+E12+E13+E14+E16+E15+E17+E18+E19+E20+E21+E22+E23+E24+E25+E26+E27+E28</f>
        <v>0</v>
      </c>
      <c r="F164" s="115">
        <f>F11+F12+F13+F14+F16+F15+F17+F18+F19+F20+F21+F22+F23+F24+F25+F26+F27+F28</f>
        <v>0</v>
      </c>
      <c r="G164" s="115">
        <f>G11+G12+G13+G14+G16+G15+G17+G18+G19+G20+G21+G22+G23+G24+G25+G26+G27+G28</f>
        <v>0</v>
      </c>
      <c r="H164" s="115">
        <f t="shared" ref="H164:AE164" si="10">H11+H12+H13+H14+H16+H15+H17+H18+H19+H20+H21+H22+H23+H24+H25+H26+H27+H28</f>
        <v>0</v>
      </c>
      <c r="I164" s="115">
        <f t="shared" si="10"/>
        <v>0</v>
      </c>
      <c r="J164" s="115">
        <f t="shared" si="10"/>
        <v>0</v>
      </c>
      <c r="K164" s="115">
        <f t="shared" si="10"/>
        <v>0</v>
      </c>
      <c r="L164" s="115">
        <f t="shared" si="10"/>
        <v>0</v>
      </c>
      <c r="M164" s="115">
        <f t="shared" si="10"/>
        <v>0</v>
      </c>
      <c r="N164" s="115">
        <f t="shared" si="10"/>
        <v>0</v>
      </c>
      <c r="O164" s="115">
        <f t="shared" si="10"/>
        <v>0</v>
      </c>
      <c r="P164" s="115">
        <f t="shared" si="10"/>
        <v>0</v>
      </c>
      <c r="Q164" s="115">
        <f t="shared" si="10"/>
        <v>0</v>
      </c>
      <c r="R164" s="115">
        <f t="shared" si="10"/>
        <v>0</v>
      </c>
      <c r="S164" s="115">
        <f t="shared" si="10"/>
        <v>0</v>
      </c>
      <c r="T164" s="115">
        <f t="shared" si="10"/>
        <v>0</v>
      </c>
      <c r="U164" s="115">
        <f t="shared" si="10"/>
        <v>0</v>
      </c>
      <c r="V164" s="115">
        <f t="shared" si="10"/>
        <v>0</v>
      </c>
      <c r="W164" s="115">
        <f t="shared" si="10"/>
        <v>0</v>
      </c>
      <c r="X164" s="115">
        <f t="shared" si="10"/>
        <v>0</v>
      </c>
      <c r="Y164" s="115">
        <f t="shared" si="10"/>
        <v>0</v>
      </c>
      <c r="Z164" s="115">
        <f t="shared" si="10"/>
        <v>0</v>
      </c>
      <c r="AA164" s="115">
        <f t="shared" si="10"/>
        <v>0</v>
      </c>
      <c r="AB164" s="115">
        <f t="shared" si="10"/>
        <v>0</v>
      </c>
      <c r="AC164" s="115">
        <f t="shared" si="10"/>
        <v>0</v>
      </c>
      <c r="AD164" s="115">
        <f t="shared" si="10"/>
        <v>0</v>
      </c>
      <c r="AE164" s="54">
        <f t="shared" si="10"/>
        <v>0</v>
      </c>
      <c r="AF164" s="75" t="e">
        <f>#REF!+AF10+AF11+AF17</f>
        <v>#REF!</v>
      </c>
      <c r="AH164" s="116">
        <f>SUM(E164:T164)</f>
        <v>0</v>
      </c>
      <c r="AI164" s="117">
        <f>SUM(U164:AC164)</f>
        <v>0</v>
      </c>
    </row>
    <row r="165" spans="2:35" x14ac:dyDescent="0.3">
      <c r="B165" s="49" t="s">
        <v>65</v>
      </c>
      <c r="C165" s="114"/>
      <c r="D165" s="114"/>
      <c r="E165" s="115">
        <f>E30+E31+E32+E33+E34+E35+E36+E37+E38+E39+E40+E41+E42+E43+E44+E45+E46+E47+E48+E49+E50+E51+E52+E53+E54+E55+E56+E57+E58+E59+E60+E61+E62+E63</f>
        <v>0</v>
      </c>
      <c r="F165" s="115">
        <f>F30+F31+F32+F33+F34+F35+F36+F37+F38+F39+F40+F41+F42+F43+F44+F45+F46+F47+F48+F49+F50+F51+F52+F53+F54+F55+F56+F57+F58+F59+F60+F61+F62+F63</f>
        <v>0</v>
      </c>
      <c r="G165" s="115">
        <f>G30+G31+G32+G33+G34+G35+G36+G37+G38+G39+G40+G41+G42+G43+G44+G45+G46+G47+G48+G49+G50+G51+G52+G53+G54+G55+G56+G57+G58+G59+G60+G61+G62+G63</f>
        <v>0</v>
      </c>
      <c r="H165" s="115">
        <f t="shared" ref="H165:AE165" si="11">H30+H31+H32+H33+H34+H35+H36+H37+H38+H39+H40+H41+H42+H43+H44+H45+H46+H47+H48+H49+H50+H51+H52+H53+H54+H55+H56+H57+H58+H59+H60+H61+H62+H63</f>
        <v>0</v>
      </c>
      <c r="I165" s="115">
        <f t="shared" si="11"/>
        <v>0</v>
      </c>
      <c r="J165" s="115">
        <f t="shared" si="11"/>
        <v>0</v>
      </c>
      <c r="K165" s="115">
        <f t="shared" si="11"/>
        <v>0</v>
      </c>
      <c r="L165" s="115">
        <f t="shared" si="11"/>
        <v>0</v>
      </c>
      <c r="M165" s="115">
        <f t="shared" si="11"/>
        <v>0</v>
      </c>
      <c r="N165" s="115">
        <f t="shared" si="11"/>
        <v>0</v>
      </c>
      <c r="O165" s="115">
        <f t="shared" si="11"/>
        <v>0</v>
      </c>
      <c r="P165" s="115">
        <f t="shared" si="11"/>
        <v>0</v>
      </c>
      <c r="Q165" s="115">
        <f t="shared" si="11"/>
        <v>0</v>
      </c>
      <c r="R165" s="115">
        <f t="shared" si="11"/>
        <v>0</v>
      </c>
      <c r="S165" s="115">
        <f t="shared" si="11"/>
        <v>0</v>
      </c>
      <c r="T165" s="115">
        <f t="shared" si="11"/>
        <v>0</v>
      </c>
      <c r="U165" s="115">
        <f t="shared" si="11"/>
        <v>0</v>
      </c>
      <c r="V165" s="115">
        <f t="shared" si="11"/>
        <v>0</v>
      </c>
      <c r="W165" s="115">
        <f t="shared" si="11"/>
        <v>0</v>
      </c>
      <c r="X165" s="115">
        <f t="shared" si="11"/>
        <v>0</v>
      </c>
      <c r="Y165" s="115">
        <f t="shared" si="11"/>
        <v>0</v>
      </c>
      <c r="Z165" s="115">
        <f t="shared" si="11"/>
        <v>0</v>
      </c>
      <c r="AA165" s="115">
        <f t="shared" si="11"/>
        <v>0</v>
      </c>
      <c r="AB165" s="115">
        <f t="shared" si="11"/>
        <v>0</v>
      </c>
      <c r="AC165" s="115">
        <f t="shared" si="11"/>
        <v>0</v>
      </c>
      <c r="AD165" s="115">
        <f t="shared" si="11"/>
        <v>0</v>
      </c>
      <c r="AE165" s="54">
        <f t="shared" si="11"/>
        <v>0</v>
      </c>
      <c r="AF165" s="54">
        <f>SUM(AF29:AF56)</f>
        <v>0</v>
      </c>
      <c r="AH165" s="118">
        <f t="shared" ref="AH165:AH178" si="12">SUM(E165:T165)</f>
        <v>0</v>
      </c>
      <c r="AI165" s="119">
        <f t="shared" ref="AI165:AI178" si="13">SUM(U165:AC165)</f>
        <v>0</v>
      </c>
    </row>
    <row r="166" spans="2:35" ht="21" customHeight="1" x14ac:dyDescent="0.3">
      <c r="B166" s="113" t="s">
        <v>63</v>
      </c>
      <c r="C166" s="114"/>
      <c r="D166" s="114"/>
      <c r="E166" s="115">
        <f>E65+E66+E67+E68</f>
        <v>0</v>
      </c>
      <c r="F166" s="115">
        <f>F65+F66+F67+F68</f>
        <v>0</v>
      </c>
      <c r="G166" s="115">
        <f>G65+G66+G67+G68</f>
        <v>0</v>
      </c>
      <c r="H166" s="115">
        <f t="shared" ref="H166:AE166" si="14">H65+H66+H67+H68</f>
        <v>0</v>
      </c>
      <c r="I166" s="115">
        <f t="shared" si="14"/>
        <v>0</v>
      </c>
      <c r="J166" s="115">
        <f t="shared" si="14"/>
        <v>0</v>
      </c>
      <c r="K166" s="115">
        <f t="shared" si="14"/>
        <v>0</v>
      </c>
      <c r="L166" s="115">
        <f t="shared" si="14"/>
        <v>0</v>
      </c>
      <c r="M166" s="115">
        <f t="shared" si="14"/>
        <v>0</v>
      </c>
      <c r="N166" s="115">
        <f t="shared" si="14"/>
        <v>0</v>
      </c>
      <c r="O166" s="115">
        <f t="shared" si="14"/>
        <v>0</v>
      </c>
      <c r="P166" s="115">
        <f t="shared" si="14"/>
        <v>0</v>
      </c>
      <c r="Q166" s="115">
        <f t="shared" si="14"/>
        <v>0</v>
      </c>
      <c r="R166" s="115">
        <f t="shared" si="14"/>
        <v>0</v>
      </c>
      <c r="S166" s="115">
        <f t="shared" si="14"/>
        <v>0</v>
      </c>
      <c r="T166" s="115">
        <f t="shared" si="14"/>
        <v>0</v>
      </c>
      <c r="U166" s="115">
        <f t="shared" si="14"/>
        <v>0</v>
      </c>
      <c r="V166" s="115">
        <f t="shared" si="14"/>
        <v>0</v>
      </c>
      <c r="W166" s="115">
        <f t="shared" si="14"/>
        <v>0</v>
      </c>
      <c r="X166" s="115">
        <f t="shared" si="14"/>
        <v>0</v>
      </c>
      <c r="Y166" s="115">
        <f t="shared" si="14"/>
        <v>0</v>
      </c>
      <c r="Z166" s="115">
        <f t="shared" si="14"/>
        <v>0</v>
      </c>
      <c r="AA166" s="115">
        <f t="shared" si="14"/>
        <v>0</v>
      </c>
      <c r="AB166" s="115">
        <f t="shared" si="14"/>
        <v>0</v>
      </c>
      <c r="AC166" s="115">
        <f t="shared" si="14"/>
        <v>0</v>
      </c>
      <c r="AD166" s="115">
        <f t="shared" si="14"/>
        <v>0</v>
      </c>
      <c r="AE166" s="54">
        <f t="shared" si="14"/>
        <v>0</v>
      </c>
      <c r="AF166" s="54">
        <f>SUM(AF64:AF67)</f>
        <v>0</v>
      </c>
      <c r="AH166" s="118">
        <f t="shared" si="12"/>
        <v>0</v>
      </c>
      <c r="AI166" s="119">
        <f t="shared" si="13"/>
        <v>0</v>
      </c>
    </row>
    <row r="167" spans="2:35" x14ac:dyDescent="0.3">
      <c r="B167" s="113" t="s">
        <v>35</v>
      </c>
      <c r="C167" s="114"/>
      <c r="D167" s="114"/>
      <c r="E167" s="115">
        <f>E70+E71</f>
        <v>0</v>
      </c>
      <c r="F167" s="115">
        <f>F70+F71</f>
        <v>0</v>
      </c>
      <c r="G167" s="115">
        <f>G70+G71</f>
        <v>0</v>
      </c>
      <c r="H167" s="115">
        <f t="shared" ref="H167:AE167" si="15">H70+H71</f>
        <v>0</v>
      </c>
      <c r="I167" s="115">
        <f t="shared" si="15"/>
        <v>0</v>
      </c>
      <c r="J167" s="115">
        <f t="shared" si="15"/>
        <v>0</v>
      </c>
      <c r="K167" s="115">
        <f t="shared" si="15"/>
        <v>0</v>
      </c>
      <c r="L167" s="115">
        <f t="shared" si="15"/>
        <v>0</v>
      </c>
      <c r="M167" s="115">
        <f t="shared" si="15"/>
        <v>0</v>
      </c>
      <c r="N167" s="115">
        <f t="shared" si="15"/>
        <v>0</v>
      </c>
      <c r="O167" s="115">
        <f t="shared" si="15"/>
        <v>0</v>
      </c>
      <c r="P167" s="115">
        <f t="shared" si="15"/>
        <v>0</v>
      </c>
      <c r="Q167" s="115">
        <f t="shared" si="15"/>
        <v>0</v>
      </c>
      <c r="R167" s="115">
        <f t="shared" si="15"/>
        <v>0</v>
      </c>
      <c r="S167" s="115">
        <f t="shared" si="15"/>
        <v>0</v>
      </c>
      <c r="T167" s="115">
        <f t="shared" si="15"/>
        <v>0</v>
      </c>
      <c r="U167" s="115">
        <f t="shared" si="15"/>
        <v>0</v>
      </c>
      <c r="V167" s="115">
        <f t="shared" si="15"/>
        <v>0</v>
      </c>
      <c r="W167" s="115">
        <f t="shared" si="15"/>
        <v>0</v>
      </c>
      <c r="X167" s="115">
        <f t="shared" si="15"/>
        <v>0</v>
      </c>
      <c r="Y167" s="115">
        <f t="shared" si="15"/>
        <v>0</v>
      </c>
      <c r="Z167" s="115">
        <f t="shared" si="15"/>
        <v>0</v>
      </c>
      <c r="AA167" s="115">
        <f t="shared" si="15"/>
        <v>0</v>
      </c>
      <c r="AB167" s="115">
        <f t="shared" si="15"/>
        <v>0</v>
      </c>
      <c r="AC167" s="115">
        <f t="shared" si="15"/>
        <v>0</v>
      </c>
      <c r="AD167" s="115">
        <f t="shared" si="15"/>
        <v>0</v>
      </c>
      <c r="AE167" s="54">
        <f t="shared" si="15"/>
        <v>0</v>
      </c>
      <c r="AF167" s="54">
        <f>SUM(AF69:AF71)</f>
        <v>0</v>
      </c>
      <c r="AH167" s="118">
        <f t="shared" si="12"/>
        <v>0</v>
      </c>
      <c r="AI167" s="119">
        <f t="shared" si="13"/>
        <v>0</v>
      </c>
    </row>
    <row r="168" spans="2:35" ht="21.75" customHeight="1" x14ac:dyDescent="0.3">
      <c r="B168" s="113" t="s">
        <v>36</v>
      </c>
      <c r="C168" s="114"/>
      <c r="D168" s="114"/>
      <c r="E168" s="115">
        <f>E73+E74+E75+E76+E77+E78+E79+E80</f>
        <v>0</v>
      </c>
      <c r="F168" s="115">
        <f>F73+F74+F75+F76+F77+F78+F79+F80</f>
        <v>0</v>
      </c>
      <c r="G168" s="115">
        <f>G73+G74+G75+G76+G77+G78+G79+G80</f>
        <v>0</v>
      </c>
      <c r="H168" s="115">
        <f t="shared" ref="H168:AE168" si="16">H73+H74+H75+H76+H77+H78+H79+H80</f>
        <v>0</v>
      </c>
      <c r="I168" s="115">
        <f t="shared" si="16"/>
        <v>0</v>
      </c>
      <c r="J168" s="115">
        <f t="shared" si="16"/>
        <v>0</v>
      </c>
      <c r="K168" s="115">
        <f t="shared" si="16"/>
        <v>0</v>
      </c>
      <c r="L168" s="115">
        <f t="shared" si="16"/>
        <v>0</v>
      </c>
      <c r="M168" s="115">
        <f t="shared" si="16"/>
        <v>0</v>
      </c>
      <c r="N168" s="115">
        <f t="shared" si="16"/>
        <v>0</v>
      </c>
      <c r="O168" s="115">
        <f t="shared" si="16"/>
        <v>0</v>
      </c>
      <c r="P168" s="115">
        <f t="shared" si="16"/>
        <v>0</v>
      </c>
      <c r="Q168" s="115">
        <f t="shared" si="16"/>
        <v>0</v>
      </c>
      <c r="R168" s="115">
        <f t="shared" si="16"/>
        <v>0</v>
      </c>
      <c r="S168" s="115">
        <f t="shared" si="16"/>
        <v>0</v>
      </c>
      <c r="T168" s="115">
        <f t="shared" si="16"/>
        <v>0</v>
      </c>
      <c r="U168" s="115">
        <f t="shared" si="16"/>
        <v>0</v>
      </c>
      <c r="V168" s="115">
        <f t="shared" si="16"/>
        <v>0</v>
      </c>
      <c r="W168" s="115">
        <f t="shared" si="16"/>
        <v>0</v>
      </c>
      <c r="X168" s="115">
        <f t="shared" si="16"/>
        <v>0</v>
      </c>
      <c r="Y168" s="115">
        <f t="shared" si="16"/>
        <v>0</v>
      </c>
      <c r="Z168" s="115">
        <f t="shared" si="16"/>
        <v>0</v>
      </c>
      <c r="AA168" s="115">
        <f t="shared" si="16"/>
        <v>0</v>
      </c>
      <c r="AB168" s="115">
        <f t="shared" si="16"/>
        <v>0</v>
      </c>
      <c r="AC168" s="115">
        <f t="shared" si="16"/>
        <v>0</v>
      </c>
      <c r="AD168" s="115">
        <f t="shared" si="16"/>
        <v>0</v>
      </c>
      <c r="AE168" s="54">
        <f t="shared" si="16"/>
        <v>0</v>
      </c>
      <c r="AF168" s="54">
        <f>SUM(AF72:AF80)</f>
        <v>0</v>
      </c>
      <c r="AH168" s="118">
        <f t="shared" si="12"/>
        <v>0</v>
      </c>
      <c r="AI168" s="119">
        <f t="shared" si="13"/>
        <v>0</v>
      </c>
    </row>
    <row r="169" spans="2:35" x14ac:dyDescent="0.3">
      <c r="B169" s="113" t="s">
        <v>64</v>
      </c>
      <c r="C169" s="114"/>
      <c r="D169" s="114"/>
      <c r="E169" s="115">
        <f>E82+E83+E84+E85+E87</f>
        <v>0</v>
      </c>
      <c r="F169" s="115">
        <f>F83+F84+F85+F87</f>
        <v>0</v>
      </c>
      <c r="G169" s="115">
        <f>G83+G84+G85+G87</f>
        <v>0</v>
      </c>
      <c r="H169" s="115">
        <f t="shared" ref="H169:AE169" si="17">H83+H84+H85+H87</f>
        <v>0</v>
      </c>
      <c r="I169" s="115">
        <f t="shared" si="17"/>
        <v>0</v>
      </c>
      <c r="J169" s="115">
        <f>J83+J84+J85+J87+J82</f>
        <v>0</v>
      </c>
      <c r="K169" s="115">
        <f t="shared" si="17"/>
        <v>0</v>
      </c>
      <c r="L169" s="115">
        <f t="shared" si="17"/>
        <v>0</v>
      </c>
      <c r="M169" s="115">
        <f>M83+M84+M85+M87+M86</f>
        <v>0</v>
      </c>
      <c r="N169" s="115">
        <f t="shared" si="17"/>
        <v>0</v>
      </c>
      <c r="O169" s="115">
        <f t="shared" si="17"/>
        <v>0</v>
      </c>
      <c r="P169" s="115">
        <f t="shared" si="17"/>
        <v>0</v>
      </c>
      <c r="Q169" s="115">
        <f t="shared" si="17"/>
        <v>0</v>
      </c>
      <c r="R169" s="115">
        <f t="shared" si="17"/>
        <v>0</v>
      </c>
      <c r="S169" s="115">
        <f t="shared" si="17"/>
        <v>0</v>
      </c>
      <c r="T169" s="115">
        <f t="shared" si="17"/>
        <v>0</v>
      </c>
      <c r="U169" s="115">
        <f t="shared" si="17"/>
        <v>0</v>
      </c>
      <c r="V169" s="115">
        <f t="shared" si="17"/>
        <v>0</v>
      </c>
      <c r="W169" s="115">
        <f t="shared" si="17"/>
        <v>0</v>
      </c>
      <c r="X169" s="115">
        <f t="shared" si="17"/>
        <v>0</v>
      </c>
      <c r="Y169" s="115">
        <f t="shared" si="17"/>
        <v>0</v>
      </c>
      <c r="Z169" s="115">
        <f t="shared" si="17"/>
        <v>0</v>
      </c>
      <c r="AA169" s="115">
        <f t="shared" si="17"/>
        <v>0</v>
      </c>
      <c r="AB169" s="115">
        <f t="shared" si="17"/>
        <v>0</v>
      </c>
      <c r="AC169" s="115">
        <f t="shared" si="17"/>
        <v>0</v>
      </c>
      <c r="AD169" s="115">
        <f>AD83+AD84+AD85+AD86+AD87+AD82</f>
        <v>0</v>
      </c>
      <c r="AE169" s="54">
        <f t="shared" si="17"/>
        <v>0</v>
      </c>
      <c r="AF169" s="54">
        <f>SUM(AF81:AF87)</f>
        <v>0</v>
      </c>
      <c r="AH169" s="118">
        <f t="shared" si="12"/>
        <v>0</v>
      </c>
      <c r="AI169" s="119">
        <f t="shared" si="13"/>
        <v>0</v>
      </c>
    </row>
    <row r="170" spans="2:35" x14ac:dyDescent="0.3">
      <c r="B170" s="113" t="s">
        <v>40</v>
      </c>
      <c r="C170" s="114"/>
      <c r="D170" s="114"/>
      <c r="E170" s="115">
        <f>E89+E90+E91+E92+E93+E94+E95+E96+E97+E98+E99+E100+E101</f>
        <v>0</v>
      </c>
      <c r="F170" s="115">
        <f>F89+F90+F91+F92+F93+F94+F95+F96+F97+F98+F99+F100+F101</f>
        <v>0</v>
      </c>
      <c r="G170" s="115">
        <f>G89+G90+G91+G92+G93+G94+G95+G96+G97+G98+G99+G100+G101</f>
        <v>0</v>
      </c>
      <c r="H170" s="115">
        <f t="shared" ref="H170:AE170" si="18">H89+H90+H91+H92+H93+H94+H95+H96+H97+H98+H99+H100+H101</f>
        <v>0</v>
      </c>
      <c r="I170" s="115">
        <f t="shared" si="18"/>
        <v>0</v>
      </c>
      <c r="J170" s="115">
        <f t="shared" si="18"/>
        <v>0</v>
      </c>
      <c r="K170" s="115">
        <f t="shared" si="18"/>
        <v>0</v>
      </c>
      <c r="L170" s="115">
        <f>L89+L90+L91+L92+L93+L94+L95+L96+L97+L98+L99+L100+L101</f>
        <v>0</v>
      </c>
      <c r="M170" s="115">
        <f t="shared" si="18"/>
        <v>0</v>
      </c>
      <c r="N170" s="115">
        <f t="shared" si="18"/>
        <v>0</v>
      </c>
      <c r="O170" s="115">
        <f t="shared" si="18"/>
        <v>0</v>
      </c>
      <c r="P170" s="115">
        <f t="shared" si="18"/>
        <v>0</v>
      </c>
      <c r="Q170" s="115">
        <f t="shared" si="18"/>
        <v>0</v>
      </c>
      <c r="R170" s="115">
        <f t="shared" si="18"/>
        <v>0</v>
      </c>
      <c r="S170" s="115">
        <f t="shared" si="18"/>
        <v>0</v>
      </c>
      <c r="T170" s="115">
        <f t="shared" si="18"/>
        <v>0</v>
      </c>
      <c r="U170" s="115">
        <f t="shared" si="18"/>
        <v>0</v>
      </c>
      <c r="V170" s="115">
        <f t="shared" si="18"/>
        <v>0</v>
      </c>
      <c r="W170" s="115">
        <f t="shared" si="18"/>
        <v>0</v>
      </c>
      <c r="X170" s="115">
        <f t="shared" si="18"/>
        <v>0</v>
      </c>
      <c r="Y170" s="115">
        <f t="shared" si="18"/>
        <v>0</v>
      </c>
      <c r="Z170" s="115">
        <f t="shared" si="18"/>
        <v>0</v>
      </c>
      <c r="AA170" s="115">
        <f t="shared" si="18"/>
        <v>0</v>
      </c>
      <c r="AB170" s="115">
        <f t="shared" si="18"/>
        <v>0</v>
      </c>
      <c r="AC170" s="115">
        <f t="shared" si="18"/>
        <v>0</v>
      </c>
      <c r="AD170" s="115">
        <f t="shared" si="18"/>
        <v>0</v>
      </c>
      <c r="AE170" s="54">
        <f t="shared" si="18"/>
        <v>0</v>
      </c>
      <c r="AF170" s="75"/>
      <c r="AH170" s="118">
        <f t="shared" si="12"/>
        <v>0</v>
      </c>
      <c r="AI170" s="119">
        <f t="shared" si="13"/>
        <v>0</v>
      </c>
    </row>
    <row r="171" spans="2:35" x14ac:dyDescent="0.3">
      <c r="B171" s="113" t="s">
        <v>44</v>
      </c>
      <c r="C171" s="114"/>
      <c r="D171" s="114"/>
      <c r="E171" s="115">
        <f>E103+E104+E105+E106+E107</f>
        <v>0</v>
      </c>
      <c r="F171" s="115">
        <f>F103+F104+F105+F106+F107</f>
        <v>0</v>
      </c>
      <c r="G171" s="115">
        <f>G103+G104+G105+G106+G107</f>
        <v>0</v>
      </c>
      <c r="H171" s="115">
        <f t="shared" ref="H171:AE171" si="19">H103+H104+H105+H106+H107</f>
        <v>0</v>
      </c>
      <c r="I171" s="115">
        <f t="shared" si="19"/>
        <v>0</v>
      </c>
      <c r="J171" s="115">
        <f t="shared" si="19"/>
        <v>0</v>
      </c>
      <c r="K171" s="115">
        <f t="shared" si="19"/>
        <v>0</v>
      </c>
      <c r="L171" s="115">
        <f t="shared" si="19"/>
        <v>0</v>
      </c>
      <c r="M171" s="115">
        <f t="shared" si="19"/>
        <v>0</v>
      </c>
      <c r="N171" s="115">
        <f t="shared" si="19"/>
        <v>0</v>
      </c>
      <c r="O171" s="115">
        <f t="shared" si="19"/>
        <v>0</v>
      </c>
      <c r="P171" s="115">
        <f t="shared" si="19"/>
        <v>0</v>
      </c>
      <c r="Q171" s="115">
        <f t="shared" si="19"/>
        <v>0</v>
      </c>
      <c r="R171" s="115">
        <f t="shared" si="19"/>
        <v>0</v>
      </c>
      <c r="S171" s="115">
        <f t="shared" si="19"/>
        <v>0</v>
      </c>
      <c r="T171" s="115">
        <f t="shared" si="19"/>
        <v>0</v>
      </c>
      <c r="U171" s="115">
        <f t="shared" si="19"/>
        <v>0</v>
      </c>
      <c r="V171" s="115">
        <f t="shared" si="19"/>
        <v>0</v>
      </c>
      <c r="W171" s="115">
        <f t="shared" si="19"/>
        <v>0</v>
      </c>
      <c r="X171" s="115">
        <f t="shared" si="19"/>
        <v>0</v>
      </c>
      <c r="Y171" s="115">
        <f t="shared" si="19"/>
        <v>0</v>
      </c>
      <c r="Z171" s="115">
        <f t="shared" si="19"/>
        <v>0</v>
      </c>
      <c r="AA171" s="115">
        <f t="shared" si="19"/>
        <v>0</v>
      </c>
      <c r="AB171" s="115">
        <f t="shared" si="19"/>
        <v>0</v>
      </c>
      <c r="AC171" s="115">
        <f t="shared" si="19"/>
        <v>0</v>
      </c>
      <c r="AD171" s="115">
        <f t="shared" si="19"/>
        <v>0</v>
      </c>
      <c r="AE171" s="54">
        <f t="shared" si="19"/>
        <v>0</v>
      </c>
      <c r="AF171" s="54"/>
      <c r="AH171" s="118">
        <f t="shared" si="12"/>
        <v>0</v>
      </c>
      <c r="AI171" s="119">
        <f t="shared" si="13"/>
        <v>0</v>
      </c>
    </row>
    <row r="172" spans="2:35" x14ac:dyDescent="0.3">
      <c r="B172" s="120" t="s">
        <v>46</v>
      </c>
      <c r="C172" s="114"/>
      <c r="D172" s="114"/>
      <c r="E172" s="115">
        <f>E109+E110+E111+E112+E113+E114+E115+E116+E117+E118</f>
        <v>0</v>
      </c>
      <c r="F172" s="115">
        <f t="shared" ref="F172:AE172" si="20">F109+F110+F111+F112+F113+F114+F115+F116+F117+F118</f>
        <v>0</v>
      </c>
      <c r="G172" s="115">
        <f t="shared" si="20"/>
        <v>0</v>
      </c>
      <c r="H172" s="115">
        <f t="shared" si="20"/>
        <v>0</v>
      </c>
      <c r="I172" s="115">
        <f t="shared" si="20"/>
        <v>0</v>
      </c>
      <c r="J172" s="115">
        <f t="shared" si="20"/>
        <v>0</v>
      </c>
      <c r="K172" s="115">
        <f t="shared" si="20"/>
        <v>0</v>
      </c>
      <c r="L172" s="115">
        <f t="shared" si="20"/>
        <v>0</v>
      </c>
      <c r="M172" s="115">
        <f t="shared" si="20"/>
        <v>0</v>
      </c>
      <c r="N172" s="115">
        <f t="shared" si="20"/>
        <v>0</v>
      </c>
      <c r="O172" s="115">
        <f t="shared" si="20"/>
        <v>0</v>
      </c>
      <c r="P172" s="115">
        <f t="shared" si="20"/>
        <v>0</v>
      </c>
      <c r="Q172" s="115">
        <f t="shared" si="20"/>
        <v>0</v>
      </c>
      <c r="R172" s="115">
        <f t="shared" si="20"/>
        <v>0</v>
      </c>
      <c r="S172" s="115">
        <f t="shared" si="20"/>
        <v>0</v>
      </c>
      <c r="T172" s="115">
        <f t="shared" si="20"/>
        <v>0</v>
      </c>
      <c r="U172" s="115">
        <f t="shared" si="20"/>
        <v>0</v>
      </c>
      <c r="V172" s="115">
        <f t="shared" si="20"/>
        <v>0</v>
      </c>
      <c r="W172" s="115">
        <f t="shared" si="20"/>
        <v>0</v>
      </c>
      <c r="X172" s="115">
        <f t="shared" si="20"/>
        <v>0</v>
      </c>
      <c r="Y172" s="115">
        <f t="shared" si="20"/>
        <v>0</v>
      </c>
      <c r="Z172" s="115">
        <f t="shared" si="20"/>
        <v>0</v>
      </c>
      <c r="AA172" s="115">
        <f t="shared" si="20"/>
        <v>0</v>
      </c>
      <c r="AB172" s="115">
        <f t="shared" si="20"/>
        <v>0</v>
      </c>
      <c r="AC172" s="115">
        <f t="shared" si="20"/>
        <v>0</v>
      </c>
      <c r="AD172" s="115">
        <f t="shared" si="20"/>
        <v>0</v>
      </c>
      <c r="AE172" s="115">
        <f t="shared" si="20"/>
        <v>0</v>
      </c>
      <c r="AF172" s="54">
        <f>AF109+AF110+AF111+AF112</f>
        <v>0</v>
      </c>
      <c r="AH172" s="118">
        <f>SUM(E172:T172)</f>
        <v>0</v>
      </c>
      <c r="AI172" s="119">
        <f>SUM(U172:AC172)</f>
        <v>0</v>
      </c>
    </row>
    <row r="173" spans="2:35" x14ac:dyDescent="0.3">
      <c r="B173" s="120" t="s">
        <v>58</v>
      </c>
      <c r="C173" s="114"/>
      <c r="D173" s="114"/>
      <c r="E173" s="115">
        <f>SUM(E120,E121,E122)</f>
        <v>0</v>
      </c>
      <c r="F173" s="115">
        <f t="shared" ref="F173:AE173" si="21">SUM(F120,F121,F122)</f>
        <v>0</v>
      </c>
      <c r="G173" s="115">
        <f t="shared" si="21"/>
        <v>0</v>
      </c>
      <c r="H173" s="115">
        <f t="shared" si="21"/>
        <v>0</v>
      </c>
      <c r="I173" s="115">
        <f t="shared" si="21"/>
        <v>0</v>
      </c>
      <c r="J173" s="115">
        <f t="shared" si="21"/>
        <v>0</v>
      </c>
      <c r="K173" s="115">
        <f t="shared" si="21"/>
        <v>0</v>
      </c>
      <c r="L173" s="115">
        <f t="shared" si="21"/>
        <v>0</v>
      </c>
      <c r="M173" s="115">
        <f t="shared" si="21"/>
        <v>0</v>
      </c>
      <c r="N173" s="115">
        <f t="shared" si="21"/>
        <v>0</v>
      </c>
      <c r="O173" s="115">
        <f t="shared" si="21"/>
        <v>0</v>
      </c>
      <c r="P173" s="115">
        <f t="shared" si="21"/>
        <v>0</v>
      </c>
      <c r="Q173" s="115">
        <f t="shared" si="21"/>
        <v>0</v>
      </c>
      <c r="R173" s="115">
        <f t="shared" si="21"/>
        <v>0</v>
      </c>
      <c r="S173" s="115">
        <f t="shared" si="21"/>
        <v>0</v>
      </c>
      <c r="T173" s="115">
        <f t="shared" si="21"/>
        <v>0</v>
      </c>
      <c r="U173" s="115">
        <f t="shared" si="21"/>
        <v>0</v>
      </c>
      <c r="V173" s="115">
        <f t="shared" si="21"/>
        <v>0</v>
      </c>
      <c r="W173" s="115">
        <f t="shared" si="21"/>
        <v>0</v>
      </c>
      <c r="X173" s="115">
        <f t="shared" si="21"/>
        <v>0</v>
      </c>
      <c r="Y173" s="115">
        <f t="shared" si="21"/>
        <v>0</v>
      </c>
      <c r="Z173" s="115">
        <f t="shared" si="21"/>
        <v>0</v>
      </c>
      <c r="AA173" s="115">
        <f t="shared" si="21"/>
        <v>0</v>
      </c>
      <c r="AB173" s="115">
        <f t="shared" si="21"/>
        <v>0</v>
      </c>
      <c r="AC173" s="115">
        <f t="shared" si="21"/>
        <v>0</v>
      </c>
      <c r="AD173" s="115">
        <f t="shared" si="21"/>
        <v>0</v>
      </c>
      <c r="AE173" s="115">
        <f t="shared" si="21"/>
        <v>0</v>
      </c>
      <c r="AF173" s="54"/>
      <c r="AH173" s="118"/>
      <c r="AI173" s="119"/>
    </row>
    <row r="174" spans="2:35" x14ac:dyDescent="0.3">
      <c r="B174" s="113" t="s">
        <v>57</v>
      </c>
      <c r="C174" s="114"/>
      <c r="D174" s="114"/>
      <c r="E174" s="115">
        <f>SUM(E124:E128)</f>
        <v>0</v>
      </c>
      <c r="F174" s="115">
        <f t="shared" ref="F174:AE174" si="22">SUM(F124:F128)</f>
        <v>0</v>
      </c>
      <c r="G174" s="115">
        <f t="shared" si="22"/>
        <v>0</v>
      </c>
      <c r="H174" s="115">
        <f t="shared" si="22"/>
        <v>0</v>
      </c>
      <c r="I174" s="115">
        <f t="shared" si="22"/>
        <v>0</v>
      </c>
      <c r="J174" s="115">
        <f t="shared" si="22"/>
        <v>0</v>
      </c>
      <c r="K174" s="115">
        <f t="shared" si="22"/>
        <v>0</v>
      </c>
      <c r="L174" s="115">
        <f t="shared" si="22"/>
        <v>0</v>
      </c>
      <c r="M174" s="115">
        <f t="shared" si="22"/>
        <v>0</v>
      </c>
      <c r="N174" s="115">
        <f t="shared" si="22"/>
        <v>0</v>
      </c>
      <c r="O174" s="115">
        <f t="shared" si="22"/>
        <v>0</v>
      </c>
      <c r="P174" s="115">
        <f t="shared" si="22"/>
        <v>0</v>
      </c>
      <c r="Q174" s="115">
        <f t="shared" si="22"/>
        <v>0</v>
      </c>
      <c r="R174" s="115">
        <f t="shared" si="22"/>
        <v>0</v>
      </c>
      <c r="S174" s="115">
        <f t="shared" si="22"/>
        <v>0</v>
      </c>
      <c r="T174" s="115">
        <f t="shared" si="22"/>
        <v>0</v>
      </c>
      <c r="U174" s="115">
        <f t="shared" si="22"/>
        <v>0</v>
      </c>
      <c r="V174" s="115">
        <f t="shared" si="22"/>
        <v>0</v>
      </c>
      <c r="W174" s="115">
        <f t="shared" si="22"/>
        <v>0</v>
      </c>
      <c r="X174" s="115">
        <f t="shared" si="22"/>
        <v>0</v>
      </c>
      <c r="Y174" s="115">
        <f t="shared" si="22"/>
        <v>0</v>
      </c>
      <c r="Z174" s="115">
        <f t="shared" si="22"/>
        <v>0</v>
      </c>
      <c r="AA174" s="115">
        <f t="shared" si="22"/>
        <v>0</v>
      </c>
      <c r="AB174" s="115">
        <f t="shared" si="22"/>
        <v>0</v>
      </c>
      <c r="AC174" s="115">
        <f t="shared" si="22"/>
        <v>0</v>
      </c>
      <c r="AD174" s="115">
        <f t="shared" si="22"/>
        <v>0</v>
      </c>
      <c r="AE174" s="115">
        <f t="shared" si="22"/>
        <v>0</v>
      </c>
      <c r="AF174" s="75"/>
      <c r="AH174" s="118">
        <f t="shared" si="12"/>
        <v>0</v>
      </c>
      <c r="AI174" s="119">
        <f t="shared" si="13"/>
        <v>0</v>
      </c>
    </row>
    <row r="175" spans="2:35" x14ac:dyDescent="0.3">
      <c r="B175" s="113" t="s">
        <v>49</v>
      </c>
      <c r="C175" s="114"/>
      <c r="D175" s="114"/>
      <c r="E175" s="115">
        <f>E134+E135+E136+E137+E138+E139+E140</f>
        <v>0</v>
      </c>
      <c r="F175" s="115">
        <f>F134+F135+F136+F137+F138+F139+F140</f>
        <v>0</v>
      </c>
      <c r="G175" s="115">
        <f>G134+G135+G136+G137+G138+G139+G140</f>
        <v>0</v>
      </c>
      <c r="H175" s="115">
        <f t="shared" ref="H175:AD175" si="23">H134+H135+H136+H137+H138+H139+H140</f>
        <v>0</v>
      </c>
      <c r="I175" s="115">
        <f t="shared" si="23"/>
        <v>0</v>
      </c>
      <c r="J175" s="115">
        <f t="shared" si="23"/>
        <v>0</v>
      </c>
      <c r="K175" s="115">
        <f t="shared" si="23"/>
        <v>0</v>
      </c>
      <c r="L175" s="115">
        <f t="shared" si="23"/>
        <v>0</v>
      </c>
      <c r="M175" s="115">
        <f t="shared" si="23"/>
        <v>0</v>
      </c>
      <c r="N175" s="115">
        <f t="shared" si="23"/>
        <v>0</v>
      </c>
      <c r="O175" s="115">
        <f t="shared" si="23"/>
        <v>0</v>
      </c>
      <c r="P175" s="115">
        <f t="shared" si="23"/>
        <v>0</v>
      </c>
      <c r="Q175" s="115">
        <f t="shared" si="23"/>
        <v>0</v>
      </c>
      <c r="R175" s="115">
        <f t="shared" si="23"/>
        <v>0</v>
      </c>
      <c r="S175" s="115">
        <f t="shared" si="23"/>
        <v>0</v>
      </c>
      <c r="T175" s="115">
        <f t="shared" si="23"/>
        <v>0</v>
      </c>
      <c r="U175" s="115">
        <f t="shared" si="23"/>
        <v>0</v>
      </c>
      <c r="V175" s="115">
        <f t="shared" si="23"/>
        <v>0</v>
      </c>
      <c r="W175" s="115">
        <f t="shared" si="23"/>
        <v>0</v>
      </c>
      <c r="X175" s="115">
        <f t="shared" si="23"/>
        <v>0</v>
      </c>
      <c r="Y175" s="115">
        <f t="shared" si="23"/>
        <v>0</v>
      </c>
      <c r="Z175" s="115">
        <f t="shared" si="23"/>
        <v>0</v>
      </c>
      <c r="AA175" s="115">
        <f t="shared" si="23"/>
        <v>0</v>
      </c>
      <c r="AB175" s="115">
        <f t="shared" si="23"/>
        <v>0</v>
      </c>
      <c r="AC175" s="115">
        <f t="shared" si="23"/>
        <v>0</v>
      </c>
      <c r="AD175" s="115">
        <f t="shared" si="23"/>
        <v>0</v>
      </c>
      <c r="AE175" s="54">
        <f>AE134+AE135+AE136+AE137+AE138+AE139+AE140</f>
        <v>0</v>
      </c>
      <c r="AF175" s="75">
        <f>AF133</f>
        <v>0</v>
      </c>
      <c r="AH175" s="118">
        <f t="shared" si="12"/>
        <v>0</v>
      </c>
      <c r="AI175" s="119">
        <f t="shared" si="13"/>
        <v>0</v>
      </c>
    </row>
    <row r="176" spans="2:35" x14ac:dyDescent="0.3">
      <c r="B176" s="120" t="s">
        <v>50</v>
      </c>
      <c r="C176" s="114"/>
      <c r="D176" s="114"/>
      <c r="E176" s="115">
        <f>E142+E143+E144+E145+E146+E147+E148</f>
        <v>0</v>
      </c>
      <c r="F176" s="115">
        <f>F142+F143+F144+F145+F146+F147+F148</f>
        <v>0</v>
      </c>
      <c r="G176" s="115">
        <f>G142+G143+G144+G145+G146+G147+G148</f>
        <v>0</v>
      </c>
      <c r="H176" s="115">
        <f t="shared" ref="H176:AE176" si="24">H142+H143+H144+H145+H146+H147+H148</f>
        <v>0</v>
      </c>
      <c r="I176" s="115">
        <f t="shared" si="24"/>
        <v>0</v>
      </c>
      <c r="J176" s="115">
        <f t="shared" si="24"/>
        <v>0</v>
      </c>
      <c r="K176" s="115">
        <f t="shared" si="24"/>
        <v>0</v>
      </c>
      <c r="L176" s="115">
        <f t="shared" si="24"/>
        <v>0</v>
      </c>
      <c r="M176" s="115">
        <f t="shared" si="24"/>
        <v>0</v>
      </c>
      <c r="N176" s="115">
        <f t="shared" si="24"/>
        <v>0</v>
      </c>
      <c r="O176" s="115">
        <f t="shared" si="24"/>
        <v>0</v>
      </c>
      <c r="P176" s="115">
        <f t="shared" si="24"/>
        <v>0</v>
      </c>
      <c r="Q176" s="115">
        <f t="shared" si="24"/>
        <v>0</v>
      </c>
      <c r="R176" s="115">
        <f t="shared" si="24"/>
        <v>0</v>
      </c>
      <c r="S176" s="115">
        <f t="shared" si="24"/>
        <v>0</v>
      </c>
      <c r="T176" s="115">
        <f t="shared" si="24"/>
        <v>0</v>
      </c>
      <c r="U176" s="115">
        <f t="shared" si="24"/>
        <v>0</v>
      </c>
      <c r="V176" s="115">
        <f t="shared" si="24"/>
        <v>0</v>
      </c>
      <c r="W176" s="115">
        <f t="shared" si="24"/>
        <v>0</v>
      </c>
      <c r="X176" s="115">
        <f t="shared" si="24"/>
        <v>0</v>
      </c>
      <c r="Y176" s="115">
        <f t="shared" si="24"/>
        <v>0</v>
      </c>
      <c r="Z176" s="115">
        <f t="shared" si="24"/>
        <v>0</v>
      </c>
      <c r="AA176" s="115">
        <f t="shared" si="24"/>
        <v>0</v>
      </c>
      <c r="AB176" s="115">
        <f t="shared" si="24"/>
        <v>0</v>
      </c>
      <c r="AC176" s="115">
        <f t="shared" si="24"/>
        <v>0</v>
      </c>
      <c r="AD176" s="115">
        <f t="shared" si="24"/>
        <v>0</v>
      </c>
      <c r="AE176" s="54">
        <f t="shared" si="24"/>
        <v>0</v>
      </c>
      <c r="AF176" s="54">
        <f>AF157+AF158</f>
        <v>0</v>
      </c>
      <c r="AH176" s="121">
        <f>SUM(E176:T176)</f>
        <v>0</v>
      </c>
      <c r="AI176" s="122">
        <f t="shared" si="13"/>
        <v>0</v>
      </c>
    </row>
    <row r="177" spans="2:39" ht="21" thickBot="1" x14ac:dyDescent="0.35">
      <c r="B177" s="49"/>
      <c r="C177" s="114"/>
      <c r="D177" s="114"/>
      <c r="E177" s="115">
        <f>E150+E151+E152+E154+E153+E155+E156+E157+E158</f>
        <v>0</v>
      </c>
      <c r="F177" s="115">
        <f>F150+F151+F152+F154+F153+F155+F156+F157+F158</f>
        <v>0</v>
      </c>
      <c r="G177" s="115">
        <f>G150+G151+G152+G154+G153+G155+G156+G157+G158</f>
        <v>0</v>
      </c>
      <c r="H177" s="115">
        <f t="shared" ref="H177:AF177" si="25">H150+H151+H152+H154+H153+H155+H156+H157+H158</f>
        <v>0</v>
      </c>
      <c r="I177" s="115">
        <f t="shared" si="25"/>
        <v>0</v>
      </c>
      <c r="J177" s="115">
        <f t="shared" si="25"/>
        <v>0</v>
      </c>
      <c r="K177" s="115">
        <f t="shared" si="25"/>
        <v>0</v>
      </c>
      <c r="L177" s="115">
        <f t="shared" si="25"/>
        <v>0</v>
      </c>
      <c r="M177" s="115">
        <f t="shared" si="25"/>
        <v>0</v>
      </c>
      <c r="N177" s="115">
        <f t="shared" si="25"/>
        <v>0</v>
      </c>
      <c r="O177" s="115">
        <f t="shared" si="25"/>
        <v>0</v>
      </c>
      <c r="P177" s="115">
        <f t="shared" si="25"/>
        <v>0</v>
      </c>
      <c r="Q177" s="115">
        <f t="shared" si="25"/>
        <v>0</v>
      </c>
      <c r="R177" s="115">
        <f t="shared" si="25"/>
        <v>0</v>
      </c>
      <c r="S177" s="115">
        <f t="shared" si="25"/>
        <v>0</v>
      </c>
      <c r="T177" s="115">
        <f t="shared" si="25"/>
        <v>0</v>
      </c>
      <c r="U177" s="115">
        <f t="shared" si="25"/>
        <v>0</v>
      </c>
      <c r="V177" s="115">
        <f t="shared" si="25"/>
        <v>0</v>
      </c>
      <c r="W177" s="115">
        <f t="shared" si="25"/>
        <v>0</v>
      </c>
      <c r="X177" s="115">
        <f t="shared" si="25"/>
        <v>0</v>
      </c>
      <c r="Y177" s="115">
        <f t="shared" si="25"/>
        <v>0</v>
      </c>
      <c r="Z177" s="115">
        <f t="shared" si="25"/>
        <v>0</v>
      </c>
      <c r="AA177" s="115">
        <f t="shared" si="25"/>
        <v>0</v>
      </c>
      <c r="AB177" s="115">
        <f t="shared" si="25"/>
        <v>0</v>
      </c>
      <c r="AC177" s="115">
        <f t="shared" si="25"/>
        <v>0</v>
      </c>
      <c r="AD177" s="115">
        <f t="shared" si="25"/>
        <v>0</v>
      </c>
      <c r="AE177" s="54">
        <f t="shared" si="25"/>
        <v>0</v>
      </c>
      <c r="AF177" s="54">
        <f t="shared" si="25"/>
        <v>0</v>
      </c>
      <c r="AH177" s="121">
        <f>SUM(E177:T177)</f>
        <v>0</v>
      </c>
      <c r="AI177" s="122">
        <f t="shared" si="13"/>
        <v>0</v>
      </c>
    </row>
    <row r="178" spans="2:39" s="128" customFormat="1" ht="21" thickBot="1" x14ac:dyDescent="0.35">
      <c r="B178" s="123" t="s">
        <v>52</v>
      </c>
      <c r="C178" s="124"/>
      <c r="D178" s="124"/>
      <c r="E178" s="125">
        <f>SUM(E164:E175)</f>
        <v>0</v>
      </c>
      <c r="F178" s="125">
        <f>SUM(F164:F175)</f>
        <v>0</v>
      </c>
      <c r="G178" s="125">
        <f t="shared" ref="G178:AD178" si="26">SUM(G164:G177)</f>
        <v>0</v>
      </c>
      <c r="H178" s="125">
        <f t="shared" si="26"/>
        <v>0</v>
      </c>
      <c r="I178" s="125">
        <f t="shared" si="26"/>
        <v>0</v>
      </c>
      <c r="J178" s="125">
        <f t="shared" si="26"/>
        <v>0</v>
      </c>
      <c r="K178" s="125">
        <f t="shared" si="26"/>
        <v>0</v>
      </c>
      <c r="L178" s="125">
        <f t="shared" si="26"/>
        <v>0</v>
      </c>
      <c r="M178" s="125">
        <f t="shared" si="26"/>
        <v>0</v>
      </c>
      <c r="N178" s="125">
        <f t="shared" si="26"/>
        <v>0</v>
      </c>
      <c r="O178" s="125">
        <f t="shared" si="26"/>
        <v>0</v>
      </c>
      <c r="P178" s="125">
        <f t="shared" si="26"/>
        <v>0</v>
      </c>
      <c r="Q178" s="125">
        <f t="shared" si="26"/>
        <v>0</v>
      </c>
      <c r="R178" s="125">
        <f t="shared" si="26"/>
        <v>0</v>
      </c>
      <c r="S178" s="125">
        <f t="shared" si="26"/>
        <v>0</v>
      </c>
      <c r="T178" s="125">
        <f t="shared" si="26"/>
        <v>0</v>
      </c>
      <c r="U178" s="125">
        <f t="shared" si="26"/>
        <v>0</v>
      </c>
      <c r="V178" s="125">
        <f t="shared" si="26"/>
        <v>0</v>
      </c>
      <c r="W178" s="125">
        <f t="shared" si="26"/>
        <v>0</v>
      </c>
      <c r="X178" s="125">
        <f t="shared" si="26"/>
        <v>0</v>
      </c>
      <c r="Y178" s="125">
        <f t="shared" si="26"/>
        <v>0</v>
      </c>
      <c r="Z178" s="125">
        <f t="shared" si="26"/>
        <v>0</v>
      </c>
      <c r="AA178" s="125">
        <f t="shared" si="26"/>
        <v>0</v>
      </c>
      <c r="AB178" s="125">
        <f t="shared" si="26"/>
        <v>0</v>
      </c>
      <c r="AC178" s="125">
        <f t="shared" si="26"/>
        <v>0</v>
      </c>
      <c r="AD178" s="125">
        <f t="shared" si="26"/>
        <v>0</v>
      </c>
      <c r="AE178" s="125">
        <f>SUM(AE163:AE177)</f>
        <v>0</v>
      </c>
      <c r="AF178" s="124"/>
      <c r="AG178" s="17"/>
      <c r="AH178" s="126">
        <f t="shared" si="12"/>
        <v>0</v>
      </c>
      <c r="AI178" s="127">
        <f t="shared" si="13"/>
        <v>0</v>
      </c>
      <c r="AK178" s="129"/>
      <c r="AL178" s="129"/>
      <c r="AM178" s="129"/>
    </row>
    <row r="179" spans="2:39" ht="22.5" customHeight="1" x14ac:dyDescent="0.3">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111"/>
      <c r="AE179" s="112"/>
    </row>
    <row r="180" spans="2:39" x14ac:dyDescent="0.3">
      <c r="B180" s="17"/>
      <c r="G180" s="18"/>
      <c r="AD180" s="18"/>
      <c r="AE180" s="18"/>
      <c r="AK180" s="17"/>
      <c r="AL180" s="17"/>
      <c r="AM180" s="17"/>
    </row>
    <row r="181" spans="2:39" x14ac:dyDescent="0.3">
      <c r="B181" s="17"/>
      <c r="G181" s="18"/>
      <c r="AD181" s="18"/>
      <c r="AE181" s="18"/>
      <c r="AK181" s="17"/>
      <c r="AL181" s="17"/>
      <c r="AM181" s="17"/>
    </row>
    <row r="182" spans="2:39" x14ac:dyDescent="0.3">
      <c r="B182" s="17"/>
      <c r="G182" s="18"/>
      <c r="AD182" s="18"/>
      <c r="AE182" s="18"/>
      <c r="AK182" s="17"/>
      <c r="AL182" s="17"/>
      <c r="AM182" s="17"/>
    </row>
  </sheetData>
  <mergeCells count="151">
    <mergeCell ref="A4:AE4"/>
    <mergeCell ref="C6:D6"/>
    <mergeCell ref="C10:D10"/>
    <mergeCell ref="C11:D11"/>
    <mergeCell ref="C12:D12"/>
    <mergeCell ref="C13:D13"/>
    <mergeCell ref="C20:D20"/>
    <mergeCell ref="C21:D21"/>
    <mergeCell ref="C22:D22"/>
    <mergeCell ref="C8:D8"/>
    <mergeCell ref="C9:D9"/>
    <mergeCell ref="C23:D23"/>
    <mergeCell ref="C24:D24"/>
    <mergeCell ref="C25:D25"/>
    <mergeCell ref="C14:D14"/>
    <mergeCell ref="C15:D15"/>
    <mergeCell ref="C16:D16"/>
    <mergeCell ref="C17:D17"/>
    <mergeCell ref="C18:D18"/>
    <mergeCell ref="C19:D19"/>
    <mergeCell ref="C32:D32"/>
    <mergeCell ref="C33:D33"/>
    <mergeCell ref="C34:D34"/>
    <mergeCell ref="C35:D35"/>
    <mergeCell ref="C36:D36"/>
    <mergeCell ref="C37:D37"/>
    <mergeCell ref="C26:D26"/>
    <mergeCell ref="C27:D27"/>
    <mergeCell ref="C28:D28"/>
    <mergeCell ref="C29:D29"/>
    <mergeCell ref="C30:D30"/>
    <mergeCell ref="C31:D31"/>
    <mergeCell ref="C44:D44"/>
    <mergeCell ref="C45:D45"/>
    <mergeCell ref="C46:D46"/>
    <mergeCell ref="C47:D47"/>
    <mergeCell ref="C48:D48"/>
    <mergeCell ref="C49:D49"/>
    <mergeCell ref="C38:D38"/>
    <mergeCell ref="C39:D39"/>
    <mergeCell ref="C40:D40"/>
    <mergeCell ref="C41:D41"/>
    <mergeCell ref="C42:D42"/>
    <mergeCell ref="C43:D43"/>
    <mergeCell ref="C56:D56"/>
    <mergeCell ref="C57:D57"/>
    <mergeCell ref="C58:D58"/>
    <mergeCell ref="C59:D59"/>
    <mergeCell ref="C60:D60"/>
    <mergeCell ref="C61:D61"/>
    <mergeCell ref="C50:D50"/>
    <mergeCell ref="C51:D51"/>
    <mergeCell ref="C52:D52"/>
    <mergeCell ref="C53:D53"/>
    <mergeCell ref="C54:D54"/>
    <mergeCell ref="C55:D55"/>
    <mergeCell ref="C68:D68"/>
    <mergeCell ref="C69:D69"/>
    <mergeCell ref="C70:D70"/>
    <mergeCell ref="C71:D71"/>
    <mergeCell ref="C72:D72"/>
    <mergeCell ref="C73:D73"/>
    <mergeCell ref="C62:D62"/>
    <mergeCell ref="C63:D63"/>
    <mergeCell ref="C64:D64"/>
    <mergeCell ref="C65:D65"/>
    <mergeCell ref="C66:D66"/>
    <mergeCell ref="C67:D67"/>
    <mergeCell ref="C80:D80"/>
    <mergeCell ref="C81:D81"/>
    <mergeCell ref="C83:D83"/>
    <mergeCell ref="C84:D84"/>
    <mergeCell ref="C85:D85"/>
    <mergeCell ref="C87:D87"/>
    <mergeCell ref="C74:D74"/>
    <mergeCell ref="C75:D75"/>
    <mergeCell ref="C76:D76"/>
    <mergeCell ref="C77:D77"/>
    <mergeCell ref="C78:D78"/>
    <mergeCell ref="C79:D79"/>
    <mergeCell ref="C86:D86"/>
    <mergeCell ref="C82:D82"/>
    <mergeCell ref="C94:D94"/>
    <mergeCell ref="C95:D95"/>
    <mergeCell ref="C96:D96"/>
    <mergeCell ref="C97:D97"/>
    <mergeCell ref="C98:D98"/>
    <mergeCell ref="C99:D99"/>
    <mergeCell ref="C88:D88"/>
    <mergeCell ref="C89:D89"/>
    <mergeCell ref="C90:D90"/>
    <mergeCell ref="C91:D91"/>
    <mergeCell ref="C92:D92"/>
    <mergeCell ref="C93:D93"/>
    <mergeCell ref="C106:D106"/>
    <mergeCell ref="C107:D107"/>
    <mergeCell ref="C108:D108"/>
    <mergeCell ref="C109:D109"/>
    <mergeCell ref="C110:D110"/>
    <mergeCell ref="C100:D100"/>
    <mergeCell ref="C101:D101"/>
    <mergeCell ref="C102:D102"/>
    <mergeCell ref="C103:D103"/>
    <mergeCell ref="C104:D104"/>
    <mergeCell ref="C105:D105"/>
    <mergeCell ref="C133:D133"/>
    <mergeCell ref="C134:D134"/>
    <mergeCell ref="C135:D135"/>
    <mergeCell ref="C136:D136"/>
    <mergeCell ref="C137:D137"/>
    <mergeCell ref="C112:D112"/>
    <mergeCell ref="C113:D113"/>
    <mergeCell ref="C114:D114"/>
    <mergeCell ref="C129:D129"/>
    <mergeCell ref="C130:D130"/>
    <mergeCell ref="C131:D131"/>
    <mergeCell ref="C124:D124"/>
    <mergeCell ref="C125:D125"/>
    <mergeCell ref="C126:D126"/>
    <mergeCell ref="C127:D127"/>
    <mergeCell ref="C115:D115"/>
    <mergeCell ref="C116:D116"/>
    <mergeCell ref="C117:D117"/>
    <mergeCell ref="C120:D120"/>
    <mergeCell ref="C121:D121"/>
    <mergeCell ref="C122:D122"/>
    <mergeCell ref="C118:D118"/>
    <mergeCell ref="C111:D111"/>
    <mergeCell ref="C156:D156"/>
    <mergeCell ref="C157:D157"/>
    <mergeCell ref="C158:D158"/>
    <mergeCell ref="C159:D159"/>
    <mergeCell ref="C150:D150"/>
    <mergeCell ref="C151:D151"/>
    <mergeCell ref="C152:D152"/>
    <mergeCell ref="C153:D153"/>
    <mergeCell ref="C154:D154"/>
    <mergeCell ref="C155:D155"/>
    <mergeCell ref="C144:D144"/>
    <mergeCell ref="C145:D145"/>
    <mergeCell ref="C146:D146"/>
    <mergeCell ref="C147:D147"/>
    <mergeCell ref="C148:D148"/>
    <mergeCell ref="C149:D149"/>
    <mergeCell ref="C138:D138"/>
    <mergeCell ref="C139:D139"/>
    <mergeCell ref="C140:D140"/>
    <mergeCell ref="C141:D141"/>
    <mergeCell ref="C142:D142"/>
    <mergeCell ref="C143:D143"/>
    <mergeCell ref="C132:D132"/>
  </mergeCells>
  <pageMargins left="0.70866141732283472" right="0.70866141732283472" top="0.74803149606299213" bottom="0.74803149606299213" header="0.31496062992125984" footer="0.31496062992125984"/>
  <pageSetup paperSize="9"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O59"/>
  <sheetViews>
    <sheetView tabSelected="1" view="pageBreakPreview" zoomScale="73" zoomScaleNormal="100" zoomScaleSheetLayoutView="73" workbookViewId="0">
      <pane ySplit="4" topLeftCell="A13" activePane="bottomLeft" state="frozen"/>
      <selection pane="bottomLeft" activeCell="F57" sqref="F57"/>
    </sheetView>
  </sheetViews>
  <sheetFormatPr defaultRowHeight="15.75" x14ac:dyDescent="0.25"/>
  <cols>
    <col min="1" max="1" width="4.140625" style="2" customWidth="1"/>
    <col min="2" max="2" width="49.28515625" style="2" customWidth="1"/>
    <col min="3" max="3" width="17.28515625" style="2" customWidth="1"/>
    <col min="4" max="4" width="0.42578125" style="2" hidden="1" customWidth="1"/>
    <col min="5" max="5" width="16.140625" style="2" customWidth="1"/>
    <col min="6" max="6" width="13" style="2" customWidth="1"/>
    <col min="7" max="7" width="13.5703125" style="2" customWidth="1"/>
    <col min="8" max="8" width="12.28515625" style="2" customWidth="1"/>
    <col min="9" max="9" width="16.5703125" style="2" customWidth="1"/>
    <col min="10" max="10" width="17.85546875" style="2" customWidth="1"/>
    <col min="11" max="11" width="138" style="2" customWidth="1"/>
    <col min="12" max="12" width="9.140625" style="2"/>
    <col min="13" max="13" width="11.28515625" style="2" bestFit="1" customWidth="1"/>
    <col min="14" max="14" width="9.140625" style="2"/>
    <col min="15" max="15" width="11" style="2" bestFit="1" customWidth="1"/>
    <col min="16" max="16384" width="9.140625" style="2"/>
  </cols>
  <sheetData>
    <row r="2" spans="1:15" x14ac:dyDescent="0.25">
      <c r="B2" s="291" t="s">
        <v>67</v>
      </c>
      <c r="C2" s="291"/>
      <c r="D2" s="291"/>
      <c r="E2" s="291"/>
      <c r="F2" s="291"/>
      <c r="G2" s="291"/>
      <c r="H2" s="291"/>
      <c r="I2" s="291"/>
      <c r="J2" s="291"/>
      <c r="K2" s="291"/>
    </row>
    <row r="3" spans="1:15" x14ac:dyDescent="0.25">
      <c r="J3" s="1" t="s">
        <v>11</v>
      </c>
    </row>
    <row r="4" spans="1:15" ht="135.75" customHeight="1" x14ac:dyDescent="0.25">
      <c r="A4" s="3" t="s">
        <v>0</v>
      </c>
      <c r="B4" s="144" t="s">
        <v>1</v>
      </c>
      <c r="C4" s="3" t="s">
        <v>2</v>
      </c>
      <c r="D4" s="3" t="s">
        <v>3</v>
      </c>
      <c r="E4" s="4" t="s">
        <v>60</v>
      </c>
      <c r="F4" s="5" t="s">
        <v>4</v>
      </c>
      <c r="G4" s="6" t="s">
        <v>5</v>
      </c>
      <c r="H4" s="6" t="s">
        <v>6</v>
      </c>
      <c r="I4" s="6" t="s">
        <v>7</v>
      </c>
      <c r="J4" s="5" t="s">
        <v>8</v>
      </c>
      <c r="K4" s="3" t="s">
        <v>9</v>
      </c>
    </row>
    <row r="5" spans="1:15" x14ac:dyDescent="0.25">
      <c r="A5" s="7"/>
      <c r="B5" s="292" t="s">
        <v>12</v>
      </c>
      <c r="C5" s="292"/>
      <c r="D5" s="292"/>
      <c r="E5" s="292"/>
      <c r="F5" s="292"/>
      <c r="G5" s="292"/>
      <c r="H5" s="292"/>
      <c r="I5" s="292"/>
      <c r="J5" s="292"/>
      <c r="K5" s="292"/>
    </row>
    <row r="6" spans="1:15" ht="49.5" customHeight="1" x14ac:dyDescent="0.25">
      <c r="A6" s="136">
        <v>1</v>
      </c>
      <c r="B6" s="222" t="s">
        <v>72</v>
      </c>
      <c r="C6" s="135" t="s">
        <v>70</v>
      </c>
      <c r="D6" s="188"/>
      <c r="E6" s="192">
        <v>41.718000000000004</v>
      </c>
      <c r="F6" s="192">
        <f>H6+I6</f>
        <v>31.161999999999999</v>
      </c>
      <c r="G6" s="193">
        <v>31.161999999999999</v>
      </c>
      <c r="H6" s="193"/>
      <c r="I6" s="193">
        <v>31.161999999999999</v>
      </c>
      <c r="J6" s="192">
        <f>E6+F6</f>
        <v>72.88</v>
      </c>
      <c r="K6" s="299" t="s">
        <v>75</v>
      </c>
    </row>
    <row r="7" spans="1:15" ht="58.5" customHeight="1" x14ac:dyDescent="0.25">
      <c r="A7" s="136">
        <v>2</v>
      </c>
      <c r="B7" s="222" t="s">
        <v>72</v>
      </c>
      <c r="C7" s="135" t="s">
        <v>71</v>
      </c>
      <c r="D7" s="7"/>
      <c r="E7" s="146">
        <v>68.363</v>
      </c>
      <c r="F7" s="192">
        <f t="shared" ref="F7:F28" si="0">H7+I7</f>
        <v>42.338000000000001</v>
      </c>
      <c r="G7" s="146">
        <v>42.338000000000001</v>
      </c>
      <c r="H7" s="193"/>
      <c r="I7" s="193">
        <v>42.338000000000001</v>
      </c>
      <c r="J7" s="192">
        <f>E7+F7</f>
        <v>110.70099999999999</v>
      </c>
      <c r="K7" s="299"/>
    </row>
    <row r="8" spans="1:15" ht="41.25" customHeight="1" x14ac:dyDescent="0.25">
      <c r="A8" s="136">
        <v>3</v>
      </c>
      <c r="B8" s="222" t="s">
        <v>72</v>
      </c>
      <c r="C8" s="157" t="s">
        <v>73</v>
      </c>
      <c r="D8" s="188"/>
      <c r="E8" s="192">
        <v>73.5</v>
      </c>
      <c r="F8" s="192">
        <f t="shared" si="0"/>
        <v>-73.5</v>
      </c>
      <c r="G8" s="193">
        <v>-73.5</v>
      </c>
      <c r="H8" s="193"/>
      <c r="I8" s="193">
        <v>-73.5</v>
      </c>
      <c r="J8" s="192">
        <f>E8+F8</f>
        <v>0</v>
      </c>
      <c r="K8" s="299"/>
    </row>
    <row r="9" spans="1:15" s="175" customFormat="1" ht="47.25" customHeight="1" x14ac:dyDescent="0.25">
      <c r="A9" s="136">
        <v>4</v>
      </c>
      <c r="B9" s="174"/>
      <c r="C9" s="190"/>
      <c r="D9" s="191"/>
      <c r="E9" s="192"/>
      <c r="F9" s="192">
        <f t="shared" si="0"/>
        <v>0</v>
      </c>
      <c r="G9" s="193"/>
      <c r="H9" s="193"/>
      <c r="I9" s="193"/>
      <c r="J9" s="192">
        <f t="shared" ref="J9:J34" si="1">E9+F9</f>
        <v>0</v>
      </c>
      <c r="K9" s="221" t="s">
        <v>74</v>
      </c>
    </row>
    <row r="10" spans="1:15" s="175" customFormat="1" ht="51.75" customHeight="1" x14ac:dyDescent="0.25">
      <c r="A10" s="136">
        <v>5</v>
      </c>
      <c r="B10" s="222" t="s">
        <v>72</v>
      </c>
      <c r="C10" s="135" t="s">
        <v>70</v>
      </c>
      <c r="D10" s="7"/>
      <c r="E10" s="163">
        <v>72.88</v>
      </c>
      <c r="F10" s="192">
        <f t="shared" si="0"/>
        <v>219.5</v>
      </c>
      <c r="G10" s="193">
        <v>219.5</v>
      </c>
      <c r="H10" s="193"/>
      <c r="I10" s="193">
        <v>219.5</v>
      </c>
      <c r="J10" s="192">
        <f t="shared" si="1"/>
        <v>292.38</v>
      </c>
      <c r="K10" s="300" t="s">
        <v>96</v>
      </c>
    </row>
    <row r="11" spans="1:15" s="175" customFormat="1" ht="51" customHeight="1" x14ac:dyDescent="0.25">
      <c r="A11" s="136">
        <v>6</v>
      </c>
      <c r="B11" s="222" t="s">
        <v>72</v>
      </c>
      <c r="C11" s="135" t="s">
        <v>71</v>
      </c>
      <c r="D11" s="7"/>
      <c r="E11" s="163">
        <v>110.70099999999999</v>
      </c>
      <c r="F11" s="192">
        <f t="shared" si="0"/>
        <v>280.5</v>
      </c>
      <c r="G11" s="193">
        <v>280.5</v>
      </c>
      <c r="H11" s="193"/>
      <c r="I11" s="193">
        <v>280.5</v>
      </c>
      <c r="J11" s="192">
        <f t="shared" si="1"/>
        <v>391.20100000000002</v>
      </c>
      <c r="K11" s="301"/>
    </row>
    <row r="12" spans="1:15" ht="63.75" customHeight="1" x14ac:dyDescent="0.25">
      <c r="A12" s="136">
        <v>7</v>
      </c>
      <c r="B12" s="202" t="s">
        <v>78</v>
      </c>
      <c r="C12" s="157" t="s">
        <v>79</v>
      </c>
      <c r="D12" s="7"/>
      <c r="E12" s="163">
        <v>0</v>
      </c>
      <c r="F12" s="192">
        <f t="shared" si="0"/>
        <v>49.8</v>
      </c>
      <c r="G12" s="193">
        <v>49.8</v>
      </c>
      <c r="H12" s="193"/>
      <c r="I12" s="193">
        <v>49.8</v>
      </c>
      <c r="J12" s="192">
        <f t="shared" si="1"/>
        <v>49.8</v>
      </c>
      <c r="K12" s="225" t="s">
        <v>80</v>
      </c>
      <c r="M12" s="159"/>
      <c r="O12" s="159"/>
    </row>
    <row r="13" spans="1:15" ht="149.25" customHeight="1" x14ac:dyDescent="0.25">
      <c r="A13" s="136">
        <v>8</v>
      </c>
      <c r="B13" s="202" t="s">
        <v>88</v>
      </c>
      <c r="C13" s="157" t="s">
        <v>91</v>
      </c>
      <c r="D13" s="7"/>
      <c r="E13" s="163">
        <v>0</v>
      </c>
      <c r="F13" s="192">
        <f t="shared" si="0"/>
        <v>17867.396000000001</v>
      </c>
      <c r="G13" s="193">
        <v>17867.396000000001</v>
      </c>
      <c r="H13" s="193">
        <v>14000</v>
      </c>
      <c r="I13" s="193">
        <v>3867.3960000000002</v>
      </c>
      <c r="J13" s="192">
        <f t="shared" si="1"/>
        <v>17867.396000000001</v>
      </c>
      <c r="K13" s="171" t="s">
        <v>93</v>
      </c>
      <c r="M13" s="159"/>
      <c r="O13" s="159"/>
    </row>
    <row r="14" spans="1:15" ht="120" customHeight="1" x14ac:dyDescent="0.25">
      <c r="A14" s="136">
        <v>9</v>
      </c>
      <c r="B14" s="231" t="s">
        <v>89</v>
      </c>
      <c r="C14" s="157" t="s">
        <v>92</v>
      </c>
      <c r="D14" s="7"/>
      <c r="E14" s="163">
        <v>9.8960000000000008</v>
      </c>
      <c r="F14" s="192">
        <f t="shared" si="0"/>
        <v>8649.0580000000009</v>
      </c>
      <c r="G14" s="193">
        <v>8649.0580000000009</v>
      </c>
      <c r="H14" s="193">
        <v>7200</v>
      </c>
      <c r="I14" s="193">
        <v>1449.058</v>
      </c>
      <c r="J14" s="192">
        <f t="shared" si="1"/>
        <v>8658.9540000000015</v>
      </c>
      <c r="K14" s="228" t="s">
        <v>95</v>
      </c>
      <c r="M14" s="159"/>
      <c r="O14" s="159"/>
    </row>
    <row r="15" spans="1:15" ht="128.25" customHeight="1" x14ac:dyDescent="0.25">
      <c r="A15" s="136">
        <v>10</v>
      </c>
      <c r="B15" s="231" t="s">
        <v>90</v>
      </c>
      <c r="C15" s="157" t="s">
        <v>92</v>
      </c>
      <c r="D15" s="7"/>
      <c r="E15" s="163">
        <v>9875.0499999999993</v>
      </c>
      <c r="F15" s="192">
        <f t="shared" si="0"/>
        <v>9723.7420000000002</v>
      </c>
      <c r="G15" s="193">
        <v>9723.7420000000002</v>
      </c>
      <c r="H15" s="193">
        <v>8000</v>
      </c>
      <c r="I15" s="193">
        <v>1723.742</v>
      </c>
      <c r="J15" s="192">
        <f t="shared" si="1"/>
        <v>19598.792000000001</v>
      </c>
      <c r="K15" s="228" t="s">
        <v>94</v>
      </c>
      <c r="M15" s="159"/>
      <c r="O15" s="159"/>
    </row>
    <row r="16" spans="1:15" ht="51" customHeight="1" x14ac:dyDescent="0.25">
      <c r="A16" s="136">
        <v>11</v>
      </c>
      <c r="B16" s="233" t="s">
        <v>112</v>
      </c>
      <c r="C16" s="136" t="s">
        <v>82</v>
      </c>
      <c r="D16" s="7"/>
      <c r="E16" s="163">
        <v>0</v>
      </c>
      <c r="F16" s="192">
        <f t="shared" ref="F16:F21" si="2">H16+I16</f>
        <v>29.5</v>
      </c>
      <c r="G16" s="193">
        <v>29.5</v>
      </c>
      <c r="H16" s="193">
        <v>29.5</v>
      </c>
      <c r="I16" s="193"/>
      <c r="J16" s="192">
        <f t="shared" si="1"/>
        <v>29.5</v>
      </c>
      <c r="K16" s="300" t="s">
        <v>121</v>
      </c>
      <c r="M16" s="159"/>
      <c r="O16" s="159"/>
    </row>
    <row r="17" spans="1:15" ht="61.5" customHeight="1" x14ac:dyDescent="0.25">
      <c r="A17" s="136">
        <v>12</v>
      </c>
      <c r="B17" s="233" t="s">
        <v>112</v>
      </c>
      <c r="C17" s="157" t="s">
        <v>81</v>
      </c>
      <c r="D17" s="7"/>
      <c r="E17" s="163">
        <v>0</v>
      </c>
      <c r="F17" s="192">
        <f t="shared" si="2"/>
        <v>84.6</v>
      </c>
      <c r="G17" s="193">
        <v>84.6</v>
      </c>
      <c r="H17" s="193">
        <v>84.6</v>
      </c>
      <c r="I17" s="193"/>
      <c r="J17" s="192">
        <f t="shared" si="1"/>
        <v>84.6</v>
      </c>
      <c r="K17" s="304"/>
      <c r="M17" s="159"/>
      <c r="O17" s="159"/>
    </row>
    <row r="18" spans="1:15" ht="61.5" customHeight="1" x14ac:dyDescent="0.25">
      <c r="A18" s="136">
        <v>13</v>
      </c>
      <c r="B18" s="198" t="s">
        <v>111</v>
      </c>
      <c r="C18" s="157" t="s">
        <v>97</v>
      </c>
      <c r="D18" s="7"/>
      <c r="E18" s="163">
        <v>0</v>
      </c>
      <c r="F18" s="192">
        <f t="shared" si="2"/>
        <v>18.969000000000001</v>
      </c>
      <c r="G18" s="193">
        <v>18.969000000000001</v>
      </c>
      <c r="H18" s="193">
        <v>18.969000000000001</v>
      </c>
      <c r="I18" s="193"/>
      <c r="J18" s="192">
        <f t="shared" si="1"/>
        <v>18.969000000000001</v>
      </c>
      <c r="K18" s="304"/>
      <c r="M18" s="159"/>
      <c r="O18" s="159"/>
    </row>
    <row r="19" spans="1:15" ht="61.5" customHeight="1" x14ac:dyDescent="0.25">
      <c r="A19" s="136">
        <v>14</v>
      </c>
      <c r="B19" s="198" t="s">
        <v>111</v>
      </c>
      <c r="C19" s="136" t="s">
        <v>70</v>
      </c>
      <c r="D19" s="7"/>
      <c r="E19" s="163">
        <v>0</v>
      </c>
      <c r="F19" s="192">
        <f t="shared" si="2"/>
        <v>48.847000000000001</v>
      </c>
      <c r="G19" s="193">
        <v>48.847000000000001</v>
      </c>
      <c r="H19" s="193">
        <v>48.847000000000001</v>
      </c>
      <c r="I19" s="193"/>
      <c r="J19" s="192">
        <f t="shared" si="1"/>
        <v>48.847000000000001</v>
      </c>
      <c r="K19" s="304"/>
      <c r="M19" s="159"/>
      <c r="O19" s="159"/>
    </row>
    <row r="20" spans="1:15" ht="61.5" customHeight="1" x14ac:dyDescent="0.25">
      <c r="A20" s="136">
        <v>15</v>
      </c>
      <c r="B20" s="198" t="s">
        <v>111</v>
      </c>
      <c r="C20" s="157" t="s">
        <v>71</v>
      </c>
      <c r="D20" s="7"/>
      <c r="E20" s="163">
        <v>0</v>
      </c>
      <c r="F20" s="192">
        <f t="shared" si="2"/>
        <v>179.999</v>
      </c>
      <c r="G20" s="193">
        <v>179.999</v>
      </c>
      <c r="H20" s="193">
        <v>179.999</v>
      </c>
      <c r="I20" s="193"/>
      <c r="J20" s="192">
        <f t="shared" si="1"/>
        <v>179.999</v>
      </c>
      <c r="K20" s="304"/>
      <c r="M20" s="159"/>
      <c r="O20" s="159"/>
    </row>
    <row r="21" spans="1:15" ht="61.5" customHeight="1" x14ac:dyDescent="0.25">
      <c r="A21" s="136">
        <v>16</v>
      </c>
      <c r="B21" s="233" t="s">
        <v>112</v>
      </c>
      <c r="C21" s="157" t="s">
        <v>103</v>
      </c>
      <c r="D21" s="7"/>
      <c r="E21" s="163">
        <v>0</v>
      </c>
      <c r="F21" s="192">
        <f t="shared" si="2"/>
        <v>4.2549999999999999</v>
      </c>
      <c r="G21" s="193">
        <v>4.2549999999999999</v>
      </c>
      <c r="H21" s="193">
        <v>4.2549999999999999</v>
      </c>
      <c r="I21" s="193"/>
      <c r="J21" s="192">
        <f t="shared" si="1"/>
        <v>4.2549999999999999</v>
      </c>
      <c r="K21" s="301"/>
      <c r="M21" s="159"/>
      <c r="O21" s="159"/>
    </row>
    <row r="22" spans="1:15" ht="78.75" customHeight="1" x14ac:dyDescent="0.25">
      <c r="A22" s="136">
        <v>17</v>
      </c>
      <c r="B22" s="198" t="s">
        <v>100</v>
      </c>
      <c r="C22" s="136" t="s">
        <v>81</v>
      </c>
      <c r="D22" s="7"/>
      <c r="E22" s="163">
        <v>0</v>
      </c>
      <c r="F22" s="192">
        <f t="shared" si="0"/>
        <v>300</v>
      </c>
      <c r="G22" s="193">
        <v>300</v>
      </c>
      <c r="H22" s="193"/>
      <c r="I22" s="193">
        <v>300</v>
      </c>
      <c r="J22" s="192">
        <f t="shared" si="1"/>
        <v>300</v>
      </c>
      <c r="K22" s="302" t="s">
        <v>102</v>
      </c>
      <c r="M22" s="159"/>
      <c r="O22" s="159"/>
    </row>
    <row r="23" spans="1:15" ht="71.25" customHeight="1" x14ac:dyDescent="0.25">
      <c r="A23" s="136">
        <v>18</v>
      </c>
      <c r="B23" s="198" t="s">
        <v>101</v>
      </c>
      <c r="C23" s="157" t="s">
        <v>82</v>
      </c>
      <c r="D23" s="7"/>
      <c r="E23" s="163">
        <v>0</v>
      </c>
      <c r="F23" s="192">
        <f t="shared" si="0"/>
        <v>250</v>
      </c>
      <c r="G23" s="193">
        <v>250</v>
      </c>
      <c r="H23" s="193"/>
      <c r="I23" s="193">
        <v>250</v>
      </c>
      <c r="J23" s="192">
        <f t="shared" si="1"/>
        <v>250</v>
      </c>
      <c r="K23" s="303"/>
      <c r="M23" s="159"/>
      <c r="O23" s="159"/>
    </row>
    <row r="24" spans="1:15" ht="63" x14ac:dyDescent="0.25">
      <c r="A24" s="136">
        <v>19</v>
      </c>
      <c r="B24" s="202" t="s">
        <v>104</v>
      </c>
      <c r="C24" s="190" t="s">
        <v>79</v>
      </c>
      <c r="D24" s="191"/>
      <c r="E24" s="163">
        <v>0</v>
      </c>
      <c r="F24" s="192">
        <f t="shared" si="0"/>
        <v>1659.9059999999999</v>
      </c>
      <c r="G24" s="193">
        <v>1659.9059999999999</v>
      </c>
      <c r="H24" s="193"/>
      <c r="I24" s="193">
        <v>1659.9059999999999</v>
      </c>
      <c r="J24" s="192">
        <f t="shared" si="1"/>
        <v>1659.9059999999999</v>
      </c>
      <c r="K24" s="305" t="s">
        <v>114</v>
      </c>
    </row>
    <row r="25" spans="1:15" ht="82.5" customHeight="1" x14ac:dyDescent="0.25">
      <c r="A25" s="136">
        <v>20</v>
      </c>
      <c r="B25" s="202" t="s">
        <v>105</v>
      </c>
      <c r="C25" s="190" t="s">
        <v>79</v>
      </c>
      <c r="D25" s="191"/>
      <c r="E25" s="163">
        <v>0</v>
      </c>
      <c r="F25" s="192">
        <f t="shared" si="0"/>
        <v>1567.415</v>
      </c>
      <c r="G25" s="193">
        <v>1567.415</v>
      </c>
      <c r="H25" s="193"/>
      <c r="I25" s="193">
        <v>1567.415</v>
      </c>
      <c r="J25" s="192">
        <f t="shared" si="1"/>
        <v>1567.415</v>
      </c>
      <c r="K25" s="306"/>
    </row>
    <row r="26" spans="1:15" ht="69" customHeight="1" x14ac:dyDescent="0.25">
      <c r="A26" s="136">
        <v>21</v>
      </c>
      <c r="B26" s="202" t="s">
        <v>106</v>
      </c>
      <c r="C26" s="190" t="s">
        <v>79</v>
      </c>
      <c r="D26" s="191"/>
      <c r="E26" s="163">
        <v>0</v>
      </c>
      <c r="F26" s="192">
        <f t="shared" si="0"/>
        <v>1474.597</v>
      </c>
      <c r="G26" s="193">
        <v>1474.597</v>
      </c>
      <c r="H26" s="193"/>
      <c r="I26" s="193">
        <v>1474.597</v>
      </c>
      <c r="J26" s="192">
        <f t="shared" si="1"/>
        <v>1474.597</v>
      </c>
      <c r="K26" s="306"/>
    </row>
    <row r="27" spans="1:15" ht="82.5" customHeight="1" x14ac:dyDescent="0.25">
      <c r="A27" s="136">
        <v>22</v>
      </c>
      <c r="B27" s="202" t="s">
        <v>107</v>
      </c>
      <c r="C27" s="190" t="s">
        <v>79</v>
      </c>
      <c r="D27" s="191"/>
      <c r="E27" s="163">
        <v>0</v>
      </c>
      <c r="F27" s="192">
        <f t="shared" si="0"/>
        <v>2769.1880000000001</v>
      </c>
      <c r="G27" s="193">
        <v>2769.1880000000001</v>
      </c>
      <c r="H27" s="193"/>
      <c r="I27" s="193">
        <v>2769.1880000000001</v>
      </c>
      <c r="J27" s="192">
        <f t="shared" si="1"/>
        <v>2769.1880000000001</v>
      </c>
      <c r="K27" s="307"/>
    </row>
    <row r="28" spans="1:15" ht="75" customHeight="1" x14ac:dyDescent="0.25">
      <c r="A28" s="136">
        <v>23</v>
      </c>
      <c r="B28" s="234" t="s">
        <v>118</v>
      </c>
      <c r="C28" s="157" t="s">
        <v>116</v>
      </c>
      <c r="D28" s="7"/>
      <c r="E28" s="163">
        <v>0</v>
      </c>
      <c r="F28" s="192">
        <f t="shared" si="0"/>
        <v>34.252000000000002</v>
      </c>
      <c r="G28" s="193">
        <v>34.252000000000002</v>
      </c>
      <c r="H28" s="193">
        <v>34.252000000000002</v>
      </c>
      <c r="I28" s="193"/>
      <c r="J28" s="192">
        <f t="shared" si="1"/>
        <v>34.252000000000002</v>
      </c>
      <c r="K28" s="232" t="s">
        <v>122</v>
      </c>
    </row>
    <row r="29" spans="1:15" ht="128.25" hidden="1" customHeight="1" x14ac:dyDescent="0.25">
      <c r="A29" s="136"/>
      <c r="B29" s="174"/>
      <c r="C29" s="190"/>
      <c r="D29" s="191"/>
      <c r="E29" s="192"/>
      <c r="F29" s="192"/>
      <c r="G29" s="193"/>
      <c r="H29" s="193"/>
      <c r="I29" s="193"/>
      <c r="J29" s="192">
        <f t="shared" si="1"/>
        <v>0</v>
      </c>
      <c r="K29" s="223"/>
    </row>
    <row r="30" spans="1:15" ht="122.25" hidden="1" customHeight="1" x14ac:dyDescent="0.25">
      <c r="A30" s="136"/>
      <c r="B30" s="187"/>
      <c r="C30" s="190"/>
      <c r="D30" s="191"/>
      <c r="E30" s="192"/>
      <c r="F30" s="192"/>
      <c r="G30" s="193"/>
      <c r="H30" s="193"/>
      <c r="I30" s="193"/>
      <c r="J30" s="192">
        <f t="shared" si="1"/>
        <v>0</v>
      </c>
      <c r="K30" s="223"/>
    </row>
    <row r="31" spans="1:15" ht="122.25" hidden="1" customHeight="1" x14ac:dyDescent="0.25">
      <c r="A31" s="136"/>
      <c r="B31" s="187"/>
      <c r="C31" s="190"/>
      <c r="D31" s="191"/>
      <c r="E31" s="192"/>
      <c r="F31" s="192"/>
      <c r="G31" s="193"/>
      <c r="H31" s="193"/>
      <c r="I31" s="193"/>
      <c r="J31" s="192">
        <f t="shared" si="1"/>
        <v>0</v>
      </c>
      <c r="K31" s="223"/>
    </row>
    <row r="32" spans="1:15" hidden="1" x14ac:dyDescent="0.25">
      <c r="A32" s="136"/>
      <c r="B32" s="194"/>
      <c r="C32" s="190"/>
      <c r="D32" s="188"/>
      <c r="E32" s="192"/>
      <c r="F32" s="192"/>
      <c r="G32" s="193"/>
      <c r="H32" s="193"/>
      <c r="I32" s="193"/>
      <c r="J32" s="192">
        <f t="shared" si="1"/>
        <v>0</v>
      </c>
      <c r="K32" s="195"/>
    </row>
    <row r="33" spans="1:11" ht="39" hidden="1" customHeight="1" x14ac:dyDescent="0.25">
      <c r="A33" s="136"/>
      <c r="B33" s="139"/>
      <c r="C33" s="156"/>
      <c r="D33" s="7"/>
      <c r="E33" s="163"/>
      <c r="F33" s="163"/>
      <c r="G33" s="164"/>
      <c r="H33" s="164"/>
      <c r="I33" s="164"/>
      <c r="J33" s="163">
        <f t="shared" si="1"/>
        <v>0</v>
      </c>
      <c r="K33" s="297"/>
    </row>
    <row r="34" spans="1:11" hidden="1" x14ac:dyDescent="0.25">
      <c r="A34" s="136"/>
      <c r="B34" s="221"/>
      <c r="C34" s="156"/>
      <c r="D34" s="7"/>
      <c r="E34" s="163"/>
      <c r="F34" s="163"/>
      <c r="G34" s="164"/>
      <c r="H34" s="164"/>
      <c r="I34" s="164"/>
      <c r="J34" s="163">
        <f t="shared" si="1"/>
        <v>0</v>
      </c>
      <c r="K34" s="298"/>
    </row>
    <row r="35" spans="1:11" hidden="1" x14ac:dyDescent="0.25">
      <c r="A35" s="136"/>
      <c r="B35" s="180"/>
      <c r="C35" s="135"/>
      <c r="D35" s="7"/>
      <c r="E35" s="163"/>
      <c r="F35" s="163"/>
      <c r="G35" s="164"/>
      <c r="H35" s="164"/>
      <c r="I35" s="164"/>
      <c r="J35" s="163"/>
      <c r="K35" s="7"/>
    </row>
    <row r="36" spans="1:11" hidden="1" x14ac:dyDescent="0.25">
      <c r="A36" s="136"/>
      <c r="B36" s="180"/>
      <c r="C36" s="135"/>
      <c r="D36" s="7"/>
      <c r="E36" s="163"/>
      <c r="F36" s="163"/>
      <c r="G36" s="164"/>
      <c r="H36" s="164"/>
      <c r="I36" s="164"/>
      <c r="J36" s="163"/>
      <c r="K36" s="7"/>
    </row>
    <row r="37" spans="1:11" s="9" customFormat="1" x14ac:dyDescent="0.25">
      <c r="A37" s="136"/>
      <c r="B37" s="8" t="s">
        <v>14</v>
      </c>
      <c r="C37" s="8"/>
      <c r="D37" s="8"/>
      <c r="E37" s="166">
        <f t="shared" ref="E37:J37" si="3">SUM(E6:E36)</f>
        <v>10252.108</v>
      </c>
      <c r="F37" s="166">
        <f t="shared" si="3"/>
        <v>45211.524000000005</v>
      </c>
      <c r="G37" s="166">
        <f t="shared" si="3"/>
        <v>45211.524000000005</v>
      </c>
      <c r="H37" s="166">
        <f t="shared" si="3"/>
        <v>29600.422000000002</v>
      </c>
      <c r="I37" s="166">
        <f t="shared" si="3"/>
        <v>15611.101999999999</v>
      </c>
      <c r="J37" s="166">
        <f t="shared" si="3"/>
        <v>55463.632000000012</v>
      </c>
      <c r="K37" s="8"/>
    </row>
    <row r="38" spans="1:11" hidden="1" x14ac:dyDescent="0.25">
      <c r="A38" s="136"/>
      <c r="B38" s="292" t="s">
        <v>13</v>
      </c>
      <c r="C38" s="292"/>
      <c r="D38" s="292"/>
      <c r="E38" s="292"/>
      <c r="F38" s="292"/>
      <c r="G38" s="292"/>
      <c r="H38" s="292"/>
      <c r="I38" s="292"/>
      <c r="J38" s="292"/>
      <c r="K38" s="292"/>
    </row>
    <row r="39" spans="1:11" ht="36" hidden="1" customHeight="1" x14ac:dyDescent="0.25">
      <c r="A39" s="136"/>
      <c r="B39" s="7"/>
      <c r="C39" s="7"/>
      <c r="D39" s="7"/>
      <c r="E39" s="7"/>
      <c r="F39" s="7"/>
      <c r="G39" s="7"/>
      <c r="H39" s="7"/>
      <c r="I39" s="7"/>
      <c r="J39" s="11">
        <f>E39+I39</f>
        <v>0</v>
      </c>
      <c r="K39" s="139"/>
    </row>
    <row r="40" spans="1:11" ht="92.25" hidden="1" customHeight="1" x14ac:dyDescent="0.25">
      <c r="A40" s="136"/>
      <c r="B40" s="295"/>
      <c r="C40" s="156"/>
      <c r="D40" s="7"/>
      <c r="E40" s="163"/>
      <c r="F40" s="163"/>
      <c r="G40" s="164"/>
      <c r="H40" s="164"/>
      <c r="I40" s="164"/>
      <c r="J40" s="11">
        <f>E40+F40</f>
        <v>0</v>
      </c>
      <c r="K40" s="296"/>
    </row>
    <row r="41" spans="1:11" ht="27.75" hidden="1" customHeight="1" x14ac:dyDescent="0.25">
      <c r="A41" s="136"/>
      <c r="B41" s="295"/>
      <c r="C41" s="136"/>
      <c r="D41" s="7"/>
      <c r="E41" s="11"/>
      <c r="F41" s="136"/>
      <c r="G41" s="146"/>
      <c r="H41" s="146"/>
      <c r="I41" s="7"/>
      <c r="J41" s="11">
        <f>E41+F41</f>
        <v>0</v>
      </c>
      <c r="K41" s="296"/>
    </row>
    <row r="42" spans="1:11" ht="92.25" hidden="1" customHeight="1" x14ac:dyDescent="0.25">
      <c r="A42" s="136"/>
      <c r="B42" s="139"/>
      <c r="C42" s="186"/>
      <c r="D42" s="7"/>
      <c r="E42" s="11"/>
      <c r="F42" s="11"/>
      <c r="G42" s="138"/>
      <c r="H42" s="138"/>
      <c r="I42" s="138"/>
      <c r="J42" s="11">
        <f>E42+I42</f>
        <v>0</v>
      </c>
      <c r="K42" s="171"/>
    </row>
    <row r="43" spans="1:11" hidden="1" x14ac:dyDescent="0.25">
      <c r="A43" s="136"/>
      <c r="B43" s="7"/>
      <c r="C43" s="7"/>
      <c r="D43" s="7"/>
      <c r="E43" s="7"/>
      <c r="F43" s="7"/>
      <c r="G43" s="7"/>
      <c r="H43" s="7"/>
      <c r="I43" s="7"/>
      <c r="J43" s="10">
        <f>E43+I43</f>
        <v>0</v>
      </c>
      <c r="K43" s="7"/>
    </row>
    <row r="44" spans="1:11" hidden="1" x14ac:dyDescent="0.25">
      <c r="A44" s="136"/>
      <c r="B44" s="7"/>
      <c r="C44" s="7"/>
      <c r="D44" s="7"/>
      <c r="E44" s="7"/>
      <c r="F44" s="7"/>
      <c r="G44" s="7"/>
      <c r="H44" s="7"/>
      <c r="I44" s="7"/>
      <c r="J44" s="10">
        <f>E44+I44</f>
        <v>0</v>
      </c>
      <c r="K44" s="7"/>
    </row>
    <row r="45" spans="1:11" hidden="1" x14ac:dyDescent="0.25">
      <c r="A45" s="136"/>
      <c r="B45" s="7"/>
      <c r="C45" s="7"/>
      <c r="D45" s="7"/>
      <c r="E45" s="7"/>
      <c r="F45" s="7"/>
      <c r="G45" s="7"/>
      <c r="H45" s="7"/>
      <c r="I45" s="7"/>
      <c r="J45" s="10">
        <f>E45+I45</f>
        <v>0</v>
      </c>
      <c r="K45" s="7"/>
    </row>
    <row r="46" spans="1:11" hidden="1" x14ac:dyDescent="0.25">
      <c r="A46" s="136"/>
      <c r="B46" s="7"/>
      <c r="C46" s="7"/>
      <c r="D46" s="7"/>
      <c r="E46" s="7"/>
      <c r="F46" s="7"/>
      <c r="G46" s="7"/>
      <c r="H46" s="7"/>
      <c r="I46" s="7"/>
      <c r="J46" s="10">
        <f>E46+I46</f>
        <v>0</v>
      </c>
      <c r="K46" s="7"/>
    </row>
    <row r="47" spans="1:11" ht="31.5" hidden="1" x14ac:dyDescent="0.25">
      <c r="A47" s="136"/>
      <c r="B47" s="139" t="s">
        <v>15</v>
      </c>
      <c r="C47" s="8"/>
      <c r="D47" s="8"/>
      <c r="E47" s="11">
        <f t="shared" ref="E47:J47" si="4">SUM(E39:E46)</f>
        <v>0</v>
      </c>
      <c r="F47" s="11">
        <f t="shared" si="4"/>
        <v>0</v>
      </c>
      <c r="G47" s="11">
        <f t="shared" si="4"/>
        <v>0</v>
      </c>
      <c r="H47" s="11">
        <f t="shared" si="4"/>
        <v>0</v>
      </c>
      <c r="I47" s="11">
        <f t="shared" si="4"/>
        <v>0</v>
      </c>
      <c r="J47" s="11">
        <f t="shared" si="4"/>
        <v>0</v>
      </c>
      <c r="K47" s="8"/>
    </row>
    <row r="48" spans="1:11" hidden="1" x14ac:dyDescent="0.25">
      <c r="A48" s="136"/>
      <c r="B48" s="292" t="s">
        <v>16</v>
      </c>
      <c r="C48" s="292"/>
      <c r="D48" s="292"/>
      <c r="E48" s="292"/>
      <c r="F48" s="292"/>
      <c r="G48" s="292"/>
      <c r="H48" s="292"/>
      <c r="I48" s="292"/>
      <c r="J48" s="292"/>
      <c r="K48" s="292"/>
    </row>
    <row r="49" spans="1:11" ht="66" hidden="1" customHeight="1" x14ac:dyDescent="0.25">
      <c r="A49" s="136"/>
      <c r="B49" s="173"/>
      <c r="C49" s="134"/>
      <c r="D49" s="7"/>
      <c r="E49" s="11"/>
      <c r="F49" s="11"/>
      <c r="G49" s="138"/>
      <c r="H49" s="137"/>
      <c r="I49" s="138"/>
      <c r="J49" s="11">
        <f>E49+I49</f>
        <v>0</v>
      </c>
      <c r="K49" s="221"/>
    </row>
    <row r="50" spans="1:11" ht="36.75" hidden="1" customHeight="1" x14ac:dyDescent="0.25">
      <c r="A50" s="136"/>
      <c r="B50" s="173"/>
      <c r="C50" s="135"/>
      <c r="D50" s="7"/>
      <c r="E50" s="136"/>
      <c r="F50" s="11"/>
      <c r="G50" s="138"/>
      <c r="H50" s="137"/>
      <c r="I50" s="138"/>
      <c r="J50" s="11">
        <f>E50+I50</f>
        <v>0</v>
      </c>
      <c r="K50" s="221"/>
    </row>
    <row r="51" spans="1:11" hidden="1" x14ac:dyDescent="0.25">
      <c r="A51" s="7"/>
      <c r="B51" s="7"/>
      <c r="C51" s="7"/>
      <c r="D51" s="7"/>
      <c r="E51" s="7"/>
      <c r="F51" s="7"/>
      <c r="G51" s="7"/>
      <c r="H51" s="7"/>
      <c r="I51" s="7"/>
      <c r="J51" s="10">
        <f>E51+I51</f>
        <v>0</v>
      </c>
      <c r="K51" s="7"/>
    </row>
    <row r="52" spans="1:11" hidden="1" x14ac:dyDescent="0.25">
      <c r="A52" s="7"/>
      <c r="B52" s="7"/>
      <c r="C52" s="7"/>
      <c r="D52" s="7"/>
      <c r="E52" s="7"/>
      <c r="F52" s="7"/>
      <c r="G52" s="7"/>
      <c r="H52" s="7"/>
      <c r="I52" s="7"/>
      <c r="J52" s="10">
        <f>E52+I52</f>
        <v>0</v>
      </c>
      <c r="K52" s="7"/>
    </row>
    <row r="53" spans="1:11" ht="11.25" hidden="1" customHeight="1" x14ac:dyDescent="0.25">
      <c r="A53" s="7"/>
      <c r="B53" s="7"/>
      <c r="C53" s="7"/>
      <c r="D53" s="7"/>
      <c r="E53" s="7"/>
      <c r="F53" s="7"/>
      <c r="G53" s="7"/>
      <c r="H53" s="7"/>
      <c r="I53" s="7"/>
      <c r="J53" s="10">
        <f>E53+I53</f>
        <v>0</v>
      </c>
      <c r="K53" s="7"/>
    </row>
    <row r="54" spans="1:11" ht="31.5" hidden="1" x14ac:dyDescent="0.25">
      <c r="A54" s="7"/>
      <c r="B54" s="139" t="s">
        <v>17</v>
      </c>
      <c r="C54" s="8"/>
      <c r="D54" s="8"/>
      <c r="E54" s="11">
        <f t="shared" ref="E54:J54" si="5">SUM(E49:E53)</f>
        <v>0</v>
      </c>
      <c r="F54" s="11">
        <f t="shared" si="5"/>
        <v>0</v>
      </c>
      <c r="G54" s="11">
        <f t="shared" si="5"/>
        <v>0</v>
      </c>
      <c r="H54" s="11">
        <f t="shared" si="5"/>
        <v>0</v>
      </c>
      <c r="I54" s="11">
        <f t="shared" si="5"/>
        <v>0</v>
      </c>
      <c r="J54" s="11">
        <f t="shared" si="5"/>
        <v>0</v>
      </c>
      <c r="K54" s="8"/>
    </row>
    <row r="55" spans="1:11" ht="18.75" x14ac:dyDescent="0.25">
      <c r="A55" s="7"/>
      <c r="B55" s="145" t="s">
        <v>53</v>
      </c>
      <c r="C55" s="7"/>
      <c r="D55" s="7"/>
      <c r="E55" s="163">
        <f t="shared" ref="E55:J55" si="6">E54+E47+E37</f>
        <v>10252.108</v>
      </c>
      <c r="F55" s="163">
        <f>F54+F47+F37</f>
        <v>45211.524000000005</v>
      </c>
      <c r="G55" s="163">
        <f>G54+G47+G37</f>
        <v>45211.524000000005</v>
      </c>
      <c r="H55" s="11">
        <f t="shared" si="6"/>
        <v>29600.422000000002</v>
      </c>
      <c r="I55" s="163">
        <f t="shared" si="6"/>
        <v>15611.101999999999</v>
      </c>
      <c r="J55" s="163">
        <f t="shared" si="6"/>
        <v>55463.632000000012</v>
      </c>
      <c r="K55" s="226"/>
    </row>
    <row r="56" spans="1:11" s="16" customFormat="1" ht="18.75" x14ac:dyDescent="0.25">
      <c r="B56" s="140"/>
      <c r="C56" s="141"/>
      <c r="D56" s="141"/>
      <c r="E56" s="142"/>
      <c r="F56" s="142"/>
      <c r="G56" s="142"/>
      <c r="H56" s="142"/>
      <c r="I56" s="142"/>
      <c r="K56" s="141"/>
    </row>
    <row r="57" spans="1:11" s="16" customFormat="1" ht="42.75" customHeight="1" x14ac:dyDescent="0.3">
      <c r="B57" s="293" t="s">
        <v>55</v>
      </c>
      <c r="C57" s="293"/>
      <c r="D57" s="12"/>
      <c r="E57" s="13"/>
      <c r="G57" s="143"/>
      <c r="H57" s="294" t="s">
        <v>54</v>
      </c>
      <c r="I57" s="294"/>
      <c r="J57" s="14"/>
    </row>
    <row r="58" spans="1:11" s="16" customFormat="1" x14ac:dyDescent="0.25"/>
    <row r="59" spans="1:11" s="16" customFormat="1" x14ac:dyDescent="0.25"/>
  </sheetData>
  <mergeCells count="14">
    <mergeCell ref="B2:K2"/>
    <mergeCell ref="B5:K5"/>
    <mergeCell ref="B38:K38"/>
    <mergeCell ref="B48:K48"/>
    <mergeCell ref="B57:C57"/>
    <mergeCell ref="H57:I57"/>
    <mergeCell ref="B40:B41"/>
    <mergeCell ref="K40:K41"/>
    <mergeCell ref="K33:K34"/>
    <mergeCell ref="K6:K8"/>
    <mergeCell ref="K10:K11"/>
    <mergeCell ref="K22:K23"/>
    <mergeCell ref="K16:K21"/>
    <mergeCell ref="K24:K27"/>
  </mergeCells>
  <printOptions horizontalCentered="1"/>
  <pageMargins left="0" right="0" top="0.39370078740157483" bottom="0" header="0.31496062992125984" footer="0.31496062992125984"/>
  <pageSetup paperSize="9" scale="48" fitToWidth="0" fitToHeight="0" orientation="landscape" r:id="rId1"/>
  <rowBreaks count="1" manualBreakCount="1">
    <brk id="1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P90"/>
  <sheetViews>
    <sheetView view="pageBreakPreview" zoomScale="78" zoomScaleNormal="100" zoomScaleSheetLayoutView="78" workbookViewId="0">
      <pane ySplit="4" topLeftCell="A33" activePane="bottomLeft" state="frozen"/>
      <selection pane="bottomLeft" activeCell="K26" sqref="K26:K31"/>
    </sheetView>
  </sheetViews>
  <sheetFormatPr defaultRowHeight="15.75" x14ac:dyDescent="0.25"/>
  <cols>
    <col min="1" max="1" width="5.42578125" style="2" customWidth="1"/>
    <col min="2" max="2" width="46.5703125" style="2" customWidth="1"/>
    <col min="3" max="3" width="22.7109375" style="2" customWidth="1"/>
    <col min="4" max="4" width="25.42578125" style="2" hidden="1" customWidth="1"/>
    <col min="5" max="5" width="17.42578125" style="159" customWidth="1"/>
    <col min="6" max="6" width="15.28515625" style="159" customWidth="1"/>
    <col min="7" max="8" width="12.7109375" style="159" customWidth="1"/>
    <col min="9" max="9" width="16.5703125" style="159" customWidth="1"/>
    <col min="10" max="10" width="17.85546875" style="159" customWidth="1"/>
    <col min="11" max="11" width="86.42578125" style="2" customWidth="1"/>
    <col min="12" max="12" width="14.42578125" style="2" customWidth="1"/>
    <col min="13" max="13" width="25.140625" style="2" customWidth="1"/>
    <col min="14" max="14" width="65.85546875" style="2" customWidth="1"/>
    <col min="15" max="15" width="9.140625" style="2"/>
    <col min="16" max="16" width="11.42578125" style="2" bestFit="1" customWidth="1"/>
    <col min="17" max="16384" width="9.140625" style="2"/>
  </cols>
  <sheetData>
    <row r="2" spans="1:16" x14ac:dyDescent="0.25">
      <c r="B2" s="291" t="s">
        <v>68</v>
      </c>
      <c r="C2" s="291"/>
      <c r="D2" s="291"/>
      <c r="E2" s="291"/>
      <c r="F2" s="291"/>
      <c r="G2" s="291"/>
      <c r="H2" s="291"/>
      <c r="I2" s="291"/>
      <c r="J2" s="291"/>
      <c r="K2" s="291"/>
    </row>
    <row r="3" spans="1:16" x14ac:dyDescent="0.25">
      <c r="J3" s="160" t="s">
        <v>11</v>
      </c>
    </row>
    <row r="4" spans="1:16" ht="69" customHeight="1" x14ac:dyDescent="0.25">
      <c r="A4" s="3" t="s">
        <v>0</v>
      </c>
      <c r="B4" s="144" t="s">
        <v>1</v>
      </c>
      <c r="C4" s="144" t="s">
        <v>2</v>
      </c>
      <c r="D4" s="3" t="s">
        <v>3</v>
      </c>
      <c r="E4" s="161" t="s">
        <v>60</v>
      </c>
      <c r="F4" s="161" t="s">
        <v>4</v>
      </c>
      <c r="G4" s="162" t="s">
        <v>5</v>
      </c>
      <c r="H4" s="162" t="s">
        <v>6</v>
      </c>
      <c r="I4" s="162" t="s">
        <v>7</v>
      </c>
      <c r="J4" s="161" t="s">
        <v>8</v>
      </c>
      <c r="K4" s="3" t="s">
        <v>9</v>
      </c>
    </row>
    <row r="5" spans="1:16" x14ac:dyDescent="0.25">
      <c r="A5" s="292" t="s">
        <v>12</v>
      </c>
      <c r="B5" s="292"/>
      <c r="C5" s="292"/>
      <c r="D5" s="292"/>
      <c r="E5" s="292"/>
      <c r="F5" s="292"/>
      <c r="G5" s="292"/>
      <c r="H5" s="292"/>
      <c r="I5" s="292"/>
      <c r="J5" s="292"/>
      <c r="K5" s="292"/>
    </row>
    <row r="6" spans="1:16" ht="72.75" customHeight="1" x14ac:dyDescent="0.25">
      <c r="A6" s="136">
        <v>1</v>
      </c>
      <c r="B6" s="197" t="s">
        <v>72</v>
      </c>
      <c r="C6" s="135" t="s">
        <v>70</v>
      </c>
      <c r="D6" s="7"/>
      <c r="E6" s="163">
        <v>41.718000000000004</v>
      </c>
      <c r="F6" s="163">
        <f t="shared" ref="F6:F21" si="0">H6+I6</f>
        <v>31.161999999999999</v>
      </c>
      <c r="G6" s="164">
        <v>31.161999999999999</v>
      </c>
      <c r="H6" s="164"/>
      <c r="I6" s="164">
        <v>31.161999999999999</v>
      </c>
      <c r="J6" s="163">
        <f t="shared" ref="J6:J64" si="1">E6+F6</f>
        <v>72.88</v>
      </c>
      <c r="K6" s="299" t="s">
        <v>86</v>
      </c>
    </row>
    <row r="7" spans="1:16" ht="76.5" customHeight="1" x14ac:dyDescent="0.25">
      <c r="A7" s="136">
        <v>2</v>
      </c>
      <c r="B7" s="217" t="s">
        <v>72</v>
      </c>
      <c r="C7" s="135" t="s">
        <v>71</v>
      </c>
      <c r="D7" s="7"/>
      <c r="E7" s="163">
        <v>68.363</v>
      </c>
      <c r="F7" s="163">
        <f>H7+I7</f>
        <v>42.338000000000001</v>
      </c>
      <c r="G7" s="164">
        <v>42.338000000000001</v>
      </c>
      <c r="H7" s="164"/>
      <c r="I7" s="164">
        <v>42.338000000000001</v>
      </c>
      <c r="J7" s="163">
        <f t="shared" si="1"/>
        <v>110.70099999999999</v>
      </c>
      <c r="K7" s="299"/>
      <c r="L7" s="159"/>
      <c r="P7" s="224"/>
    </row>
    <row r="8" spans="1:16" ht="71.25" customHeight="1" x14ac:dyDescent="0.25">
      <c r="A8" s="136">
        <v>3</v>
      </c>
      <c r="B8" s="217" t="s">
        <v>72</v>
      </c>
      <c r="C8" s="157" t="s">
        <v>73</v>
      </c>
      <c r="D8" s="7"/>
      <c r="E8" s="163">
        <v>73.5</v>
      </c>
      <c r="F8" s="163">
        <f t="shared" si="0"/>
        <v>-73.5</v>
      </c>
      <c r="G8" s="164">
        <v>-73.5</v>
      </c>
      <c r="H8" s="164"/>
      <c r="I8" s="164">
        <v>-73.5</v>
      </c>
      <c r="J8" s="163">
        <f t="shared" si="1"/>
        <v>0</v>
      </c>
      <c r="K8" s="299"/>
      <c r="L8" s="159"/>
      <c r="P8" s="224"/>
    </row>
    <row r="9" spans="1:16" ht="59.25" customHeight="1" x14ac:dyDescent="0.25">
      <c r="A9" s="136">
        <v>4</v>
      </c>
      <c r="B9" s="202"/>
      <c r="C9" s="157"/>
      <c r="D9" s="7"/>
      <c r="E9" s="163">
        <v>0</v>
      </c>
      <c r="F9" s="163">
        <f t="shared" si="0"/>
        <v>0</v>
      </c>
      <c r="G9" s="164"/>
      <c r="H9" s="164"/>
      <c r="I9" s="164"/>
      <c r="J9" s="163">
        <f t="shared" si="1"/>
        <v>0</v>
      </c>
      <c r="K9" s="225" t="s">
        <v>87</v>
      </c>
      <c r="L9" s="159"/>
    </row>
    <row r="10" spans="1:16" ht="71.25" customHeight="1" x14ac:dyDescent="0.25">
      <c r="A10" s="136">
        <v>5</v>
      </c>
      <c r="B10" s="222" t="s">
        <v>72</v>
      </c>
      <c r="C10" s="135" t="s">
        <v>70</v>
      </c>
      <c r="D10" s="7"/>
      <c r="E10" s="163">
        <v>72.88</v>
      </c>
      <c r="F10" s="163">
        <f>H10+I10</f>
        <v>219.5</v>
      </c>
      <c r="G10" s="164">
        <v>219.5</v>
      </c>
      <c r="H10" s="164"/>
      <c r="I10" s="164">
        <v>219.5</v>
      </c>
      <c r="J10" s="163">
        <f t="shared" si="1"/>
        <v>292.38</v>
      </c>
      <c r="K10" s="300" t="s">
        <v>96</v>
      </c>
      <c r="L10" s="159"/>
    </row>
    <row r="11" spans="1:16" ht="67.5" customHeight="1" x14ac:dyDescent="0.25">
      <c r="A11" s="136">
        <v>6</v>
      </c>
      <c r="B11" s="222" t="s">
        <v>72</v>
      </c>
      <c r="C11" s="135" t="s">
        <v>71</v>
      </c>
      <c r="D11" s="7"/>
      <c r="E11" s="163">
        <v>110.70099999999999</v>
      </c>
      <c r="F11" s="163">
        <f t="shared" si="0"/>
        <v>280.5</v>
      </c>
      <c r="G11" s="164">
        <v>280.5</v>
      </c>
      <c r="H11" s="164"/>
      <c r="I11" s="164">
        <v>280.5</v>
      </c>
      <c r="J11" s="163">
        <f t="shared" si="1"/>
        <v>391.20100000000002</v>
      </c>
      <c r="K11" s="301"/>
      <c r="L11" s="159"/>
    </row>
    <row r="12" spans="1:16" ht="40.5" customHeight="1" x14ac:dyDescent="0.25">
      <c r="A12" s="136">
        <v>7</v>
      </c>
      <c r="B12" s="202" t="s">
        <v>76</v>
      </c>
      <c r="C12" s="157" t="s">
        <v>70</v>
      </c>
      <c r="D12" s="7"/>
      <c r="E12" s="163">
        <v>0</v>
      </c>
      <c r="F12" s="163">
        <f>H12+I12</f>
        <v>156.77500000000001</v>
      </c>
      <c r="G12" s="164"/>
      <c r="H12" s="164"/>
      <c r="I12" s="164">
        <v>156.77500000000001</v>
      </c>
      <c r="J12" s="163">
        <f t="shared" si="1"/>
        <v>156.77500000000001</v>
      </c>
      <c r="K12" s="295" t="s">
        <v>77</v>
      </c>
      <c r="L12" s="159"/>
    </row>
    <row r="13" spans="1:16" ht="33.75" customHeight="1" x14ac:dyDescent="0.25">
      <c r="A13" s="136">
        <v>8</v>
      </c>
      <c r="B13" s="202" t="s">
        <v>76</v>
      </c>
      <c r="C13" s="157" t="s">
        <v>71</v>
      </c>
      <c r="D13" s="7"/>
      <c r="E13" s="163">
        <v>0</v>
      </c>
      <c r="F13" s="163">
        <f t="shared" si="0"/>
        <v>302.67500000000001</v>
      </c>
      <c r="G13" s="164"/>
      <c r="H13" s="164"/>
      <c r="I13" s="164">
        <v>302.67500000000001</v>
      </c>
      <c r="J13" s="163">
        <f t="shared" si="1"/>
        <v>302.67500000000001</v>
      </c>
      <c r="K13" s="295"/>
      <c r="L13" s="159"/>
    </row>
    <row r="14" spans="1:16" x14ac:dyDescent="0.25">
      <c r="A14" s="136">
        <v>9</v>
      </c>
      <c r="B14" s="202" t="s">
        <v>76</v>
      </c>
      <c r="C14" s="157" t="s">
        <v>73</v>
      </c>
      <c r="D14" s="7"/>
      <c r="E14" s="163">
        <v>0</v>
      </c>
      <c r="F14" s="163">
        <f t="shared" si="0"/>
        <v>10.8</v>
      </c>
      <c r="G14" s="164"/>
      <c r="H14" s="164"/>
      <c r="I14" s="164">
        <v>10.8</v>
      </c>
      <c r="J14" s="163">
        <f t="shared" si="1"/>
        <v>10.8</v>
      </c>
      <c r="K14" s="295"/>
      <c r="L14" s="159"/>
    </row>
    <row r="15" spans="1:16" x14ac:dyDescent="0.25">
      <c r="A15" s="136">
        <v>10</v>
      </c>
      <c r="B15" s="202" t="s">
        <v>76</v>
      </c>
      <c r="C15" s="157" t="s">
        <v>83</v>
      </c>
      <c r="D15" s="7"/>
      <c r="E15" s="163">
        <v>0</v>
      </c>
      <c r="F15" s="163">
        <f>H15+I15</f>
        <v>9.75</v>
      </c>
      <c r="G15" s="164"/>
      <c r="H15" s="164"/>
      <c r="I15" s="164">
        <v>9.75</v>
      </c>
      <c r="J15" s="163">
        <f t="shared" si="1"/>
        <v>9.75</v>
      </c>
      <c r="K15" s="295"/>
      <c r="L15" s="159"/>
    </row>
    <row r="16" spans="1:16" ht="66" customHeight="1" x14ac:dyDescent="0.25">
      <c r="A16" s="136">
        <v>11</v>
      </c>
      <c r="B16" s="202" t="s">
        <v>78</v>
      </c>
      <c r="C16" s="157" t="s">
        <v>79</v>
      </c>
      <c r="D16" s="7"/>
      <c r="E16" s="163">
        <v>0</v>
      </c>
      <c r="F16" s="163">
        <f t="shared" si="0"/>
        <v>49.8</v>
      </c>
      <c r="G16" s="164">
        <v>49.8</v>
      </c>
      <c r="H16" s="164"/>
      <c r="I16" s="164">
        <v>49.8</v>
      </c>
      <c r="J16" s="163">
        <f t="shared" si="1"/>
        <v>49.8</v>
      </c>
      <c r="K16" s="225" t="s">
        <v>80</v>
      </c>
      <c r="L16" s="159"/>
    </row>
    <row r="17" spans="1:14" ht="45.75" customHeight="1" x14ac:dyDescent="0.25">
      <c r="A17" s="136">
        <v>12</v>
      </c>
      <c r="B17" s="202" t="s">
        <v>98</v>
      </c>
      <c r="C17" s="157" t="s">
        <v>99</v>
      </c>
      <c r="D17" s="7"/>
      <c r="E17" s="163">
        <v>33588.091999999997</v>
      </c>
      <c r="F17" s="163">
        <f t="shared" si="0"/>
        <v>-550</v>
      </c>
      <c r="G17" s="164"/>
      <c r="H17" s="164"/>
      <c r="I17" s="164">
        <v>-550</v>
      </c>
      <c r="J17" s="163">
        <f t="shared" si="1"/>
        <v>33038.091999999997</v>
      </c>
      <c r="K17" s="302" t="s">
        <v>102</v>
      </c>
      <c r="L17" s="159"/>
      <c r="N17" s="236"/>
    </row>
    <row r="18" spans="1:14" ht="84" customHeight="1" x14ac:dyDescent="0.25">
      <c r="A18" s="136">
        <v>13</v>
      </c>
      <c r="B18" s="198" t="s">
        <v>100</v>
      </c>
      <c r="C18" s="136" t="s">
        <v>81</v>
      </c>
      <c r="D18" s="7"/>
      <c r="E18" s="163">
        <v>0</v>
      </c>
      <c r="F18" s="163">
        <f t="shared" si="0"/>
        <v>300</v>
      </c>
      <c r="G18" s="164">
        <v>300</v>
      </c>
      <c r="H18" s="164"/>
      <c r="I18" s="164">
        <v>300</v>
      </c>
      <c r="J18" s="163">
        <f t="shared" si="1"/>
        <v>300</v>
      </c>
      <c r="K18" s="310"/>
      <c r="L18" s="159"/>
      <c r="N18" s="235"/>
    </row>
    <row r="19" spans="1:14" ht="71.25" customHeight="1" x14ac:dyDescent="0.25">
      <c r="A19" s="136">
        <v>14</v>
      </c>
      <c r="B19" s="198" t="s">
        <v>101</v>
      </c>
      <c r="C19" s="157" t="s">
        <v>82</v>
      </c>
      <c r="D19" s="7"/>
      <c r="E19" s="163">
        <v>0</v>
      </c>
      <c r="F19" s="163">
        <f t="shared" si="0"/>
        <v>250</v>
      </c>
      <c r="G19" s="164">
        <v>250</v>
      </c>
      <c r="H19" s="164"/>
      <c r="I19" s="164">
        <v>250</v>
      </c>
      <c r="J19" s="163">
        <f t="shared" si="1"/>
        <v>250</v>
      </c>
      <c r="K19" s="303"/>
      <c r="L19" s="159"/>
      <c r="N19" s="237"/>
    </row>
    <row r="20" spans="1:14" ht="61.5" customHeight="1" x14ac:dyDescent="0.25">
      <c r="A20" s="136">
        <v>15</v>
      </c>
      <c r="B20" s="222" t="s">
        <v>84</v>
      </c>
      <c r="C20" s="135" t="s">
        <v>70</v>
      </c>
      <c r="D20" s="7"/>
      <c r="E20" s="163">
        <v>3717.4319999999998</v>
      </c>
      <c r="F20" s="163">
        <f t="shared" si="0"/>
        <v>-2299.1799999999998</v>
      </c>
      <c r="G20" s="164"/>
      <c r="H20" s="164"/>
      <c r="I20" s="164">
        <v>-2299.1799999999998</v>
      </c>
      <c r="J20" s="163">
        <f t="shared" si="1"/>
        <v>1418.252</v>
      </c>
      <c r="K20" s="299" t="s">
        <v>85</v>
      </c>
      <c r="L20" s="159"/>
    </row>
    <row r="21" spans="1:14" ht="67.5" customHeight="1" x14ac:dyDescent="0.25">
      <c r="A21" s="136">
        <v>16</v>
      </c>
      <c r="B21" s="222" t="s">
        <v>84</v>
      </c>
      <c r="C21" s="135" t="s">
        <v>83</v>
      </c>
      <c r="D21" s="7"/>
      <c r="E21" s="163">
        <v>494.49599999999998</v>
      </c>
      <c r="F21" s="163">
        <f t="shared" si="0"/>
        <v>-140</v>
      </c>
      <c r="G21" s="164"/>
      <c r="H21" s="164"/>
      <c r="I21" s="164">
        <v>-140</v>
      </c>
      <c r="J21" s="163">
        <f t="shared" si="1"/>
        <v>354.49599999999998</v>
      </c>
      <c r="K21" s="299"/>
      <c r="L21" s="159"/>
    </row>
    <row r="22" spans="1:14" ht="40.5" customHeight="1" x14ac:dyDescent="0.25">
      <c r="A22" s="136">
        <v>17</v>
      </c>
      <c r="B22" s="222" t="s">
        <v>84</v>
      </c>
      <c r="C22" s="135" t="s">
        <v>71</v>
      </c>
      <c r="D22" s="7"/>
      <c r="E22" s="163">
        <v>4812.808</v>
      </c>
      <c r="F22" s="163">
        <f t="shared" ref="F22:F42" si="2">H22+I22</f>
        <v>2439.1799999999998</v>
      </c>
      <c r="G22" s="164"/>
      <c r="H22" s="164"/>
      <c r="I22" s="164">
        <v>2439.1799999999998</v>
      </c>
      <c r="J22" s="163">
        <f t="shared" si="1"/>
        <v>7251.9879999999994</v>
      </c>
      <c r="K22" s="299"/>
      <c r="L22" s="159"/>
    </row>
    <row r="23" spans="1:14" ht="217.5" customHeight="1" x14ac:dyDescent="0.25">
      <c r="A23" s="136">
        <v>18</v>
      </c>
      <c r="B23" s="202" t="s">
        <v>88</v>
      </c>
      <c r="C23" s="157" t="s">
        <v>91</v>
      </c>
      <c r="D23" s="7"/>
      <c r="E23" s="163">
        <v>0</v>
      </c>
      <c r="F23" s="163">
        <f t="shared" si="2"/>
        <v>17867.396000000001</v>
      </c>
      <c r="G23" s="164">
        <v>17867.396000000001</v>
      </c>
      <c r="H23" s="164">
        <v>14000</v>
      </c>
      <c r="I23" s="164">
        <v>3867.3960000000002</v>
      </c>
      <c r="J23" s="163">
        <f t="shared" si="1"/>
        <v>17867.396000000001</v>
      </c>
      <c r="K23" s="229" t="s">
        <v>93</v>
      </c>
      <c r="L23" s="159"/>
    </row>
    <row r="24" spans="1:14" ht="173.25" x14ac:dyDescent="0.25">
      <c r="A24" s="136">
        <v>19</v>
      </c>
      <c r="B24" s="227" t="s">
        <v>89</v>
      </c>
      <c r="C24" s="157" t="s">
        <v>92</v>
      </c>
      <c r="D24" s="7"/>
      <c r="E24" s="163">
        <v>9.8960000000000008</v>
      </c>
      <c r="F24" s="163">
        <f t="shared" si="2"/>
        <v>8649.0580000000009</v>
      </c>
      <c r="G24" s="164">
        <v>8649.0580000000009</v>
      </c>
      <c r="H24" s="164">
        <v>7200</v>
      </c>
      <c r="I24" s="164">
        <v>1449.058</v>
      </c>
      <c r="J24" s="163">
        <f t="shared" si="1"/>
        <v>8658.9540000000015</v>
      </c>
      <c r="K24" s="228" t="s">
        <v>95</v>
      </c>
      <c r="L24" s="159"/>
    </row>
    <row r="25" spans="1:14" ht="204.75" x14ac:dyDescent="0.25">
      <c r="A25" s="136">
        <v>20</v>
      </c>
      <c r="B25" s="227" t="s">
        <v>90</v>
      </c>
      <c r="C25" s="157" t="s">
        <v>92</v>
      </c>
      <c r="D25" s="7"/>
      <c r="E25" s="163">
        <v>9875.0499999999993</v>
      </c>
      <c r="F25" s="163">
        <f t="shared" si="2"/>
        <v>9723.7420000000002</v>
      </c>
      <c r="G25" s="164">
        <v>9723.7420000000002</v>
      </c>
      <c r="H25" s="164">
        <v>8000</v>
      </c>
      <c r="I25" s="164">
        <v>1723.742</v>
      </c>
      <c r="J25" s="163">
        <f t="shared" si="1"/>
        <v>19598.792000000001</v>
      </c>
      <c r="K25" s="228" t="s">
        <v>94</v>
      </c>
      <c r="L25" s="159"/>
    </row>
    <row r="26" spans="1:14" ht="31.5" customHeight="1" x14ac:dyDescent="0.25">
      <c r="A26" s="136">
        <v>21</v>
      </c>
      <c r="B26" s="233" t="s">
        <v>112</v>
      </c>
      <c r="C26" s="136" t="s">
        <v>82</v>
      </c>
      <c r="D26" s="7"/>
      <c r="E26" s="163">
        <v>0</v>
      </c>
      <c r="F26" s="163">
        <f t="shared" si="2"/>
        <v>29.5</v>
      </c>
      <c r="G26" s="164">
        <v>29.5</v>
      </c>
      <c r="H26" s="164">
        <v>29.5</v>
      </c>
      <c r="I26" s="164"/>
      <c r="J26" s="163">
        <f t="shared" si="1"/>
        <v>29.5</v>
      </c>
      <c r="K26" s="300" t="s">
        <v>120</v>
      </c>
      <c r="L26" s="159"/>
    </row>
    <row r="27" spans="1:14" ht="31.5" x14ac:dyDescent="0.25">
      <c r="A27" s="136">
        <v>22</v>
      </c>
      <c r="B27" s="233" t="s">
        <v>112</v>
      </c>
      <c r="C27" s="157" t="s">
        <v>81</v>
      </c>
      <c r="D27" s="7"/>
      <c r="E27" s="163">
        <v>0</v>
      </c>
      <c r="F27" s="163">
        <f t="shared" si="2"/>
        <v>84.6</v>
      </c>
      <c r="G27" s="164">
        <v>84.6</v>
      </c>
      <c r="H27" s="164">
        <v>84.6</v>
      </c>
      <c r="I27" s="164"/>
      <c r="J27" s="163">
        <f t="shared" si="1"/>
        <v>84.6</v>
      </c>
      <c r="K27" s="304"/>
      <c r="L27" s="159"/>
    </row>
    <row r="28" spans="1:14" ht="49.5" customHeight="1" x14ac:dyDescent="0.25">
      <c r="A28" s="136">
        <v>23</v>
      </c>
      <c r="B28" s="198" t="s">
        <v>111</v>
      </c>
      <c r="C28" s="157" t="s">
        <v>97</v>
      </c>
      <c r="D28" s="7"/>
      <c r="E28" s="163">
        <v>0</v>
      </c>
      <c r="F28" s="163">
        <f t="shared" si="2"/>
        <v>18.969000000000001</v>
      </c>
      <c r="G28" s="164">
        <v>18.969000000000001</v>
      </c>
      <c r="H28" s="164">
        <v>18.969000000000001</v>
      </c>
      <c r="I28" s="164"/>
      <c r="J28" s="163">
        <f t="shared" si="1"/>
        <v>18.969000000000001</v>
      </c>
      <c r="K28" s="304"/>
      <c r="L28" s="159"/>
    </row>
    <row r="29" spans="1:14" ht="32.25" customHeight="1" x14ac:dyDescent="0.25">
      <c r="A29" s="136">
        <v>24</v>
      </c>
      <c r="B29" s="198" t="s">
        <v>111</v>
      </c>
      <c r="C29" s="230" t="s">
        <v>70</v>
      </c>
      <c r="D29" s="7"/>
      <c r="E29" s="163">
        <v>0</v>
      </c>
      <c r="F29" s="163">
        <f t="shared" si="2"/>
        <v>48.847000000000001</v>
      </c>
      <c r="G29" s="164">
        <v>48.847000000000001</v>
      </c>
      <c r="H29" s="164">
        <v>48.847000000000001</v>
      </c>
      <c r="I29" s="164"/>
      <c r="J29" s="163">
        <f t="shared" si="1"/>
        <v>48.847000000000001</v>
      </c>
      <c r="K29" s="304"/>
      <c r="L29" s="159"/>
    </row>
    <row r="30" spans="1:14" ht="31.5" x14ac:dyDescent="0.25">
      <c r="A30" s="136">
        <v>25</v>
      </c>
      <c r="B30" s="198" t="s">
        <v>111</v>
      </c>
      <c r="C30" s="157" t="s">
        <v>71</v>
      </c>
      <c r="D30" s="7"/>
      <c r="E30" s="163">
        <v>0</v>
      </c>
      <c r="F30" s="163">
        <f t="shared" si="2"/>
        <v>179.999</v>
      </c>
      <c r="G30" s="164">
        <v>179.999</v>
      </c>
      <c r="H30" s="164">
        <v>179.999</v>
      </c>
      <c r="I30" s="164"/>
      <c r="J30" s="163">
        <f t="shared" si="1"/>
        <v>179.999</v>
      </c>
      <c r="K30" s="304"/>
      <c r="L30" s="159"/>
    </row>
    <row r="31" spans="1:14" ht="31.5" x14ac:dyDescent="0.25">
      <c r="A31" s="136">
        <v>26</v>
      </c>
      <c r="B31" s="233" t="s">
        <v>112</v>
      </c>
      <c r="C31" s="157" t="s">
        <v>103</v>
      </c>
      <c r="D31" s="7"/>
      <c r="E31" s="163">
        <v>0</v>
      </c>
      <c r="F31" s="163">
        <f t="shared" si="2"/>
        <v>4.2549999999999999</v>
      </c>
      <c r="G31" s="164">
        <v>4.2549999999999999</v>
      </c>
      <c r="H31" s="164">
        <v>4.2549999999999999</v>
      </c>
      <c r="I31" s="164"/>
      <c r="J31" s="163">
        <f t="shared" si="1"/>
        <v>4.2549999999999999</v>
      </c>
      <c r="K31" s="301"/>
      <c r="L31" s="159"/>
    </row>
    <row r="32" spans="1:14" ht="65.25" customHeight="1" x14ac:dyDescent="0.25">
      <c r="A32" s="136">
        <v>27</v>
      </c>
      <c r="B32" s="202" t="s">
        <v>104</v>
      </c>
      <c r="C32" s="190" t="s">
        <v>79</v>
      </c>
      <c r="D32" s="191"/>
      <c r="E32" s="163">
        <v>0</v>
      </c>
      <c r="F32" s="163">
        <f t="shared" si="2"/>
        <v>1659.9059999999999</v>
      </c>
      <c r="G32" s="164">
        <v>1659.9059999999999</v>
      </c>
      <c r="H32" s="164"/>
      <c r="I32" s="164">
        <v>1659.9059999999999</v>
      </c>
      <c r="J32" s="163">
        <f t="shared" si="1"/>
        <v>1659.9059999999999</v>
      </c>
      <c r="K32" s="302" t="s">
        <v>115</v>
      </c>
      <c r="L32" s="159"/>
    </row>
    <row r="33" spans="1:16" ht="63" x14ac:dyDescent="0.25">
      <c r="A33" s="136">
        <v>28</v>
      </c>
      <c r="B33" s="202" t="s">
        <v>105</v>
      </c>
      <c r="C33" s="190" t="s">
        <v>79</v>
      </c>
      <c r="D33" s="191"/>
      <c r="E33" s="163">
        <v>0</v>
      </c>
      <c r="F33" s="163">
        <f t="shared" si="2"/>
        <v>1567.415</v>
      </c>
      <c r="G33" s="164">
        <v>1567.415</v>
      </c>
      <c r="H33" s="164"/>
      <c r="I33" s="164">
        <v>1567.415</v>
      </c>
      <c r="J33" s="163">
        <f t="shared" si="1"/>
        <v>1567.415</v>
      </c>
      <c r="K33" s="310"/>
      <c r="L33" s="159"/>
    </row>
    <row r="34" spans="1:16" ht="63" x14ac:dyDescent="0.25">
      <c r="A34" s="136">
        <v>29</v>
      </c>
      <c r="B34" s="202" t="s">
        <v>106</v>
      </c>
      <c r="C34" s="190" t="s">
        <v>79</v>
      </c>
      <c r="D34" s="191"/>
      <c r="E34" s="163">
        <v>0</v>
      </c>
      <c r="F34" s="163">
        <f t="shared" si="2"/>
        <v>1474.597</v>
      </c>
      <c r="G34" s="164">
        <v>1474.597</v>
      </c>
      <c r="H34" s="164"/>
      <c r="I34" s="164">
        <v>1474.597</v>
      </c>
      <c r="J34" s="163">
        <f t="shared" si="1"/>
        <v>1474.597</v>
      </c>
      <c r="K34" s="310"/>
    </row>
    <row r="35" spans="1:16" ht="63" x14ac:dyDescent="0.25">
      <c r="A35" s="136">
        <v>30</v>
      </c>
      <c r="B35" s="202" t="s">
        <v>107</v>
      </c>
      <c r="C35" s="190" t="s">
        <v>79</v>
      </c>
      <c r="D35" s="191"/>
      <c r="E35" s="163">
        <v>0</v>
      </c>
      <c r="F35" s="163">
        <f t="shared" si="2"/>
        <v>2769.1880000000001</v>
      </c>
      <c r="G35" s="164">
        <v>2769.1880000000001</v>
      </c>
      <c r="H35" s="164"/>
      <c r="I35" s="164">
        <v>2769.1880000000001</v>
      </c>
      <c r="J35" s="163">
        <f t="shared" si="1"/>
        <v>2769.1880000000001</v>
      </c>
      <c r="K35" s="310"/>
    </row>
    <row r="36" spans="1:16" x14ac:dyDescent="0.25">
      <c r="A36" s="136">
        <v>31</v>
      </c>
      <c r="B36" s="198" t="s">
        <v>108</v>
      </c>
      <c r="C36" s="158" t="s">
        <v>110</v>
      </c>
      <c r="D36" s="7"/>
      <c r="E36" s="163">
        <v>121.026</v>
      </c>
      <c r="F36" s="163">
        <f t="shared" si="2"/>
        <v>63.656999999999996</v>
      </c>
      <c r="G36" s="164"/>
      <c r="H36" s="164"/>
      <c r="I36" s="164">
        <v>63.656999999999996</v>
      </c>
      <c r="J36" s="163">
        <f t="shared" si="1"/>
        <v>184.68299999999999</v>
      </c>
      <c r="K36" s="310"/>
    </row>
    <row r="37" spans="1:16" ht="22.5" customHeight="1" x14ac:dyDescent="0.25">
      <c r="A37" s="136">
        <v>32</v>
      </c>
      <c r="B37" s="216" t="s">
        <v>109</v>
      </c>
      <c r="C37" s="158" t="s">
        <v>110</v>
      </c>
      <c r="D37" s="7"/>
      <c r="E37" s="163">
        <v>184.68299999999999</v>
      </c>
      <c r="F37" s="163">
        <f t="shared" si="2"/>
        <v>44.817999999999998</v>
      </c>
      <c r="G37" s="165"/>
      <c r="H37" s="164"/>
      <c r="I37" s="164">
        <v>44.817999999999998</v>
      </c>
      <c r="J37" s="163">
        <f t="shared" si="1"/>
        <v>229.50099999999998</v>
      </c>
      <c r="K37" s="303"/>
    </row>
    <row r="38" spans="1:16" ht="41.25" customHeight="1" x14ac:dyDescent="0.25">
      <c r="A38" s="136">
        <v>33</v>
      </c>
      <c r="B38" s="216" t="s">
        <v>117</v>
      </c>
      <c r="C38" s="136" t="s">
        <v>113</v>
      </c>
      <c r="D38" s="7"/>
      <c r="E38" s="163">
        <v>776</v>
      </c>
      <c r="F38" s="163">
        <f t="shared" si="2"/>
        <v>465.58100000000002</v>
      </c>
      <c r="G38" s="165"/>
      <c r="H38" s="164">
        <v>465.58100000000002</v>
      </c>
      <c r="I38" s="164"/>
      <c r="J38" s="163">
        <f t="shared" si="1"/>
        <v>1241.5810000000001</v>
      </c>
      <c r="K38" s="302" t="s">
        <v>119</v>
      </c>
    </row>
    <row r="39" spans="1:16" ht="49.5" customHeight="1" x14ac:dyDescent="0.25">
      <c r="A39" s="136">
        <v>34</v>
      </c>
      <c r="B39" s="216" t="s">
        <v>118</v>
      </c>
      <c r="C39" s="157" t="s">
        <v>116</v>
      </c>
      <c r="D39" s="7"/>
      <c r="E39" s="163">
        <v>0</v>
      </c>
      <c r="F39" s="163">
        <f t="shared" si="2"/>
        <v>34.252000000000002</v>
      </c>
      <c r="G39" s="164">
        <v>34.252000000000002</v>
      </c>
      <c r="H39" s="164">
        <v>34.252000000000002</v>
      </c>
      <c r="I39" s="164"/>
      <c r="J39" s="163">
        <f t="shared" si="1"/>
        <v>34.252000000000002</v>
      </c>
      <c r="K39" s="303"/>
      <c r="M39" s="238"/>
    </row>
    <row r="40" spans="1:16" hidden="1" x14ac:dyDescent="0.25">
      <c r="A40" s="136">
        <v>35</v>
      </c>
      <c r="B40" s="216"/>
      <c r="C40" s="157"/>
      <c r="D40" s="7"/>
      <c r="E40" s="163">
        <v>0</v>
      </c>
      <c r="F40" s="163">
        <f t="shared" si="2"/>
        <v>0</v>
      </c>
      <c r="G40" s="165"/>
      <c r="H40" s="164"/>
      <c r="I40" s="164"/>
      <c r="J40" s="163">
        <f t="shared" si="1"/>
        <v>0</v>
      </c>
      <c r="K40" s="203"/>
    </row>
    <row r="41" spans="1:16" hidden="1" x14ac:dyDescent="0.25">
      <c r="A41" s="136">
        <v>36</v>
      </c>
      <c r="B41" s="198"/>
      <c r="C41" s="136"/>
      <c r="D41" s="7"/>
      <c r="E41" s="163">
        <v>0</v>
      </c>
      <c r="F41" s="163">
        <f t="shared" si="2"/>
        <v>0</v>
      </c>
      <c r="G41" s="164"/>
      <c r="H41" s="164"/>
      <c r="I41" s="164"/>
      <c r="J41" s="163">
        <f t="shared" si="1"/>
        <v>0</v>
      </c>
      <c r="K41" s="218"/>
    </row>
    <row r="42" spans="1:16" hidden="1" x14ac:dyDescent="0.25">
      <c r="A42" s="136">
        <v>37</v>
      </c>
      <c r="B42" s="200"/>
      <c r="C42" s="157"/>
      <c r="D42" s="7"/>
      <c r="E42" s="163">
        <v>0</v>
      </c>
      <c r="F42" s="163">
        <f t="shared" si="2"/>
        <v>0</v>
      </c>
      <c r="G42" s="165"/>
      <c r="H42" s="164"/>
      <c r="I42" s="164"/>
      <c r="J42" s="163">
        <f t="shared" si="1"/>
        <v>0</v>
      </c>
      <c r="K42" s="309"/>
    </row>
    <row r="43" spans="1:16" hidden="1" x14ac:dyDescent="0.25">
      <c r="A43" s="136">
        <v>38</v>
      </c>
      <c r="B43" s="200"/>
      <c r="C43" s="136"/>
      <c r="D43" s="7"/>
      <c r="E43" s="163">
        <v>0</v>
      </c>
      <c r="F43" s="163">
        <f t="shared" ref="F43:F64" si="3">H43+I43</f>
        <v>0</v>
      </c>
      <c r="G43" s="165"/>
      <c r="H43" s="164"/>
      <c r="I43" s="164"/>
      <c r="J43" s="163">
        <f t="shared" si="1"/>
        <v>0</v>
      </c>
      <c r="K43" s="309"/>
    </row>
    <row r="44" spans="1:16" hidden="1" x14ac:dyDescent="0.25">
      <c r="A44" s="136">
        <v>39</v>
      </c>
      <c r="B44" s="201"/>
      <c r="C44" s="156"/>
      <c r="D44" s="7"/>
      <c r="E44" s="163">
        <v>0</v>
      </c>
      <c r="F44" s="163">
        <f t="shared" si="3"/>
        <v>0</v>
      </c>
      <c r="G44" s="164"/>
      <c r="H44" s="164"/>
      <c r="I44" s="165"/>
      <c r="J44" s="163">
        <f t="shared" si="1"/>
        <v>0</v>
      </c>
      <c r="K44" s="309"/>
    </row>
    <row r="45" spans="1:16" hidden="1" x14ac:dyDescent="0.25">
      <c r="A45" s="136">
        <v>40</v>
      </c>
      <c r="B45" s="199"/>
      <c r="C45" s="156"/>
      <c r="D45" s="7"/>
      <c r="E45" s="163">
        <v>0</v>
      </c>
      <c r="F45" s="163">
        <f t="shared" si="3"/>
        <v>0</v>
      </c>
      <c r="G45" s="164"/>
      <c r="H45" s="164"/>
      <c r="I45" s="165"/>
      <c r="J45" s="163">
        <f t="shared" si="1"/>
        <v>0</v>
      </c>
      <c r="K45" s="174"/>
    </row>
    <row r="46" spans="1:16" hidden="1" x14ac:dyDescent="0.25">
      <c r="A46" s="136">
        <v>41</v>
      </c>
      <c r="B46" s="202"/>
      <c r="C46" s="156"/>
      <c r="D46" s="7"/>
      <c r="E46" s="163">
        <v>0</v>
      </c>
      <c r="F46" s="163">
        <f t="shared" si="3"/>
        <v>0</v>
      </c>
      <c r="G46" s="164"/>
      <c r="H46" s="164"/>
      <c r="I46" s="165"/>
      <c r="J46" s="163">
        <f t="shared" si="1"/>
        <v>0</v>
      </c>
      <c r="K46" s="189"/>
    </row>
    <row r="47" spans="1:16" hidden="1" x14ac:dyDescent="0.25">
      <c r="A47" s="136">
        <v>42</v>
      </c>
      <c r="B47" s="201"/>
      <c r="C47" s="156"/>
      <c r="D47" s="146"/>
      <c r="E47" s="163">
        <v>0</v>
      </c>
      <c r="F47" s="163">
        <f t="shared" si="3"/>
        <v>0</v>
      </c>
      <c r="G47" s="164"/>
      <c r="H47" s="164"/>
      <c r="I47" s="164"/>
      <c r="J47" s="163">
        <f t="shared" si="1"/>
        <v>0</v>
      </c>
      <c r="K47" s="205"/>
      <c r="P47" s="159"/>
    </row>
    <row r="48" spans="1:16" hidden="1" x14ac:dyDescent="0.25">
      <c r="A48" s="136">
        <v>43</v>
      </c>
      <c r="B48" s="201"/>
      <c r="C48" s="156"/>
      <c r="D48" s="146"/>
      <c r="E48" s="163">
        <v>0</v>
      </c>
      <c r="F48" s="163">
        <f t="shared" si="3"/>
        <v>0</v>
      </c>
      <c r="G48" s="164"/>
      <c r="H48" s="164"/>
      <c r="I48" s="164"/>
      <c r="J48" s="163">
        <f t="shared" si="1"/>
        <v>0</v>
      </c>
      <c r="K48" s="205"/>
    </row>
    <row r="49" spans="1:11" hidden="1" x14ac:dyDescent="0.25">
      <c r="A49" s="136">
        <v>44</v>
      </c>
      <c r="B49" s="200"/>
      <c r="C49" s="156"/>
      <c r="D49" s="146"/>
      <c r="E49" s="163">
        <v>0</v>
      </c>
      <c r="F49" s="163">
        <f t="shared" si="3"/>
        <v>0</v>
      </c>
      <c r="G49" s="164"/>
      <c r="H49" s="164"/>
      <c r="I49" s="164"/>
      <c r="J49" s="163">
        <f t="shared" si="1"/>
        <v>0</v>
      </c>
      <c r="K49" s="308"/>
    </row>
    <row r="50" spans="1:11" hidden="1" x14ac:dyDescent="0.25">
      <c r="A50" s="136">
        <v>45</v>
      </c>
      <c r="B50" s="200"/>
      <c r="C50" s="156"/>
      <c r="D50" s="146"/>
      <c r="E50" s="163">
        <v>0</v>
      </c>
      <c r="F50" s="163">
        <f t="shared" si="3"/>
        <v>0</v>
      </c>
      <c r="G50" s="164"/>
      <c r="H50" s="164"/>
      <c r="I50" s="164"/>
      <c r="J50" s="163">
        <f t="shared" si="1"/>
        <v>0</v>
      </c>
      <c r="K50" s="308"/>
    </row>
    <row r="51" spans="1:11" hidden="1" x14ac:dyDescent="0.25">
      <c r="A51" s="136">
        <v>46</v>
      </c>
      <c r="B51" s="173"/>
      <c r="C51" s="156"/>
      <c r="D51" s="146"/>
      <c r="E51" s="163">
        <v>0</v>
      </c>
      <c r="F51" s="163">
        <f t="shared" si="3"/>
        <v>0</v>
      </c>
      <c r="G51" s="164"/>
      <c r="H51" s="164"/>
      <c r="I51" s="164"/>
      <c r="J51" s="163">
        <f t="shared" si="1"/>
        <v>0</v>
      </c>
      <c r="K51" s="204"/>
    </row>
    <row r="52" spans="1:11" hidden="1" x14ac:dyDescent="0.25">
      <c r="A52" s="136">
        <v>47</v>
      </c>
      <c r="B52" s="219"/>
      <c r="C52" s="156"/>
      <c r="D52" s="146"/>
      <c r="E52" s="163">
        <v>0</v>
      </c>
      <c r="F52" s="163">
        <f t="shared" si="3"/>
        <v>0</v>
      </c>
      <c r="G52" s="164"/>
      <c r="H52" s="164"/>
      <c r="I52" s="164"/>
      <c r="J52" s="163">
        <f t="shared" si="1"/>
        <v>0</v>
      </c>
      <c r="K52" s="295"/>
    </row>
    <row r="53" spans="1:11" hidden="1" x14ac:dyDescent="0.25">
      <c r="A53" s="136">
        <v>48</v>
      </c>
      <c r="B53" s="198"/>
      <c r="C53" s="156"/>
      <c r="D53" s="146"/>
      <c r="E53" s="163">
        <v>0</v>
      </c>
      <c r="F53" s="163">
        <f t="shared" si="3"/>
        <v>0</v>
      </c>
      <c r="G53" s="164"/>
      <c r="H53" s="164"/>
      <c r="I53" s="164"/>
      <c r="J53" s="163">
        <f t="shared" si="1"/>
        <v>0</v>
      </c>
      <c r="K53" s="295"/>
    </row>
    <row r="54" spans="1:11" hidden="1" x14ac:dyDescent="0.25">
      <c r="A54" s="136">
        <v>49</v>
      </c>
      <c r="B54" s="198"/>
      <c r="C54" s="156"/>
      <c r="D54" s="146"/>
      <c r="E54" s="163">
        <v>0</v>
      </c>
      <c r="F54" s="163">
        <f>H54+I54</f>
        <v>0</v>
      </c>
      <c r="G54" s="164"/>
      <c r="H54" s="164"/>
      <c r="I54" s="164"/>
      <c r="J54" s="163">
        <f t="shared" si="1"/>
        <v>0</v>
      </c>
      <c r="K54" s="204"/>
    </row>
    <row r="55" spans="1:11" hidden="1" x14ac:dyDescent="0.25">
      <c r="A55" s="136">
        <v>50</v>
      </c>
      <c r="B55" s="219"/>
      <c r="C55" s="156"/>
      <c r="D55" s="146"/>
      <c r="E55" s="163">
        <v>0</v>
      </c>
      <c r="F55" s="163">
        <f>H55+I55</f>
        <v>0</v>
      </c>
      <c r="G55" s="164"/>
      <c r="H55" s="164"/>
      <c r="I55" s="164"/>
      <c r="J55" s="163">
        <f t="shared" si="1"/>
        <v>0</v>
      </c>
      <c r="K55" s="204"/>
    </row>
    <row r="56" spans="1:11" hidden="1" x14ac:dyDescent="0.25">
      <c r="A56" s="136">
        <v>51</v>
      </c>
      <c r="B56" s="198"/>
      <c r="C56" s="156"/>
      <c r="D56" s="146"/>
      <c r="E56" s="163">
        <v>0</v>
      </c>
      <c r="F56" s="163">
        <f t="shared" si="3"/>
        <v>0</v>
      </c>
      <c r="G56" s="164"/>
      <c r="H56" s="164"/>
      <c r="I56" s="164"/>
      <c r="J56" s="163">
        <f t="shared" si="1"/>
        <v>0</v>
      </c>
      <c r="K56" s="204"/>
    </row>
    <row r="57" spans="1:11" hidden="1" x14ac:dyDescent="0.25">
      <c r="A57" s="136">
        <v>52</v>
      </c>
      <c r="B57" s="174"/>
      <c r="C57" s="214"/>
      <c r="D57" s="191"/>
      <c r="E57" s="163">
        <v>0</v>
      </c>
      <c r="F57" s="192">
        <f t="shared" si="3"/>
        <v>0</v>
      </c>
      <c r="G57" s="193"/>
      <c r="H57" s="193"/>
      <c r="I57" s="193"/>
      <c r="J57" s="192">
        <f t="shared" si="1"/>
        <v>0</v>
      </c>
      <c r="K57" s="220"/>
    </row>
    <row r="58" spans="1:11" hidden="1" x14ac:dyDescent="0.25">
      <c r="A58" s="136">
        <v>53</v>
      </c>
      <c r="B58" s="180"/>
      <c r="C58" s="135"/>
      <c r="D58" s="146"/>
      <c r="E58" s="163">
        <v>0</v>
      </c>
      <c r="F58" s="163">
        <f t="shared" si="3"/>
        <v>0</v>
      </c>
      <c r="G58" s="164"/>
      <c r="H58" s="164"/>
      <c r="I58" s="164"/>
      <c r="J58" s="163">
        <f t="shared" si="1"/>
        <v>0</v>
      </c>
      <c r="K58" s="204"/>
    </row>
    <row r="59" spans="1:11" hidden="1" x14ac:dyDescent="0.25">
      <c r="A59" s="136">
        <v>54</v>
      </c>
      <c r="B59" s="187"/>
      <c r="C59" s="156"/>
      <c r="D59" s="146"/>
      <c r="E59" s="163">
        <v>0</v>
      </c>
      <c r="F59" s="163">
        <f t="shared" si="3"/>
        <v>0</v>
      </c>
      <c r="G59" s="164"/>
      <c r="H59" s="164"/>
      <c r="I59" s="164"/>
      <c r="J59" s="163">
        <f t="shared" si="1"/>
        <v>0</v>
      </c>
      <c r="K59" s="297"/>
    </row>
    <row r="60" spans="1:11" hidden="1" x14ac:dyDescent="0.25">
      <c r="A60" s="136">
        <v>55</v>
      </c>
      <c r="B60" s="139"/>
      <c r="C60" s="156"/>
      <c r="D60" s="146"/>
      <c r="E60" s="163">
        <v>0</v>
      </c>
      <c r="F60" s="163">
        <f t="shared" si="3"/>
        <v>0</v>
      </c>
      <c r="G60" s="164"/>
      <c r="H60" s="164"/>
      <c r="I60" s="164"/>
      <c r="J60" s="163">
        <f t="shared" si="1"/>
        <v>0</v>
      </c>
      <c r="K60" s="298"/>
    </row>
    <row r="61" spans="1:11" hidden="1" x14ac:dyDescent="0.25">
      <c r="A61" s="136">
        <v>56</v>
      </c>
      <c r="B61" s="139"/>
      <c r="C61" s="156"/>
      <c r="D61" s="146"/>
      <c r="E61" s="163">
        <v>0</v>
      </c>
      <c r="F61" s="163">
        <f t="shared" si="3"/>
        <v>0</v>
      </c>
      <c r="G61" s="164"/>
      <c r="H61" s="164"/>
      <c r="I61" s="164"/>
      <c r="J61" s="163">
        <f t="shared" si="1"/>
        <v>0</v>
      </c>
      <c r="K61" s="297"/>
    </row>
    <row r="62" spans="1:11" hidden="1" x14ac:dyDescent="0.25">
      <c r="A62" s="136">
        <v>57</v>
      </c>
      <c r="B62" s="204"/>
      <c r="C62" s="156"/>
      <c r="D62" s="146"/>
      <c r="E62" s="163">
        <v>0</v>
      </c>
      <c r="F62" s="163">
        <f t="shared" si="3"/>
        <v>0</v>
      </c>
      <c r="G62" s="164"/>
      <c r="H62" s="164"/>
      <c r="I62" s="164"/>
      <c r="J62" s="163">
        <f t="shared" si="1"/>
        <v>0</v>
      </c>
      <c r="K62" s="298"/>
    </row>
    <row r="63" spans="1:11" hidden="1" x14ac:dyDescent="0.25">
      <c r="A63" s="136">
        <v>58</v>
      </c>
      <c r="B63" s="180"/>
      <c r="C63" s="135"/>
      <c r="D63" s="146"/>
      <c r="E63" s="163">
        <v>0</v>
      </c>
      <c r="F63" s="163">
        <f t="shared" si="3"/>
        <v>0</v>
      </c>
      <c r="G63" s="164"/>
      <c r="H63" s="164"/>
      <c r="I63" s="164"/>
      <c r="J63" s="163">
        <f t="shared" si="1"/>
        <v>0</v>
      </c>
      <c r="K63" s="295"/>
    </row>
    <row r="64" spans="1:11" hidden="1" x14ac:dyDescent="0.25">
      <c r="A64" s="136">
        <v>59</v>
      </c>
      <c r="B64" s="180"/>
      <c r="C64" s="135"/>
      <c r="D64" s="146"/>
      <c r="E64" s="163">
        <v>0</v>
      </c>
      <c r="F64" s="163">
        <f t="shared" si="3"/>
        <v>0</v>
      </c>
      <c r="G64" s="164"/>
      <c r="H64" s="164"/>
      <c r="I64" s="164"/>
      <c r="J64" s="163">
        <f t="shared" si="1"/>
        <v>0</v>
      </c>
      <c r="K64" s="295"/>
    </row>
    <row r="65" spans="1:11" s="9" customFormat="1" x14ac:dyDescent="0.25">
      <c r="A65" s="8"/>
      <c r="B65" s="8" t="s">
        <v>14</v>
      </c>
      <c r="C65" s="136"/>
      <c r="D65" s="8"/>
      <c r="E65" s="166">
        <f t="shared" ref="E65:J65" si="4">SUM(E6:E64)</f>
        <v>53946.644999999982</v>
      </c>
      <c r="F65" s="166">
        <f t="shared" si="4"/>
        <v>45715.58</v>
      </c>
      <c r="G65" s="166">
        <f t="shared" si="4"/>
        <v>45211.524000000005</v>
      </c>
      <c r="H65" s="166">
        <f t="shared" si="4"/>
        <v>30066.003000000001</v>
      </c>
      <c r="I65" s="166">
        <f t="shared" si="4"/>
        <v>15649.576999999997</v>
      </c>
      <c r="J65" s="166">
        <f t="shared" si="4"/>
        <v>99662.224999999991</v>
      </c>
      <c r="K65" s="8" t="s">
        <v>69</v>
      </c>
    </row>
    <row r="66" spans="1:11" hidden="1" x14ac:dyDescent="0.25">
      <c r="A66" s="292" t="s">
        <v>13</v>
      </c>
      <c r="B66" s="292"/>
      <c r="C66" s="292"/>
      <c r="D66" s="292"/>
      <c r="E66" s="292"/>
      <c r="F66" s="292"/>
      <c r="G66" s="292"/>
      <c r="H66" s="292"/>
      <c r="I66" s="292"/>
      <c r="J66" s="292"/>
      <c r="K66" s="292"/>
    </row>
    <row r="67" spans="1:11" ht="37.5" hidden="1" customHeight="1" x14ac:dyDescent="0.25">
      <c r="A67" s="136"/>
      <c r="B67" s="213"/>
      <c r="C67" s="136"/>
      <c r="D67" s="7"/>
      <c r="E67" s="163"/>
      <c r="F67" s="163">
        <f>H67+I67</f>
        <v>0</v>
      </c>
      <c r="G67" s="164"/>
      <c r="H67" s="165"/>
      <c r="I67" s="164"/>
      <c r="J67" s="163">
        <f>E67+I67</f>
        <v>0</v>
      </c>
      <c r="K67" s="139"/>
    </row>
    <row r="68" spans="1:11" ht="107.25" hidden="1" customHeight="1" x14ac:dyDescent="0.25">
      <c r="A68" s="136"/>
      <c r="B68" s="158"/>
      <c r="C68" s="136"/>
      <c r="D68" s="7"/>
      <c r="E68" s="163"/>
      <c r="F68" s="163"/>
      <c r="G68" s="164"/>
      <c r="H68" s="165"/>
      <c r="I68" s="164"/>
      <c r="J68" s="163">
        <f t="shared" ref="J68:J74" si="5">E68+F68</f>
        <v>0</v>
      </c>
      <c r="K68" s="139"/>
    </row>
    <row r="69" spans="1:11" ht="39" hidden="1" customHeight="1" x14ac:dyDescent="0.25">
      <c r="A69" s="136"/>
      <c r="B69" s="136"/>
      <c r="C69" s="136"/>
      <c r="D69" s="7"/>
      <c r="E69" s="163"/>
      <c r="F69" s="163"/>
      <c r="G69" s="165"/>
      <c r="H69" s="165"/>
      <c r="I69" s="164"/>
      <c r="J69" s="163">
        <f t="shared" si="5"/>
        <v>0</v>
      </c>
      <c r="K69" s="171"/>
    </row>
    <row r="70" spans="1:11" ht="69" hidden="1" customHeight="1" x14ac:dyDescent="0.25">
      <c r="A70" s="136"/>
      <c r="B70" s="295"/>
      <c r="C70" s="136"/>
      <c r="D70" s="7"/>
      <c r="E70" s="163"/>
      <c r="F70" s="163"/>
      <c r="G70" s="164"/>
      <c r="H70" s="164"/>
      <c r="I70" s="164"/>
      <c r="J70" s="163">
        <f t="shared" si="5"/>
        <v>0</v>
      </c>
      <c r="K70" s="296"/>
    </row>
    <row r="71" spans="1:11" ht="60.75" hidden="1" customHeight="1" x14ac:dyDescent="0.25">
      <c r="A71" s="136"/>
      <c r="B71" s="295"/>
      <c r="C71" s="136"/>
      <c r="D71" s="7"/>
      <c r="E71" s="163"/>
      <c r="F71" s="163"/>
      <c r="G71" s="164"/>
      <c r="H71" s="164"/>
      <c r="I71" s="164"/>
      <c r="J71" s="163">
        <f t="shared" si="5"/>
        <v>0</v>
      </c>
      <c r="K71" s="296"/>
    </row>
    <row r="72" spans="1:11" ht="54" hidden="1" customHeight="1" x14ac:dyDescent="0.25">
      <c r="A72" s="136"/>
      <c r="B72" s="308"/>
      <c r="C72" s="157"/>
      <c r="D72" s="7"/>
      <c r="E72" s="163"/>
      <c r="F72" s="163"/>
      <c r="G72" s="165"/>
      <c r="H72" s="164"/>
      <c r="I72" s="164"/>
      <c r="J72" s="163">
        <f t="shared" si="5"/>
        <v>0</v>
      </c>
      <c r="K72" s="295"/>
    </row>
    <row r="73" spans="1:11" ht="33" hidden="1" customHeight="1" x14ac:dyDescent="0.25">
      <c r="A73" s="136"/>
      <c r="B73" s="308"/>
      <c r="C73" s="215"/>
      <c r="D73" s="7"/>
      <c r="E73" s="163"/>
      <c r="F73" s="163"/>
      <c r="G73" s="165"/>
      <c r="H73" s="164"/>
      <c r="I73" s="164"/>
      <c r="J73" s="163">
        <f t="shared" si="5"/>
        <v>0</v>
      </c>
      <c r="K73" s="295"/>
    </row>
    <row r="74" spans="1:11" hidden="1" x14ac:dyDescent="0.25">
      <c r="A74" s="7"/>
      <c r="B74" s="7"/>
      <c r="C74" s="7"/>
      <c r="D74" s="7"/>
      <c r="E74" s="163"/>
      <c r="F74" s="163"/>
      <c r="G74" s="165"/>
      <c r="H74" s="165"/>
      <c r="I74" s="165"/>
      <c r="J74" s="163">
        <f t="shared" si="5"/>
        <v>0</v>
      </c>
      <c r="K74" s="7"/>
    </row>
    <row r="75" spans="1:11" hidden="1" x14ac:dyDescent="0.25">
      <c r="A75" s="7"/>
      <c r="B75" s="7"/>
      <c r="C75" s="7"/>
      <c r="D75" s="7"/>
      <c r="E75" s="165"/>
      <c r="F75" s="165"/>
      <c r="G75" s="165"/>
      <c r="H75" s="165"/>
      <c r="I75" s="165"/>
      <c r="J75" s="166">
        <f>E75+I75</f>
        <v>0</v>
      </c>
      <c r="K75" s="7"/>
    </row>
    <row r="76" spans="1:11" hidden="1" x14ac:dyDescent="0.25">
      <c r="A76" s="7"/>
      <c r="B76" s="7"/>
      <c r="C76" s="7"/>
      <c r="D76" s="7"/>
      <c r="E76" s="165"/>
      <c r="F76" s="165"/>
      <c r="G76" s="165"/>
      <c r="H76" s="165"/>
      <c r="I76" s="165"/>
      <c r="J76" s="166">
        <f>E76+I76</f>
        <v>0</v>
      </c>
      <c r="K76" s="7"/>
    </row>
    <row r="77" spans="1:11" ht="31.5" hidden="1" x14ac:dyDescent="0.25">
      <c r="A77" s="7"/>
      <c r="B77" s="139" t="s">
        <v>15</v>
      </c>
      <c r="C77" s="8"/>
      <c r="D77" s="8"/>
      <c r="E77" s="163">
        <f t="shared" ref="E77:J77" si="6">SUM(E67:E76)</f>
        <v>0</v>
      </c>
      <c r="F77" s="163">
        <f t="shared" si="6"/>
        <v>0</v>
      </c>
      <c r="G77" s="163">
        <f t="shared" si="6"/>
        <v>0</v>
      </c>
      <c r="H77" s="163">
        <f t="shared" si="6"/>
        <v>0</v>
      </c>
      <c r="I77" s="163">
        <f t="shared" si="6"/>
        <v>0</v>
      </c>
      <c r="J77" s="163">
        <f t="shared" si="6"/>
        <v>0</v>
      </c>
      <c r="K77" s="8"/>
    </row>
    <row r="78" spans="1:11" hidden="1" x14ac:dyDescent="0.25">
      <c r="A78" s="292" t="s">
        <v>16</v>
      </c>
      <c r="B78" s="292"/>
      <c r="C78" s="292"/>
      <c r="D78" s="292"/>
      <c r="E78" s="292"/>
      <c r="F78" s="292"/>
      <c r="G78" s="292"/>
      <c r="H78" s="292"/>
      <c r="I78" s="292"/>
      <c r="J78" s="292"/>
      <c r="K78" s="292"/>
    </row>
    <row r="79" spans="1:11" ht="29.25" hidden="1" customHeight="1" x14ac:dyDescent="0.25">
      <c r="A79" s="136"/>
      <c r="B79" s="174"/>
      <c r="C79" s="134"/>
      <c r="D79" s="7"/>
      <c r="E79" s="163"/>
      <c r="F79" s="163"/>
      <c r="G79" s="164"/>
      <c r="H79" s="165"/>
      <c r="I79" s="164"/>
      <c r="J79" s="163">
        <f t="shared" ref="J79:J84" si="7">E79+I79</f>
        <v>0</v>
      </c>
      <c r="K79" s="204"/>
    </row>
    <row r="80" spans="1:11" s="212" customFormat="1" ht="40.5" hidden="1" customHeight="1" x14ac:dyDescent="0.25">
      <c r="A80" s="206"/>
      <c r="B80" s="189"/>
      <c r="C80" s="207"/>
      <c r="D80" s="208"/>
      <c r="E80" s="209"/>
      <c r="F80" s="209"/>
      <c r="G80" s="210"/>
      <c r="H80" s="211"/>
      <c r="I80" s="210"/>
      <c r="J80" s="209">
        <f t="shared" si="7"/>
        <v>0</v>
      </c>
      <c r="K80" s="171"/>
    </row>
    <row r="81" spans="1:11" hidden="1" x14ac:dyDescent="0.25">
      <c r="A81" s="7"/>
      <c r="B81" s="7"/>
      <c r="C81" s="7"/>
      <c r="D81" s="7"/>
      <c r="E81" s="165"/>
      <c r="F81" s="165"/>
      <c r="G81" s="165"/>
      <c r="H81" s="165"/>
      <c r="I81" s="165"/>
      <c r="J81" s="166">
        <f t="shared" si="7"/>
        <v>0</v>
      </c>
      <c r="K81" s="7"/>
    </row>
    <row r="82" spans="1:11" hidden="1" x14ac:dyDescent="0.25">
      <c r="A82" s="7"/>
      <c r="B82" s="7"/>
      <c r="C82" s="7"/>
      <c r="D82" s="7"/>
      <c r="E82" s="165"/>
      <c r="F82" s="165"/>
      <c r="G82" s="165"/>
      <c r="H82" s="165"/>
      <c r="I82" s="165"/>
      <c r="J82" s="166">
        <f t="shared" si="7"/>
        <v>0</v>
      </c>
      <c r="K82" s="7"/>
    </row>
    <row r="83" spans="1:11" hidden="1" x14ac:dyDescent="0.25">
      <c r="A83" s="7"/>
      <c r="B83" s="7"/>
      <c r="C83" s="7"/>
      <c r="D83" s="7"/>
      <c r="E83" s="165"/>
      <c r="F83" s="165"/>
      <c r="G83" s="165"/>
      <c r="H83" s="165"/>
      <c r="I83" s="165"/>
      <c r="J83" s="166">
        <f t="shared" si="7"/>
        <v>0</v>
      </c>
      <c r="K83" s="7"/>
    </row>
    <row r="84" spans="1:11" hidden="1" x14ac:dyDescent="0.25">
      <c r="A84" s="7"/>
      <c r="B84" s="7"/>
      <c r="C84" s="7"/>
      <c r="D84" s="7"/>
      <c r="E84" s="165"/>
      <c r="F84" s="165"/>
      <c r="G84" s="165"/>
      <c r="H84" s="165"/>
      <c r="I84" s="165"/>
      <c r="J84" s="166">
        <f t="shared" si="7"/>
        <v>0</v>
      </c>
      <c r="K84" s="7"/>
    </row>
    <row r="85" spans="1:11" ht="31.5" hidden="1" x14ac:dyDescent="0.25">
      <c r="A85" s="7"/>
      <c r="B85" s="139" t="s">
        <v>17</v>
      </c>
      <c r="C85" s="8"/>
      <c r="D85" s="8"/>
      <c r="E85" s="163">
        <f t="shared" ref="E85:J85" si="8">SUM(E79:E84)</f>
        <v>0</v>
      </c>
      <c r="F85" s="163">
        <f t="shared" si="8"/>
        <v>0</v>
      </c>
      <c r="G85" s="163">
        <f t="shared" si="8"/>
        <v>0</v>
      </c>
      <c r="H85" s="163">
        <f t="shared" si="8"/>
        <v>0</v>
      </c>
      <c r="I85" s="163">
        <f t="shared" si="8"/>
        <v>0</v>
      </c>
      <c r="J85" s="163">
        <f t="shared" si="8"/>
        <v>0</v>
      </c>
      <c r="K85" s="8"/>
    </row>
    <row r="86" spans="1:11" ht="18.75" x14ac:dyDescent="0.25">
      <c r="A86" s="7"/>
      <c r="B86" s="145" t="s">
        <v>53</v>
      </c>
      <c r="C86" s="7"/>
      <c r="D86" s="7"/>
      <c r="E86" s="163">
        <f t="shared" ref="E86:J86" si="9">E85+E77+E65</f>
        <v>53946.644999999982</v>
      </c>
      <c r="F86" s="163">
        <f t="shared" si="9"/>
        <v>45715.58</v>
      </c>
      <c r="G86" s="163">
        <f t="shared" si="9"/>
        <v>45211.524000000005</v>
      </c>
      <c r="H86" s="163">
        <f t="shared" si="9"/>
        <v>30066.003000000001</v>
      </c>
      <c r="I86" s="163">
        <f t="shared" si="9"/>
        <v>15649.576999999997</v>
      </c>
      <c r="J86" s="163">
        <f t="shared" si="9"/>
        <v>99662.224999999991</v>
      </c>
      <c r="K86" s="7"/>
    </row>
    <row r="88" spans="1:11" s="16" customFormat="1" ht="18.75" x14ac:dyDescent="0.3">
      <c r="B88" s="311" t="s">
        <v>61</v>
      </c>
      <c r="C88" s="311"/>
      <c r="D88" s="12"/>
      <c r="E88" s="13"/>
      <c r="F88" s="13"/>
      <c r="G88" s="13"/>
      <c r="H88" s="167"/>
      <c r="I88" s="15"/>
      <c r="J88" s="167"/>
    </row>
    <row r="89" spans="1:11" s="16" customFormat="1" ht="42" customHeight="1" x14ac:dyDescent="0.3">
      <c r="B89" s="311"/>
      <c r="C89" s="311"/>
      <c r="E89" s="168"/>
      <c r="F89" s="168"/>
      <c r="G89" s="168"/>
      <c r="H89" s="168"/>
      <c r="I89" s="196" t="s">
        <v>62</v>
      </c>
      <c r="J89" s="168"/>
      <c r="K89" s="312"/>
    </row>
    <row r="90" spans="1:11" s="16" customFormat="1" x14ac:dyDescent="0.25">
      <c r="E90" s="168"/>
      <c r="F90" s="168"/>
      <c r="G90" s="168"/>
      <c r="H90" s="168"/>
      <c r="I90" s="168"/>
      <c r="J90" s="168"/>
      <c r="K90" s="312"/>
    </row>
  </sheetData>
  <mergeCells count="25">
    <mergeCell ref="K17:K19"/>
    <mergeCell ref="B88:B89"/>
    <mergeCell ref="C88:C89"/>
    <mergeCell ref="K89:K90"/>
    <mergeCell ref="K12:K15"/>
    <mergeCell ref="K20:K22"/>
    <mergeCell ref="K26:K31"/>
    <mergeCell ref="K32:K37"/>
    <mergeCell ref="K38:K39"/>
    <mergeCell ref="K6:K8"/>
    <mergeCell ref="B2:K2"/>
    <mergeCell ref="A66:K66"/>
    <mergeCell ref="A5:K5"/>
    <mergeCell ref="A78:K78"/>
    <mergeCell ref="B72:B73"/>
    <mergeCell ref="K72:K73"/>
    <mergeCell ref="K63:K64"/>
    <mergeCell ref="B70:B71"/>
    <mergeCell ref="K70:K71"/>
    <mergeCell ref="K59:K60"/>
    <mergeCell ref="K61:K62"/>
    <mergeCell ref="K52:K53"/>
    <mergeCell ref="K42:K44"/>
    <mergeCell ref="K49:K50"/>
    <mergeCell ref="K10:K11"/>
  </mergeCells>
  <pageMargins left="0" right="0.19685039370078741" top="0" bottom="0" header="0.31496062992125984" footer="0.31496062992125984"/>
  <pageSetup paperSize="9" scale="45" fitToWidth="0"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Розшифровка</vt:lpstr>
      <vt:lpstr>МЕРІЯ</vt:lpstr>
      <vt:lpstr>ФУ</vt:lpstr>
      <vt:lpstr>МЕРІЯ!Заголовки_для_печати</vt:lpstr>
      <vt:lpstr>ФУ!Заголовки_для_печати</vt:lpstr>
      <vt:lpstr>МЕРІЯ!Область_печати</vt:lpstr>
      <vt:lpstr>Розшифровка!Область_печати</vt:lpstr>
      <vt:lpstr>ФУ!Область_печати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2021-03-23T16:23:06Z</dcterms:modified>
</cp:coreProperties>
</file>