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0" windowWidth="28800" windowHeight="12030"/>
  </bookViews>
  <sheets>
    <sheet name="Додаток 3.2.РА" sheetId="5" r:id="rId1"/>
  </sheets>
  <definedNames>
    <definedName name="_xlnm.Print_Area" localSheetId="0">'Додаток 3.2.РА'!$A$1:$H$85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5" l="1"/>
  <c r="G20" i="5" l="1"/>
  <c r="G19" i="5"/>
  <c r="E33" i="5"/>
  <c r="G34" i="5"/>
  <c r="G21" i="5"/>
  <c r="E56" i="5" l="1"/>
  <c r="E55" i="5"/>
  <c r="E34" i="5"/>
  <c r="E32" i="5"/>
  <c r="E31" i="5"/>
  <c r="E30" i="5"/>
  <c r="E29" i="5"/>
  <c r="E19" i="5"/>
  <c r="E20" i="5"/>
  <c r="E21" i="5"/>
  <c r="E22" i="5"/>
  <c r="E23" i="5"/>
  <c r="E24" i="5"/>
  <c r="E25" i="5"/>
  <c r="E26" i="5"/>
  <c r="E18" i="5"/>
  <c r="F24" i="5" l="1"/>
  <c r="F29" i="5"/>
  <c r="F34" i="5" l="1"/>
  <c r="E72" i="5" l="1"/>
  <c r="F22" i="5" l="1"/>
  <c r="F21" i="5"/>
  <c r="F23" i="5" l="1"/>
  <c r="F36" i="5" l="1"/>
  <c r="F40" i="5" l="1"/>
  <c r="F82" i="5" l="1"/>
  <c r="F80" i="5"/>
  <c r="E81" i="5"/>
  <c r="F19" i="5" l="1"/>
  <c r="F18" i="5"/>
  <c r="F41" i="5" l="1"/>
  <c r="E67" i="5" l="1"/>
  <c r="E68" i="5"/>
  <c r="E69" i="5"/>
  <c r="F77" i="5" l="1"/>
  <c r="E80" i="5" l="1"/>
  <c r="E79" i="5"/>
  <c r="E78" i="5"/>
  <c r="E71" i="5" l="1"/>
  <c r="E53" i="5" l="1"/>
  <c r="E52" i="5"/>
  <c r="E74" i="5" l="1"/>
  <c r="E82" i="5" l="1"/>
  <c r="E77" i="5"/>
  <c r="E50" i="5" l="1"/>
  <c r="E49" i="5"/>
  <c r="E48" i="5"/>
  <c r="E47" i="5"/>
  <c r="E46" i="5"/>
  <c r="E45" i="5"/>
  <c r="E44" i="5"/>
  <c r="E42" i="5"/>
  <c r="E36" i="5" l="1"/>
  <c r="E66" i="5" l="1"/>
  <c r="E37" i="5"/>
  <c r="E38" i="5"/>
  <c r="E39" i="5"/>
  <c r="E40" i="5"/>
  <c r="E41" i="5"/>
</calcChain>
</file>

<file path=xl/sharedStrings.xml><?xml version="1.0" encoding="utf-8"?>
<sst xmlns="http://schemas.openxmlformats.org/spreadsheetml/2006/main" count="150" uniqueCount="50">
  <si>
    <t>ЗАТВЕРДЖЕНО</t>
  </si>
  <si>
    <t>Рішення міської ради</t>
  </si>
  <si>
    <t>______________ №____</t>
  </si>
  <si>
    <t>Очікувані результати</t>
  </si>
  <si>
    <t>Найменування завдання</t>
  </si>
  <si>
    <t>Найменування показників виконання завдання</t>
  </si>
  <si>
    <t>Одиниця виміру</t>
  </si>
  <si>
    <t>Значення показників</t>
  </si>
  <si>
    <t>усього</t>
  </si>
  <si>
    <t>у тому числі за роками</t>
  </si>
  <si>
    <t>Секретар міської ради</t>
  </si>
  <si>
    <t>районна адміністрація Запорізької міської ради по Хортицькому району</t>
  </si>
  <si>
    <t>районна адміністрація Запорізької міської ради по Вознесенівському району</t>
  </si>
  <si>
    <t>районна адміністрація Запорізької міської ради по Олександрівському району</t>
  </si>
  <si>
    <t>районна адміністрація Запорізької міської ради по Комунарському району</t>
  </si>
  <si>
    <t>районна адміністрація Запорізької міської ради по Шевченківському району</t>
  </si>
  <si>
    <t>районна адміністрація Запорізької міської ради по Заводському району</t>
  </si>
  <si>
    <t>площа районів міста</t>
  </si>
  <si>
    <t>районна адміністрація Запорізької міської ради по Дніпровському району</t>
  </si>
  <si>
    <t>кв.км.</t>
  </si>
  <si>
    <t>Забезпечення проведення благоустрою території районів міста</t>
  </si>
  <si>
    <t>Реалізація проектів-переможців громадського бюджету</t>
  </si>
  <si>
    <t>капітальний ремонт об'єктів благоустрою</t>
  </si>
  <si>
    <t>од.</t>
  </si>
  <si>
    <t>Головні розпорядники бюджетних коштів</t>
  </si>
  <si>
    <t>забезпечення проектування, будівництва та реконструкції об'єктів</t>
  </si>
  <si>
    <t>об'єкт</t>
  </si>
  <si>
    <t>Будівництво об'єктів комунального господарства</t>
  </si>
  <si>
    <t xml:space="preserve">Розвиток автомобільних доріг та дорожньої інфраструктури </t>
  </si>
  <si>
    <t>Будівництво, реконструкція та капітальний ремонт об’єктів дорожньої інфраструктури</t>
  </si>
  <si>
    <t>Організація благоустрою міста</t>
  </si>
  <si>
    <t>Поточний ремонт об’єктів дорожньої інфраструктури</t>
  </si>
  <si>
    <t>тис.кв.м.</t>
  </si>
  <si>
    <t>поточний ремонт тротуарів</t>
  </si>
  <si>
    <t>забезпечення  проектування, будівництва, реконструкції та капітального ремонту об'єктів дорожньої інфраструктури</t>
  </si>
  <si>
    <t>забезпечення  проектування, будівництва, реконструкції, капітального та поточного ремонту об'єктів дорожньої інфраструктури</t>
  </si>
  <si>
    <t>поточний ремонт доріг</t>
  </si>
  <si>
    <t>Виконання доручень депутатів обласної ради</t>
  </si>
  <si>
    <t>виконання доручень депутатів обласної ради</t>
  </si>
  <si>
    <t>захід</t>
  </si>
  <si>
    <t>Заходи із запобігання та ліквідації надзвичайних ситуацій та наслідків стихійного лиха</t>
  </si>
  <si>
    <t>проведення демеркуризації</t>
  </si>
  <si>
    <t>Забезпечення проведення заходів з попередження та ліквідації наслідків надзвичайних ситуацій</t>
  </si>
  <si>
    <t>поточний ремонт траси Харків-Сімферополь-Алушта-Ялта</t>
  </si>
  <si>
    <t>Інші видатки</t>
  </si>
  <si>
    <t>До Програми розвитку інфраструктури та комплексного благоустрою міста Запоріжжя на 2020-2022 роки</t>
  </si>
  <si>
    <t>виконання Програми розвитку інфраструктури  та комплексного благоустрою міста Запоріжжя на 2020-2022 роки</t>
  </si>
  <si>
    <t>забезпечення збереження (охорони) об’єкту будівництва</t>
  </si>
  <si>
    <t>Додаток 3.2</t>
  </si>
  <si>
    <t>Г.Б. Наумов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</si>
</sst>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3" fontId="9" fillId="2" borderId="1" xfId="1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0" fontId="9" fillId="2" borderId="4" xfId="1" applyFont="1" applyFill="1" applyBorder="1" applyAlignment="1">
      <alignment horizontal="center" vertical="top" wrapText="1"/>
    </xf>
    <xf numFmtId="166" fontId="3" fillId="2" borderId="0" xfId="1" applyNumberFormat="1" applyFont="1" applyFill="1" applyAlignment="1">
      <alignment vertical="top" wrapText="1"/>
    </xf>
    <xf numFmtId="0" fontId="3" fillId="2" borderId="0" xfId="1" applyFont="1" applyFill="1" applyAlignment="1">
      <alignment vertical="top" wrapText="1"/>
    </xf>
    <xf numFmtId="0" fontId="9" fillId="2" borderId="0" xfId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center" vertical="top" wrapText="1"/>
    </xf>
    <xf numFmtId="3" fontId="10" fillId="2" borderId="2" xfId="1" applyNumberFormat="1" applyFont="1" applyFill="1" applyBorder="1" applyAlignment="1">
      <alignment horizontal="center" vertical="top" wrapText="1"/>
    </xf>
    <xf numFmtId="3" fontId="9" fillId="2" borderId="2" xfId="1" applyNumberFormat="1" applyFont="1" applyFill="1" applyBorder="1" applyAlignment="1">
      <alignment horizontal="center" vertical="top" wrapText="1"/>
    </xf>
    <xf numFmtId="166" fontId="9" fillId="2" borderId="2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0" fontId="9" fillId="2" borderId="1" xfId="1" applyNumberFormat="1" applyFont="1" applyFill="1" applyBorder="1" applyAlignment="1">
      <alignment horizontal="left" vertical="top" wrapText="1"/>
    </xf>
    <xf numFmtId="0" fontId="9" fillId="2" borderId="2" xfId="1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0" fontId="9" fillId="2" borderId="0" xfId="1" applyFont="1" applyFill="1" applyAlignment="1">
      <alignment vertical="distributed"/>
    </xf>
    <xf numFmtId="0" fontId="9" fillId="2" borderId="1" xfId="1" applyFont="1" applyFill="1" applyBorder="1" applyAlignment="1">
      <alignment vertical="top" wrapText="1"/>
    </xf>
    <xf numFmtId="166" fontId="9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166" fontId="10" fillId="2" borderId="2" xfId="1" applyNumberFormat="1" applyFont="1" applyFill="1" applyBorder="1" applyAlignment="1">
      <alignment horizontal="center" vertical="top" wrapText="1"/>
    </xf>
    <xf numFmtId="166" fontId="10" fillId="2" borderId="1" xfId="1" applyNumberFormat="1" applyFont="1" applyFill="1" applyBorder="1" applyAlignment="1">
      <alignment horizontal="center" vertical="top" wrapText="1"/>
    </xf>
    <xf numFmtId="166" fontId="3" fillId="2" borderId="0" xfId="1" applyNumberFormat="1" applyFont="1" applyFill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top" wrapText="1"/>
    </xf>
    <xf numFmtId="1" fontId="3" fillId="2" borderId="0" xfId="1" applyNumberFormat="1" applyFont="1" applyFill="1" applyBorder="1" applyAlignment="1">
      <alignment horizontal="center" vertical="top" wrapText="1"/>
    </xf>
    <xf numFmtId="165" fontId="9" fillId="2" borderId="1" xfId="1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top" wrapText="1"/>
    </xf>
    <xf numFmtId="0" fontId="13" fillId="2" borderId="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vertical="top" wrapText="1"/>
    </xf>
    <xf numFmtId="0" fontId="10" fillId="2" borderId="5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 wrapText="1"/>
    </xf>
    <xf numFmtId="0" fontId="9" fillId="2" borderId="5" xfId="1" applyFont="1" applyFill="1" applyBorder="1" applyAlignment="1">
      <alignment vertical="top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center" vertical="justify" wrapText="1"/>
    </xf>
    <xf numFmtId="0" fontId="4" fillId="2" borderId="0" xfId="1" applyFont="1" applyFill="1" applyAlignment="1">
      <alignment horizontal="center" vertical="justify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6" xfId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center" vertical="top" wrapText="1"/>
    </xf>
    <xf numFmtId="0" fontId="10" fillId="2" borderId="2" xfId="1" applyFont="1" applyFill="1" applyBorder="1" applyAlignment="1">
      <alignment horizontal="left" vertical="top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5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9" fillId="2" borderId="5" xfId="0" applyNumberFormat="1" applyFont="1" applyFill="1" applyBorder="1" applyAlignment="1">
      <alignment horizontal="left" vertical="top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5"/>
  <sheetViews>
    <sheetView tabSelected="1" view="pageBreakPreview" topLeftCell="A59" zoomScaleSheetLayoutView="100" workbookViewId="0">
      <selection activeCell="D24" sqref="D24"/>
    </sheetView>
  </sheetViews>
  <sheetFormatPr defaultColWidth="9.140625" defaultRowHeight="12.75" x14ac:dyDescent="0.25"/>
  <cols>
    <col min="1" max="1" width="36.7109375" style="1" customWidth="1"/>
    <col min="2" max="2" width="32.7109375" style="1" customWidth="1"/>
    <col min="3" max="3" width="48.7109375" style="2" customWidth="1"/>
    <col min="4" max="4" width="13.140625" style="3" customWidth="1"/>
    <col min="5" max="5" width="13.5703125" style="2" customWidth="1"/>
    <col min="6" max="6" width="13.42578125" style="2" customWidth="1"/>
    <col min="7" max="7" width="12.85546875" style="2" customWidth="1"/>
    <col min="8" max="8" width="13.7109375" style="2" customWidth="1"/>
    <col min="9" max="9" width="14.42578125" style="2" customWidth="1"/>
    <col min="10" max="10" width="11.140625" style="2" customWidth="1"/>
    <col min="11" max="16384" width="9.140625" style="2"/>
  </cols>
  <sheetData>
    <row r="1" spans="1:10" ht="23.25" x14ac:dyDescent="0.25">
      <c r="F1" s="75" t="s">
        <v>0</v>
      </c>
      <c r="G1" s="75"/>
      <c r="H1" s="4"/>
    </row>
    <row r="2" spans="1:10" ht="23.25" customHeight="1" x14ac:dyDescent="0.25">
      <c r="F2" s="75" t="s">
        <v>1</v>
      </c>
      <c r="G2" s="75"/>
      <c r="H2" s="75"/>
    </row>
    <row r="3" spans="1:10" ht="23.25" customHeight="1" x14ac:dyDescent="0.25">
      <c r="F3" s="76" t="s">
        <v>2</v>
      </c>
      <c r="G3" s="76"/>
      <c r="H3" s="76"/>
    </row>
    <row r="4" spans="1:10" ht="23.25" x14ac:dyDescent="0.25">
      <c r="F4" s="4"/>
      <c r="G4" s="4"/>
      <c r="H4" s="4"/>
    </row>
    <row r="5" spans="1:10" ht="23.25" x14ac:dyDescent="0.25">
      <c r="A5" s="2"/>
      <c r="B5" s="2"/>
      <c r="C5" s="5"/>
      <c r="D5" s="6"/>
      <c r="F5" s="77" t="s">
        <v>48</v>
      </c>
      <c r="G5" s="77"/>
      <c r="H5" s="4"/>
    </row>
    <row r="6" spans="1:10" ht="143.25" customHeight="1" x14ac:dyDescent="0.25">
      <c r="A6" s="2"/>
      <c r="B6" s="2"/>
      <c r="C6" s="5"/>
      <c r="D6" s="5"/>
      <c r="E6" s="5"/>
      <c r="F6" s="77" t="s">
        <v>45</v>
      </c>
      <c r="G6" s="77"/>
      <c r="H6" s="77"/>
    </row>
    <row r="7" spans="1:10" ht="17.25" customHeight="1" x14ac:dyDescent="0.25">
      <c r="A7" s="2"/>
      <c r="B7" s="2"/>
    </row>
    <row r="8" spans="1:10" s="5" customFormat="1" ht="22.5" x14ac:dyDescent="0.25">
      <c r="A8" s="78" t="s">
        <v>3</v>
      </c>
      <c r="B8" s="78"/>
      <c r="C8" s="78"/>
      <c r="D8" s="78"/>
      <c r="E8" s="78"/>
      <c r="F8" s="78"/>
      <c r="G8" s="78"/>
      <c r="H8" s="78"/>
    </row>
    <row r="9" spans="1:10" s="5" customFormat="1" ht="24" customHeight="1" x14ac:dyDescent="0.25">
      <c r="A9" s="79" t="s">
        <v>46</v>
      </c>
      <c r="B9" s="79"/>
      <c r="C9" s="79"/>
      <c r="D9" s="79"/>
      <c r="E9" s="79"/>
      <c r="F9" s="79"/>
      <c r="G9" s="79"/>
      <c r="H9" s="79"/>
      <c r="I9" s="7"/>
      <c r="J9" s="7"/>
    </row>
    <row r="10" spans="1:10" s="5" customFormat="1" ht="10.5" customHeight="1" x14ac:dyDescent="0.25">
      <c r="A10" s="6"/>
      <c r="B10" s="6"/>
      <c r="C10" s="6"/>
      <c r="D10" s="6"/>
      <c r="E10" s="6"/>
      <c r="F10" s="6"/>
      <c r="G10" s="6"/>
      <c r="H10" s="6"/>
      <c r="I10" s="7"/>
      <c r="J10" s="7"/>
    </row>
    <row r="11" spans="1:10" x14ac:dyDescent="0.25">
      <c r="A11" s="8"/>
      <c r="B11" s="8"/>
      <c r="C11" s="9"/>
      <c r="D11" s="10"/>
      <c r="E11" s="9"/>
      <c r="F11" s="9"/>
      <c r="G11" s="9"/>
      <c r="H11" s="9"/>
      <c r="I11" s="9"/>
      <c r="J11" s="9"/>
    </row>
    <row r="12" spans="1:10" ht="15.75" x14ac:dyDescent="0.25">
      <c r="A12" s="80" t="s">
        <v>4</v>
      </c>
      <c r="B12" s="81" t="s">
        <v>5</v>
      </c>
      <c r="C12" s="80" t="s">
        <v>24</v>
      </c>
      <c r="D12" s="80" t="s">
        <v>6</v>
      </c>
      <c r="E12" s="80" t="s">
        <v>7</v>
      </c>
      <c r="F12" s="80"/>
      <c r="G12" s="80"/>
      <c r="H12" s="80"/>
      <c r="I12" s="9"/>
      <c r="J12" s="9"/>
    </row>
    <row r="13" spans="1:10" ht="15.75" x14ac:dyDescent="0.25">
      <c r="A13" s="80"/>
      <c r="B13" s="82"/>
      <c r="C13" s="80"/>
      <c r="D13" s="80"/>
      <c r="E13" s="80" t="s">
        <v>8</v>
      </c>
      <c r="F13" s="80" t="s">
        <v>9</v>
      </c>
      <c r="G13" s="80"/>
      <c r="H13" s="80"/>
      <c r="I13" s="9"/>
      <c r="J13" s="9"/>
    </row>
    <row r="14" spans="1:10" ht="15.75" x14ac:dyDescent="0.25">
      <c r="A14" s="80"/>
      <c r="B14" s="83"/>
      <c r="C14" s="80"/>
      <c r="D14" s="80"/>
      <c r="E14" s="80"/>
      <c r="F14" s="49">
        <v>2020</v>
      </c>
      <c r="G14" s="49">
        <v>2021</v>
      </c>
      <c r="H14" s="49">
        <v>2022</v>
      </c>
      <c r="I14" s="9"/>
      <c r="J14" s="9"/>
    </row>
    <row r="15" spans="1:10" s="3" customFormat="1" ht="15.75" x14ac:dyDescent="0.25">
      <c r="A15" s="49">
        <v>1</v>
      </c>
      <c r="B15" s="49">
        <v>2</v>
      </c>
      <c r="C15" s="49">
        <v>3</v>
      </c>
      <c r="D15" s="49">
        <v>4</v>
      </c>
      <c r="E15" s="49">
        <v>5</v>
      </c>
      <c r="F15" s="49">
        <v>6</v>
      </c>
      <c r="G15" s="49">
        <v>7</v>
      </c>
      <c r="H15" s="49">
        <v>8</v>
      </c>
      <c r="I15" s="10"/>
      <c r="J15" s="10"/>
    </row>
    <row r="16" spans="1:10" s="3" customFormat="1" ht="15.75" x14ac:dyDescent="0.25">
      <c r="A16" s="56" t="s">
        <v>27</v>
      </c>
      <c r="B16" s="57"/>
      <c r="C16" s="57"/>
      <c r="D16" s="57"/>
      <c r="E16" s="57"/>
      <c r="F16" s="57"/>
      <c r="G16" s="57"/>
      <c r="H16" s="58"/>
      <c r="I16" s="11"/>
    </row>
    <row r="17" spans="1:9" s="3" customFormat="1" ht="14.25" customHeight="1" x14ac:dyDescent="0.25">
      <c r="A17" s="59" t="s">
        <v>27</v>
      </c>
      <c r="B17" s="62" t="s">
        <v>25</v>
      </c>
      <c r="C17" s="12"/>
      <c r="D17" s="12"/>
      <c r="E17" s="13"/>
      <c r="F17" s="12"/>
      <c r="G17" s="12"/>
      <c r="H17" s="12"/>
      <c r="I17" s="10"/>
    </row>
    <row r="18" spans="1:9" s="3" customFormat="1" ht="31.5" x14ac:dyDescent="0.25">
      <c r="A18" s="60"/>
      <c r="B18" s="63"/>
      <c r="C18" s="14" t="s">
        <v>11</v>
      </c>
      <c r="D18" s="12" t="s">
        <v>26</v>
      </c>
      <c r="E18" s="13">
        <f>SUM(F18:H18)</f>
        <v>8</v>
      </c>
      <c r="F18" s="12">
        <f>2+1+1+1</f>
        <v>5</v>
      </c>
      <c r="G18" s="12">
        <v>3</v>
      </c>
      <c r="H18" s="12"/>
      <c r="I18" s="10"/>
    </row>
    <row r="19" spans="1:9" s="3" customFormat="1" ht="31.5" x14ac:dyDescent="0.25">
      <c r="A19" s="60"/>
      <c r="B19" s="63"/>
      <c r="C19" s="50" t="s">
        <v>12</v>
      </c>
      <c r="D19" s="12" t="s">
        <v>26</v>
      </c>
      <c r="E19" s="13">
        <f t="shared" ref="E19:E26" si="0">SUM(F19:H19)</f>
        <v>4</v>
      </c>
      <c r="F19" s="15">
        <f>1+1</f>
        <v>2</v>
      </c>
      <c r="G19" s="15">
        <f>1+1</f>
        <v>2</v>
      </c>
      <c r="H19" s="12"/>
      <c r="I19" s="10"/>
    </row>
    <row r="20" spans="1:9" s="3" customFormat="1" ht="31.5" x14ac:dyDescent="0.25">
      <c r="A20" s="60"/>
      <c r="B20" s="63"/>
      <c r="C20" s="50" t="s">
        <v>18</v>
      </c>
      <c r="D20" s="12" t="s">
        <v>26</v>
      </c>
      <c r="E20" s="13">
        <f t="shared" si="0"/>
        <v>3</v>
      </c>
      <c r="F20" s="15">
        <v>1</v>
      </c>
      <c r="G20" s="15">
        <f>1+1</f>
        <v>2</v>
      </c>
      <c r="H20" s="12"/>
      <c r="I20" s="10"/>
    </row>
    <row r="21" spans="1:9" s="3" customFormat="1" ht="31.5" x14ac:dyDescent="0.25">
      <c r="A21" s="60"/>
      <c r="B21" s="63"/>
      <c r="C21" s="50" t="s">
        <v>14</v>
      </c>
      <c r="D21" s="12" t="s">
        <v>26</v>
      </c>
      <c r="E21" s="13">
        <f t="shared" si="0"/>
        <v>15</v>
      </c>
      <c r="F21" s="12">
        <f>6+1+1+1</f>
        <v>9</v>
      </c>
      <c r="G21" s="12">
        <f>5+1</f>
        <v>6</v>
      </c>
      <c r="H21" s="12"/>
      <c r="I21" s="10"/>
    </row>
    <row r="22" spans="1:9" s="3" customFormat="1" ht="31.5" x14ac:dyDescent="0.25">
      <c r="A22" s="60"/>
      <c r="B22" s="63"/>
      <c r="C22" s="50" t="s">
        <v>15</v>
      </c>
      <c r="D22" s="12" t="s">
        <v>26</v>
      </c>
      <c r="E22" s="13">
        <f t="shared" si="0"/>
        <v>13</v>
      </c>
      <c r="F22" s="15">
        <f>5-1+1+1</f>
        <v>6</v>
      </c>
      <c r="G22" s="15">
        <f>6+1</f>
        <v>7</v>
      </c>
      <c r="H22" s="12"/>
      <c r="I22" s="10"/>
    </row>
    <row r="23" spans="1:9" s="3" customFormat="1" ht="31.5" x14ac:dyDescent="0.25">
      <c r="A23" s="60"/>
      <c r="B23" s="63"/>
      <c r="C23" s="50" t="s">
        <v>13</v>
      </c>
      <c r="D23" s="12" t="s">
        <v>26</v>
      </c>
      <c r="E23" s="13">
        <f t="shared" si="0"/>
        <v>5</v>
      </c>
      <c r="F23" s="15">
        <f>2+1</f>
        <v>3</v>
      </c>
      <c r="G23" s="15">
        <v>2</v>
      </c>
      <c r="H23" s="12"/>
      <c r="I23" s="10"/>
    </row>
    <row r="24" spans="1:9" s="3" customFormat="1" ht="31.5" x14ac:dyDescent="0.25">
      <c r="A24" s="60"/>
      <c r="B24" s="63"/>
      <c r="C24" s="50" t="s">
        <v>16</v>
      </c>
      <c r="D24" s="12" t="s">
        <v>26</v>
      </c>
      <c r="E24" s="13">
        <f t="shared" si="0"/>
        <v>8</v>
      </c>
      <c r="F24" s="15">
        <f>3+1+1+1-1</f>
        <v>5</v>
      </c>
      <c r="G24" s="15">
        <v>3</v>
      </c>
      <c r="H24" s="12"/>
      <c r="I24" s="44"/>
    </row>
    <row r="25" spans="1:9" s="3" customFormat="1" ht="31.5" x14ac:dyDescent="0.25">
      <c r="A25" s="59" t="s">
        <v>21</v>
      </c>
      <c r="B25" s="62" t="s">
        <v>25</v>
      </c>
      <c r="C25" s="50" t="s">
        <v>15</v>
      </c>
      <c r="D25" s="12" t="s">
        <v>26</v>
      </c>
      <c r="E25" s="13">
        <f t="shared" si="0"/>
        <v>1</v>
      </c>
      <c r="F25" s="12"/>
      <c r="G25" s="12">
        <v>1</v>
      </c>
      <c r="H25" s="12"/>
      <c r="I25" s="10"/>
    </row>
    <row r="26" spans="1:9" s="3" customFormat="1" ht="31.5" x14ac:dyDescent="0.25">
      <c r="A26" s="70"/>
      <c r="B26" s="70"/>
      <c r="C26" s="50" t="s">
        <v>12</v>
      </c>
      <c r="D26" s="12" t="s">
        <v>26</v>
      </c>
      <c r="E26" s="13">
        <f t="shared" si="0"/>
        <v>1</v>
      </c>
      <c r="F26" s="12"/>
      <c r="G26" s="12">
        <v>1</v>
      </c>
      <c r="H26" s="16"/>
      <c r="I26" s="10"/>
    </row>
    <row r="27" spans="1:9" s="18" customFormat="1" ht="15.75" x14ac:dyDescent="0.25">
      <c r="A27" s="72" t="s">
        <v>28</v>
      </c>
      <c r="B27" s="72"/>
      <c r="C27" s="72"/>
      <c r="D27" s="72"/>
      <c r="E27" s="72"/>
      <c r="F27" s="72"/>
      <c r="G27" s="72"/>
      <c r="H27" s="72"/>
      <c r="I27" s="17"/>
    </row>
    <row r="28" spans="1:9" s="18" customFormat="1" ht="15.75" x14ac:dyDescent="0.25">
      <c r="A28" s="73" t="s">
        <v>29</v>
      </c>
      <c r="B28" s="51"/>
      <c r="C28" s="19"/>
      <c r="D28" s="20"/>
      <c r="E28" s="21"/>
      <c r="F28" s="21"/>
      <c r="G28" s="21"/>
      <c r="H28" s="21"/>
      <c r="I28" s="17"/>
    </row>
    <row r="29" spans="1:9" s="18" customFormat="1" ht="31.5" x14ac:dyDescent="0.25">
      <c r="A29" s="74"/>
      <c r="B29" s="67" t="s">
        <v>34</v>
      </c>
      <c r="C29" s="50" t="s">
        <v>13</v>
      </c>
      <c r="D29" s="12" t="s">
        <v>26</v>
      </c>
      <c r="E29" s="13">
        <f t="shared" ref="E29:E34" si="1">SUM(F29:H29)</f>
        <v>1</v>
      </c>
      <c r="F29" s="22">
        <f>1-1</f>
        <v>0</v>
      </c>
      <c r="G29" s="22">
        <v>1</v>
      </c>
      <c r="H29" s="24"/>
      <c r="I29" s="17"/>
    </row>
    <row r="30" spans="1:9" s="18" customFormat="1" ht="31.5" hidden="1" x14ac:dyDescent="0.25">
      <c r="A30" s="74"/>
      <c r="B30" s="69"/>
      <c r="C30" s="25" t="s">
        <v>18</v>
      </c>
      <c r="D30" s="12" t="s">
        <v>26</v>
      </c>
      <c r="E30" s="13">
        <f t="shared" si="1"/>
        <v>0</v>
      </c>
      <c r="F30" s="22"/>
      <c r="G30" s="22"/>
      <c r="H30" s="24"/>
      <c r="I30" s="17"/>
    </row>
    <row r="31" spans="1:9" s="18" customFormat="1" ht="31.5" x14ac:dyDescent="0.25">
      <c r="A31" s="53"/>
      <c r="B31" s="69"/>
      <c r="C31" s="25" t="s">
        <v>16</v>
      </c>
      <c r="D31" s="12" t="s">
        <v>26</v>
      </c>
      <c r="E31" s="13">
        <f t="shared" si="1"/>
        <v>1</v>
      </c>
      <c r="F31" s="22">
        <v>1</v>
      </c>
      <c r="G31" s="22"/>
      <c r="H31" s="24"/>
      <c r="I31" s="17"/>
    </row>
    <row r="32" spans="1:9" s="18" customFormat="1" ht="33" customHeight="1" x14ac:dyDescent="0.25">
      <c r="A32" s="53"/>
      <c r="B32" s="69"/>
      <c r="C32" s="26" t="s">
        <v>12</v>
      </c>
      <c r="D32" s="12" t="s">
        <v>26</v>
      </c>
      <c r="E32" s="13">
        <f t="shared" si="1"/>
        <v>3</v>
      </c>
      <c r="F32" s="22">
        <v>2</v>
      </c>
      <c r="G32" s="22">
        <v>1</v>
      </c>
      <c r="H32" s="24"/>
      <c r="I32" s="17"/>
    </row>
    <row r="33" spans="1:13" s="18" customFormat="1" ht="33" customHeight="1" x14ac:dyDescent="0.25">
      <c r="A33" s="53"/>
      <c r="B33" s="69"/>
      <c r="C33" s="26" t="s">
        <v>15</v>
      </c>
      <c r="D33" s="12" t="s">
        <v>26</v>
      </c>
      <c r="E33" s="13">
        <f t="shared" si="1"/>
        <v>1</v>
      </c>
      <c r="F33" s="22"/>
      <c r="G33" s="22">
        <v>1</v>
      </c>
      <c r="H33" s="24"/>
      <c r="I33" s="17"/>
    </row>
    <row r="34" spans="1:13" s="18" customFormat="1" ht="31.5" x14ac:dyDescent="0.25">
      <c r="A34" s="53"/>
      <c r="B34" s="68"/>
      <c r="C34" s="26" t="s">
        <v>14</v>
      </c>
      <c r="D34" s="12" t="s">
        <v>26</v>
      </c>
      <c r="E34" s="13">
        <f t="shared" si="1"/>
        <v>4</v>
      </c>
      <c r="F34" s="22">
        <f>1+1-1+1</f>
        <v>2</v>
      </c>
      <c r="G34" s="22">
        <f>1+1</f>
        <v>2</v>
      </c>
      <c r="H34" s="24"/>
      <c r="I34" s="17"/>
    </row>
    <row r="35" spans="1:13" s="29" customFormat="1" ht="12.75" customHeight="1" x14ac:dyDescent="0.25">
      <c r="A35" s="66" t="s">
        <v>31</v>
      </c>
      <c r="B35" s="27"/>
      <c r="C35" s="12"/>
      <c r="D35" s="12"/>
      <c r="E35" s="28"/>
      <c r="F35" s="28"/>
      <c r="G35" s="28"/>
      <c r="H35" s="28"/>
    </row>
    <row r="36" spans="1:13" s="29" customFormat="1" ht="31.5" x14ac:dyDescent="0.25">
      <c r="A36" s="66"/>
      <c r="B36" s="67" t="s">
        <v>33</v>
      </c>
      <c r="C36" s="25" t="s">
        <v>18</v>
      </c>
      <c r="D36" s="12" t="s">
        <v>32</v>
      </c>
      <c r="E36" s="23">
        <f>SUM(F36:H36)</f>
        <v>4.593</v>
      </c>
      <c r="F36" s="30">
        <f>4.523+0.07</f>
        <v>4.593</v>
      </c>
      <c r="G36" s="30"/>
      <c r="H36" s="30"/>
    </row>
    <row r="37" spans="1:13" s="29" customFormat="1" ht="31.5" x14ac:dyDescent="0.25">
      <c r="A37" s="66"/>
      <c r="B37" s="69"/>
      <c r="C37" s="31" t="s">
        <v>11</v>
      </c>
      <c r="D37" s="12" t="s">
        <v>32</v>
      </c>
      <c r="E37" s="23">
        <f t="shared" ref="E37:E41" si="2">SUM(F37:H37)</f>
        <v>5.82</v>
      </c>
      <c r="F37" s="30">
        <v>5.82</v>
      </c>
      <c r="G37" s="30"/>
      <c r="H37" s="30"/>
    </row>
    <row r="38" spans="1:13" s="29" customFormat="1" ht="31.5" x14ac:dyDescent="0.25">
      <c r="A38" s="66"/>
      <c r="B38" s="69"/>
      <c r="C38" s="32" t="s">
        <v>12</v>
      </c>
      <c r="D38" s="12" t="s">
        <v>32</v>
      </c>
      <c r="E38" s="23">
        <f t="shared" si="2"/>
        <v>6.37</v>
      </c>
      <c r="F38" s="30">
        <v>6.37</v>
      </c>
      <c r="G38" s="30"/>
      <c r="H38" s="30"/>
    </row>
    <row r="39" spans="1:13" s="29" customFormat="1" ht="31.5" x14ac:dyDescent="0.25">
      <c r="A39" s="66"/>
      <c r="B39" s="69"/>
      <c r="C39" s="26" t="s">
        <v>13</v>
      </c>
      <c r="D39" s="12" t="s">
        <v>32</v>
      </c>
      <c r="E39" s="23">
        <f t="shared" si="2"/>
        <v>6.0410000000000004</v>
      </c>
      <c r="F39" s="30">
        <v>6.0410000000000004</v>
      </c>
      <c r="G39" s="30"/>
      <c r="H39" s="30"/>
    </row>
    <row r="40" spans="1:13" s="29" customFormat="1" ht="31.5" x14ac:dyDescent="0.25">
      <c r="A40" s="66"/>
      <c r="B40" s="69"/>
      <c r="C40" s="25" t="s">
        <v>15</v>
      </c>
      <c r="D40" s="12" t="s">
        <v>32</v>
      </c>
      <c r="E40" s="23">
        <f t="shared" si="2"/>
        <v>8.0380000000000003</v>
      </c>
      <c r="F40" s="30">
        <f>6.4+1.2</f>
        <v>7.6000000000000005</v>
      </c>
      <c r="G40" s="30">
        <v>0.438</v>
      </c>
      <c r="H40" s="30"/>
    </row>
    <row r="41" spans="1:13" s="29" customFormat="1" ht="31.5" x14ac:dyDescent="0.25">
      <c r="A41" s="66"/>
      <c r="B41" s="69"/>
      <c r="C41" s="25" t="s">
        <v>16</v>
      </c>
      <c r="D41" s="12" t="s">
        <v>32</v>
      </c>
      <c r="E41" s="23">
        <f t="shared" si="2"/>
        <v>8.4640000000000004</v>
      </c>
      <c r="F41" s="30">
        <f>4.809</f>
        <v>4.8090000000000002</v>
      </c>
      <c r="G41" s="30">
        <v>3.6549999999999998</v>
      </c>
      <c r="H41" s="30"/>
    </row>
    <row r="42" spans="1:13" s="29" customFormat="1" ht="36.75" customHeight="1" x14ac:dyDescent="0.25">
      <c r="A42" s="66"/>
      <c r="B42" s="68"/>
      <c r="C42" s="26" t="s">
        <v>14</v>
      </c>
      <c r="D42" s="12" t="s">
        <v>32</v>
      </c>
      <c r="E42" s="23">
        <f>SUM(F42:H42)</f>
        <v>2.6749999999999998</v>
      </c>
      <c r="F42" s="30">
        <v>2.6749999999999998</v>
      </c>
      <c r="G42" s="30"/>
      <c r="H42" s="30"/>
      <c r="M42" s="18"/>
    </row>
    <row r="43" spans="1:13" s="29" customFormat="1" ht="15" customHeight="1" x14ac:dyDescent="0.25">
      <c r="A43" s="66"/>
      <c r="B43" s="27"/>
      <c r="C43" s="26"/>
      <c r="D43" s="12"/>
      <c r="E43" s="23"/>
      <c r="F43" s="30"/>
      <c r="G43" s="33"/>
      <c r="H43" s="30"/>
      <c r="M43" s="18"/>
    </row>
    <row r="44" spans="1:13" s="29" customFormat="1" ht="31.5" x14ac:dyDescent="0.25">
      <c r="A44" s="66"/>
      <c r="B44" s="67" t="s">
        <v>36</v>
      </c>
      <c r="C44" s="25" t="s">
        <v>18</v>
      </c>
      <c r="D44" s="12" t="s">
        <v>32</v>
      </c>
      <c r="E44" s="23">
        <f t="shared" ref="E44:E53" si="3">SUM(F44:H44)</f>
        <v>0.30199999999999999</v>
      </c>
      <c r="F44" s="30"/>
      <c r="G44" s="33">
        <v>0.30199999999999999</v>
      </c>
      <c r="H44" s="30"/>
      <c r="M44" s="18"/>
    </row>
    <row r="45" spans="1:13" s="29" customFormat="1" ht="31.5" x14ac:dyDescent="0.25">
      <c r="A45" s="66"/>
      <c r="B45" s="69"/>
      <c r="C45" s="31" t="s">
        <v>11</v>
      </c>
      <c r="D45" s="12" t="s">
        <v>32</v>
      </c>
      <c r="E45" s="23">
        <f t="shared" si="3"/>
        <v>0.22700000000000001</v>
      </c>
      <c r="F45" s="30"/>
      <c r="G45" s="33">
        <v>0.22700000000000001</v>
      </c>
      <c r="H45" s="30"/>
      <c r="M45" s="18"/>
    </row>
    <row r="46" spans="1:13" s="29" customFormat="1" ht="31.5" hidden="1" x14ac:dyDescent="0.25">
      <c r="A46" s="66"/>
      <c r="B46" s="69"/>
      <c r="C46" s="32" t="s">
        <v>12</v>
      </c>
      <c r="D46" s="12" t="s">
        <v>32</v>
      </c>
      <c r="E46" s="23">
        <f t="shared" si="3"/>
        <v>0</v>
      </c>
      <c r="F46" s="30"/>
      <c r="G46" s="33"/>
      <c r="H46" s="30"/>
      <c r="M46" s="18"/>
    </row>
    <row r="47" spans="1:13" s="29" customFormat="1" ht="31.5" hidden="1" x14ac:dyDescent="0.25">
      <c r="A47" s="66"/>
      <c r="B47" s="69"/>
      <c r="C47" s="26" t="s">
        <v>13</v>
      </c>
      <c r="D47" s="12" t="s">
        <v>32</v>
      </c>
      <c r="E47" s="23">
        <f t="shared" si="3"/>
        <v>0</v>
      </c>
      <c r="F47" s="30"/>
      <c r="G47" s="33"/>
      <c r="H47" s="30"/>
      <c r="M47" s="18"/>
    </row>
    <row r="48" spans="1:13" s="29" customFormat="1" ht="31.5" x14ac:dyDescent="0.25">
      <c r="A48" s="66"/>
      <c r="B48" s="69"/>
      <c r="C48" s="25" t="s">
        <v>15</v>
      </c>
      <c r="D48" s="12" t="s">
        <v>32</v>
      </c>
      <c r="E48" s="23">
        <f t="shared" si="3"/>
        <v>0.27400000000000002</v>
      </c>
      <c r="F48" s="30"/>
      <c r="G48" s="33">
        <v>0.27400000000000002</v>
      </c>
      <c r="H48" s="30"/>
      <c r="M48" s="18"/>
    </row>
    <row r="49" spans="1:13" s="29" customFormat="1" ht="31.5" hidden="1" x14ac:dyDescent="0.2">
      <c r="A49" s="66"/>
      <c r="B49" s="69"/>
      <c r="C49" s="25" t="s">
        <v>16</v>
      </c>
      <c r="D49" s="12" t="s">
        <v>32</v>
      </c>
      <c r="E49" s="23">
        <f t="shared" si="3"/>
        <v>0</v>
      </c>
      <c r="F49" s="30"/>
      <c r="G49" s="33"/>
      <c r="H49" s="30"/>
      <c r="I49" s="34"/>
      <c r="M49" s="18"/>
    </row>
    <row r="50" spans="1:13" s="29" customFormat="1" ht="31.5" x14ac:dyDescent="0.25">
      <c r="A50" s="66"/>
      <c r="B50" s="68"/>
      <c r="C50" s="26" t="s">
        <v>14</v>
      </c>
      <c r="D50" s="12" t="s">
        <v>32</v>
      </c>
      <c r="E50" s="23">
        <f t="shared" si="3"/>
        <v>0.30199999999999999</v>
      </c>
      <c r="F50" s="30"/>
      <c r="G50" s="33">
        <v>0.30199999999999999</v>
      </c>
      <c r="H50" s="30"/>
      <c r="M50" s="18"/>
    </row>
    <row r="51" spans="1:13" s="29" customFormat="1" ht="15.75" hidden="1" x14ac:dyDescent="0.25">
      <c r="A51" s="66"/>
      <c r="B51" s="27"/>
      <c r="C51" s="26"/>
      <c r="D51" s="12"/>
      <c r="E51" s="23"/>
      <c r="F51" s="30"/>
      <c r="G51" s="33"/>
      <c r="H51" s="30"/>
      <c r="M51" s="18"/>
    </row>
    <row r="52" spans="1:13" s="29" customFormat="1" ht="31.5" hidden="1" x14ac:dyDescent="0.2">
      <c r="A52" s="66"/>
      <c r="B52" s="67" t="s">
        <v>43</v>
      </c>
      <c r="C52" s="25" t="s">
        <v>15</v>
      </c>
      <c r="D52" s="12" t="s">
        <v>32</v>
      </c>
      <c r="E52" s="23">
        <f t="shared" si="3"/>
        <v>1.25</v>
      </c>
      <c r="F52" s="30">
        <v>1.25</v>
      </c>
      <c r="G52" s="33"/>
      <c r="H52" s="30"/>
      <c r="I52" s="35"/>
      <c r="M52" s="18"/>
    </row>
    <row r="53" spans="1:13" s="29" customFormat="1" ht="31.5" hidden="1" x14ac:dyDescent="0.25">
      <c r="A53" s="66"/>
      <c r="B53" s="68"/>
      <c r="C53" s="26" t="s">
        <v>14</v>
      </c>
      <c r="D53" s="12" t="s">
        <v>32</v>
      </c>
      <c r="E53" s="23">
        <f t="shared" si="3"/>
        <v>1.25</v>
      </c>
      <c r="F53" s="30">
        <v>1.25</v>
      </c>
      <c r="G53" s="33"/>
      <c r="H53" s="30"/>
      <c r="M53" s="18"/>
    </row>
    <row r="54" spans="1:13" s="3" customFormat="1" ht="13.5" customHeight="1" x14ac:dyDescent="0.25">
      <c r="A54" s="71" t="s">
        <v>21</v>
      </c>
      <c r="B54" s="62" t="s">
        <v>35</v>
      </c>
      <c r="C54" s="12"/>
      <c r="D54" s="12"/>
      <c r="E54" s="36"/>
      <c r="F54" s="37"/>
      <c r="G54" s="36"/>
      <c r="H54" s="37"/>
      <c r="I54" s="38"/>
      <c r="M54" s="18"/>
    </row>
    <row r="55" spans="1:13" s="3" customFormat="1" ht="31.5" customHeight="1" x14ac:dyDescent="0.25">
      <c r="A55" s="71"/>
      <c r="B55" s="63"/>
      <c r="C55" s="50" t="s">
        <v>15</v>
      </c>
      <c r="D55" s="15" t="s">
        <v>26</v>
      </c>
      <c r="E55" s="13">
        <f t="shared" ref="E55:E56" si="4">SUM(F55:H55)</f>
        <v>5</v>
      </c>
      <c r="F55" s="22">
        <v>3</v>
      </c>
      <c r="G55" s="22">
        <v>2</v>
      </c>
      <c r="H55" s="22"/>
      <c r="M55" s="18"/>
    </row>
    <row r="56" spans="1:13" s="3" customFormat="1" ht="48" customHeight="1" x14ac:dyDescent="0.25">
      <c r="A56" s="71"/>
      <c r="B56" s="64"/>
      <c r="C56" s="14" t="s">
        <v>14</v>
      </c>
      <c r="D56" s="15" t="s">
        <v>26</v>
      </c>
      <c r="E56" s="13">
        <f t="shared" si="4"/>
        <v>2</v>
      </c>
      <c r="F56" s="13"/>
      <c r="G56" s="13">
        <v>2</v>
      </c>
      <c r="H56" s="13"/>
      <c r="M56" s="18"/>
    </row>
    <row r="57" spans="1:13" s="3" customFormat="1" ht="15.75" x14ac:dyDescent="0.25">
      <c r="A57" s="56" t="s">
        <v>30</v>
      </c>
      <c r="B57" s="57"/>
      <c r="C57" s="57"/>
      <c r="D57" s="57"/>
      <c r="E57" s="57"/>
      <c r="F57" s="57"/>
      <c r="G57" s="57"/>
      <c r="H57" s="58"/>
      <c r="I57" s="10"/>
    </row>
    <row r="58" spans="1:13" s="3" customFormat="1" ht="12.75" customHeight="1" x14ac:dyDescent="0.25">
      <c r="A58" s="59" t="s">
        <v>20</v>
      </c>
      <c r="B58" s="62" t="s">
        <v>17</v>
      </c>
      <c r="C58" s="32"/>
      <c r="D58" s="12"/>
      <c r="E58" s="49"/>
      <c r="F58" s="49"/>
      <c r="G58" s="49"/>
      <c r="H58" s="39"/>
      <c r="I58" s="10"/>
    </row>
    <row r="59" spans="1:13" s="3" customFormat="1" ht="31.5" x14ac:dyDescent="0.25">
      <c r="A59" s="60"/>
      <c r="B59" s="63"/>
      <c r="C59" s="31" t="s">
        <v>11</v>
      </c>
      <c r="D59" s="12" t="s">
        <v>19</v>
      </c>
      <c r="E59" s="40">
        <v>18.760000000000002</v>
      </c>
      <c r="F59" s="40">
        <v>18.760000000000002</v>
      </c>
      <c r="G59" s="40">
        <v>18.760000000000002</v>
      </c>
      <c r="H59" s="40">
        <v>18.760000000000002</v>
      </c>
      <c r="I59" s="41"/>
    </row>
    <row r="60" spans="1:13" s="3" customFormat="1" ht="31.5" x14ac:dyDescent="0.25">
      <c r="A60" s="60"/>
      <c r="B60" s="63"/>
      <c r="C60" s="25" t="s">
        <v>18</v>
      </c>
      <c r="D60" s="12" t="s">
        <v>19</v>
      </c>
      <c r="E60" s="40">
        <v>48.16</v>
      </c>
      <c r="F60" s="40">
        <v>48.16</v>
      </c>
      <c r="G60" s="40">
        <v>48.16</v>
      </c>
      <c r="H60" s="40">
        <v>48.16</v>
      </c>
      <c r="I60" s="41"/>
    </row>
    <row r="61" spans="1:13" s="3" customFormat="1" ht="31.5" x14ac:dyDescent="0.25">
      <c r="A61" s="60"/>
      <c r="B61" s="63"/>
      <c r="C61" s="32" t="s">
        <v>12</v>
      </c>
      <c r="D61" s="12" t="s">
        <v>19</v>
      </c>
      <c r="E61" s="42">
        <v>50.78</v>
      </c>
      <c r="F61" s="42">
        <v>50.78</v>
      </c>
      <c r="G61" s="42">
        <v>50.78</v>
      </c>
      <c r="H61" s="42">
        <v>50.78</v>
      </c>
      <c r="I61" s="10"/>
    </row>
    <row r="62" spans="1:13" s="3" customFormat="1" ht="31.5" x14ac:dyDescent="0.25">
      <c r="A62" s="60"/>
      <c r="B62" s="63"/>
      <c r="C62" s="26" t="s">
        <v>13</v>
      </c>
      <c r="D62" s="12" t="s">
        <v>19</v>
      </c>
      <c r="E62" s="42">
        <v>11.2</v>
      </c>
      <c r="F62" s="42">
        <v>11.2</v>
      </c>
      <c r="G62" s="42">
        <v>11.2</v>
      </c>
      <c r="H62" s="42">
        <v>11.2</v>
      </c>
      <c r="I62" s="10"/>
    </row>
    <row r="63" spans="1:13" s="3" customFormat="1" ht="31.5" x14ac:dyDescent="0.25">
      <c r="A63" s="60"/>
      <c r="B63" s="63"/>
      <c r="C63" s="26" t="s">
        <v>14</v>
      </c>
      <c r="D63" s="12" t="s">
        <v>19</v>
      </c>
      <c r="E63" s="42">
        <v>61.1</v>
      </c>
      <c r="F63" s="42">
        <v>61.1</v>
      </c>
      <c r="G63" s="42">
        <v>61.1</v>
      </c>
      <c r="H63" s="42">
        <v>61.1</v>
      </c>
      <c r="I63" s="10"/>
    </row>
    <row r="64" spans="1:13" s="3" customFormat="1" ht="31.5" x14ac:dyDescent="0.25">
      <c r="A64" s="60"/>
      <c r="B64" s="63"/>
      <c r="C64" s="25" t="s">
        <v>15</v>
      </c>
      <c r="D64" s="12" t="s">
        <v>19</v>
      </c>
      <c r="E64" s="42">
        <v>98</v>
      </c>
      <c r="F64" s="42">
        <v>98</v>
      </c>
      <c r="G64" s="42">
        <v>98</v>
      </c>
      <c r="H64" s="42">
        <v>98</v>
      </c>
      <c r="I64" s="10"/>
    </row>
    <row r="65" spans="1:9" s="3" customFormat="1" ht="31.5" x14ac:dyDescent="0.25">
      <c r="A65" s="61"/>
      <c r="B65" s="64"/>
      <c r="C65" s="25" t="s">
        <v>16</v>
      </c>
      <c r="D65" s="12" t="s">
        <v>19</v>
      </c>
      <c r="E65" s="40">
        <v>56</v>
      </c>
      <c r="F65" s="40">
        <v>56</v>
      </c>
      <c r="G65" s="40">
        <v>56</v>
      </c>
      <c r="H65" s="40">
        <v>56</v>
      </c>
      <c r="I65" s="10"/>
    </row>
    <row r="66" spans="1:9" s="18" customFormat="1" ht="31.5" hidden="1" x14ac:dyDescent="0.25">
      <c r="A66" s="59" t="s">
        <v>21</v>
      </c>
      <c r="B66" s="62" t="s">
        <v>22</v>
      </c>
      <c r="C66" s="14" t="s">
        <v>11</v>
      </c>
      <c r="D66" s="12" t="s">
        <v>23</v>
      </c>
      <c r="E66" s="13">
        <f t="shared" ref="E66:E69" si="5">SUM(F66:H66)</f>
        <v>1</v>
      </c>
      <c r="F66" s="13">
        <v>1</v>
      </c>
      <c r="G66" s="13"/>
      <c r="H66" s="13"/>
    </row>
    <row r="67" spans="1:9" s="18" customFormat="1" ht="31.5" hidden="1" x14ac:dyDescent="0.25">
      <c r="A67" s="60"/>
      <c r="B67" s="63"/>
      <c r="C67" s="14" t="s">
        <v>13</v>
      </c>
      <c r="D67" s="12" t="s">
        <v>23</v>
      </c>
      <c r="E67" s="13">
        <f t="shared" si="5"/>
        <v>1</v>
      </c>
      <c r="F67" s="13">
        <v>1</v>
      </c>
      <c r="G67" s="13"/>
      <c r="H67" s="13"/>
    </row>
    <row r="68" spans="1:9" s="18" customFormat="1" ht="31.5" hidden="1" x14ac:dyDescent="0.25">
      <c r="A68" s="60"/>
      <c r="B68" s="63"/>
      <c r="C68" s="14" t="s">
        <v>15</v>
      </c>
      <c r="D68" s="12" t="s">
        <v>23</v>
      </c>
      <c r="E68" s="13">
        <f t="shared" si="5"/>
        <v>1</v>
      </c>
      <c r="F68" s="13">
        <v>1</v>
      </c>
      <c r="G68" s="13"/>
      <c r="H68" s="13"/>
    </row>
    <row r="69" spans="1:9" s="18" customFormat="1" ht="31.5" hidden="1" x14ac:dyDescent="0.25">
      <c r="A69" s="61"/>
      <c r="B69" s="64"/>
      <c r="C69" s="14" t="s">
        <v>14</v>
      </c>
      <c r="D69" s="12" t="s">
        <v>23</v>
      </c>
      <c r="E69" s="13">
        <f t="shared" si="5"/>
        <v>1</v>
      </c>
      <c r="F69" s="13">
        <v>1</v>
      </c>
      <c r="G69" s="13"/>
      <c r="H69" s="13"/>
    </row>
    <row r="70" spans="1:9" s="18" customFormat="1" ht="15.75" x14ac:dyDescent="0.25">
      <c r="A70" s="65" t="s">
        <v>44</v>
      </c>
      <c r="B70" s="65"/>
      <c r="C70" s="65"/>
      <c r="D70" s="65"/>
      <c r="E70" s="65"/>
      <c r="F70" s="65"/>
      <c r="G70" s="65"/>
      <c r="H70" s="65"/>
    </row>
    <row r="71" spans="1:9" s="18" customFormat="1" ht="31.5" x14ac:dyDescent="0.25">
      <c r="A71" s="45" t="s">
        <v>44</v>
      </c>
      <c r="B71" s="47" t="s">
        <v>47</v>
      </c>
      <c r="C71" s="14" t="s">
        <v>15</v>
      </c>
      <c r="D71" s="12" t="s">
        <v>26</v>
      </c>
      <c r="E71" s="13">
        <f>F71</f>
        <v>1</v>
      </c>
      <c r="F71" s="13">
        <v>1</v>
      </c>
      <c r="G71" s="13">
        <v>1</v>
      </c>
      <c r="H71" s="13"/>
    </row>
    <row r="72" spans="1:9" s="18" customFormat="1" ht="31.5" x14ac:dyDescent="0.25">
      <c r="A72" s="46"/>
      <c r="B72" s="48"/>
      <c r="C72" s="14" t="s">
        <v>16</v>
      </c>
      <c r="D72" s="12" t="s">
        <v>26</v>
      </c>
      <c r="E72" s="13">
        <f>F72</f>
        <v>1</v>
      </c>
      <c r="F72" s="13">
        <v>1</v>
      </c>
      <c r="G72" s="13"/>
      <c r="H72" s="13"/>
    </row>
    <row r="73" spans="1:9" s="18" customFormat="1" ht="15.75" hidden="1" x14ac:dyDescent="0.25">
      <c r="A73" s="56" t="s">
        <v>40</v>
      </c>
      <c r="B73" s="57"/>
      <c r="C73" s="57"/>
      <c r="D73" s="57"/>
      <c r="E73" s="57"/>
      <c r="F73" s="57"/>
      <c r="G73" s="57"/>
      <c r="H73" s="58"/>
    </row>
    <row r="74" spans="1:9" s="18" customFormat="1" ht="47.25" hidden="1" x14ac:dyDescent="0.25">
      <c r="A74" s="52" t="s">
        <v>42</v>
      </c>
      <c r="B74" s="32" t="s">
        <v>41</v>
      </c>
      <c r="C74" s="25" t="s">
        <v>16</v>
      </c>
      <c r="D74" s="12" t="s">
        <v>39</v>
      </c>
      <c r="E74" s="13">
        <f>F74</f>
        <v>1</v>
      </c>
      <c r="F74" s="13">
        <v>1</v>
      </c>
      <c r="G74" s="13"/>
      <c r="H74" s="13"/>
    </row>
    <row r="75" spans="1:9" s="18" customFormat="1" ht="15.75" x14ac:dyDescent="0.25">
      <c r="A75" s="56" t="s">
        <v>37</v>
      </c>
      <c r="B75" s="57"/>
      <c r="C75" s="57"/>
      <c r="D75" s="57"/>
      <c r="E75" s="57"/>
      <c r="F75" s="57"/>
      <c r="G75" s="57"/>
      <c r="H75" s="58"/>
    </row>
    <row r="76" spans="1:9" s="18" customFormat="1" ht="12.75" customHeight="1" x14ac:dyDescent="0.25">
      <c r="A76" s="59" t="s">
        <v>37</v>
      </c>
      <c r="B76" s="62" t="s">
        <v>38</v>
      </c>
      <c r="C76" s="25"/>
      <c r="D76" s="12"/>
      <c r="E76" s="13"/>
      <c r="F76" s="13"/>
      <c r="G76" s="13"/>
      <c r="H76" s="13"/>
    </row>
    <row r="77" spans="1:9" s="18" customFormat="1" ht="31.5" hidden="1" x14ac:dyDescent="0.25">
      <c r="A77" s="60"/>
      <c r="B77" s="63"/>
      <c r="C77" s="25" t="s">
        <v>18</v>
      </c>
      <c r="D77" s="12" t="s">
        <v>39</v>
      </c>
      <c r="E77" s="13">
        <f t="shared" ref="E77:E82" si="6">F77</f>
        <v>7</v>
      </c>
      <c r="F77" s="13">
        <f>4+4-1</f>
        <v>7</v>
      </c>
      <c r="G77" s="13"/>
      <c r="H77" s="13"/>
    </row>
    <row r="78" spans="1:9" s="18" customFormat="1" ht="31.5" hidden="1" x14ac:dyDescent="0.25">
      <c r="A78" s="60"/>
      <c r="B78" s="63"/>
      <c r="C78" s="25" t="s">
        <v>11</v>
      </c>
      <c r="D78" s="12" t="s">
        <v>39</v>
      </c>
      <c r="E78" s="13">
        <f t="shared" si="6"/>
        <v>1</v>
      </c>
      <c r="F78" s="13">
        <v>1</v>
      </c>
      <c r="G78" s="13"/>
      <c r="H78" s="13"/>
    </row>
    <row r="79" spans="1:9" s="18" customFormat="1" ht="31.5" hidden="1" x14ac:dyDescent="0.25">
      <c r="A79" s="60"/>
      <c r="B79" s="63"/>
      <c r="C79" s="25" t="s">
        <v>12</v>
      </c>
      <c r="D79" s="12" t="s">
        <v>39</v>
      </c>
      <c r="E79" s="13">
        <f t="shared" si="6"/>
        <v>1</v>
      </c>
      <c r="F79" s="13">
        <v>1</v>
      </c>
      <c r="G79" s="13"/>
      <c r="H79" s="13"/>
    </row>
    <row r="80" spans="1:9" s="18" customFormat="1" ht="31.5" x14ac:dyDescent="0.25">
      <c r="A80" s="60"/>
      <c r="B80" s="63"/>
      <c r="C80" s="25" t="s">
        <v>14</v>
      </c>
      <c r="D80" s="12" t="s">
        <v>39</v>
      </c>
      <c r="E80" s="13">
        <f t="shared" si="6"/>
        <v>18</v>
      </c>
      <c r="F80" s="13">
        <f>9+9</f>
        <v>18</v>
      </c>
      <c r="G80" s="13">
        <v>9</v>
      </c>
      <c r="H80" s="13"/>
      <c r="I80" s="43"/>
    </row>
    <row r="81" spans="1:9" s="18" customFormat="1" ht="31.5" x14ac:dyDescent="0.25">
      <c r="A81" s="60"/>
      <c r="B81" s="63"/>
      <c r="C81" s="25" t="s">
        <v>13</v>
      </c>
      <c r="D81" s="12" t="s">
        <v>39</v>
      </c>
      <c r="E81" s="13">
        <f t="shared" si="6"/>
        <v>1</v>
      </c>
      <c r="F81" s="13">
        <v>1</v>
      </c>
      <c r="G81" s="13"/>
      <c r="H81" s="13"/>
      <c r="I81" s="43"/>
    </row>
    <row r="82" spans="1:9" s="18" customFormat="1" ht="31.5" x14ac:dyDescent="0.25">
      <c r="A82" s="61"/>
      <c r="B82" s="64"/>
      <c r="C82" s="25" t="s">
        <v>15</v>
      </c>
      <c r="D82" s="12" t="s">
        <v>39</v>
      </c>
      <c r="E82" s="13">
        <f t="shared" si="6"/>
        <v>2</v>
      </c>
      <c r="F82" s="13">
        <f>1+1</f>
        <v>2</v>
      </c>
      <c r="G82" s="13">
        <v>1</v>
      </c>
      <c r="H82" s="13"/>
    </row>
    <row r="83" spans="1:9" x14ac:dyDescent="0.25">
      <c r="I83" s="9"/>
    </row>
    <row r="84" spans="1:9" ht="55.5" customHeight="1" x14ac:dyDescent="0.25"/>
    <row r="85" spans="1:9" ht="23.25" x14ac:dyDescent="0.25">
      <c r="A85" s="54" t="s">
        <v>10</v>
      </c>
      <c r="B85" s="54"/>
      <c r="D85" s="54"/>
      <c r="E85" s="54"/>
      <c r="F85" s="54"/>
      <c r="G85" s="55" t="s">
        <v>49</v>
      </c>
      <c r="H85" s="55"/>
    </row>
  </sheetData>
  <mergeCells count="39">
    <mergeCell ref="A8:H8"/>
    <mergeCell ref="A9:H9"/>
    <mergeCell ref="A12:A14"/>
    <mergeCell ref="B12:B14"/>
    <mergeCell ref="C12:C14"/>
    <mergeCell ref="D12:D14"/>
    <mergeCell ref="E12:H12"/>
    <mergeCell ref="F13:H13"/>
    <mergeCell ref="E13:E14"/>
    <mergeCell ref="F1:G1"/>
    <mergeCell ref="F3:H3"/>
    <mergeCell ref="F5:G5"/>
    <mergeCell ref="F6:H6"/>
    <mergeCell ref="F2:H2"/>
    <mergeCell ref="A16:H16"/>
    <mergeCell ref="A35:A53"/>
    <mergeCell ref="B52:B53"/>
    <mergeCell ref="B29:B34"/>
    <mergeCell ref="A66:A69"/>
    <mergeCell ref="B66:B69"/>
    <mergeCell ref="A25:A26"/>
    <mergeCell ref="B25:B26"/>
    <mergeCell ref="B54:B56"/>
    <mergeCell ref="A54:A56"/>
    <mergeCell ref="A17:A24"/>
    <mergeCell ref="B17:B24"/>
    <mergeCell ref="B44:B50"/>
    <mergeCell ref="B36:B42"/>
    <mergeCell ref="A27:H27"/>
    <mergeCell ref="A28:A30"/>
    <mergeCell ref="G85:H85"/>
    <mergeCell ref="A57:H57"/>
    <mergeCell ref="A58:A65"/>
    <mergeCell ref="B58:B65"/>
    <mergeCell ref="A75:H75"/>
    <mergeCell ref="A76:A82"/>
    <mergeCell ref="B76:B82"/>
    <mergeCell ref="A73:H73"/>
    <mergeCell ref="A70:H70"/>
  </mergeCells>
  <printOptions horizontalCentered="1"/>
  <pageMargins left="0" right="0" top="1.1811023622047245" bottom="0" header="0.78740157480314965" footer="0"/>
  <pageSetup paperSize="9" scale="75" fitToHeight="7" orientation="landscape" r:id="rId1"/>
  <headerFooter differentFirst="1" alignWithMargins="0">
    <oddHeader>&amp;C&amp;P</oddHeader>
  </headerFooter>
  <rowBreaks count="1" manualBreakCount="1"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3.2.РА</vt:lpstr>
      <vt:lpstr>'Додаток 3.2.РА'!Область_друку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2021-03-23T12:04:25Z</dcterms:modified>
</cp:coreProperties>
</file>