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1200" windowWidth="28800" windowHeight="12015"/>
  </bookViews>
  <sheets>
    <sheet name="додаток 2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'додаток 2'!$A$1:$E$23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  <c r="D19" i="2" l="1"/>
  <c r="D15" i="2"/>
  <c r="D18" i="2" l="1"/>
  <c r="D21" i="2" s="1"/>
  <c r="D17" i="2" l="1"/>
  <c r="C15" i="2" l="1"/>
  <c r="E21" i="2" l="1"/>
  <c r="C18" i="2"/>
  <c r="C19" i="2" l="1"/>
  <c r="C17" i="2"/>
  <c r="C20" i="2" l="1"/>
  <c r="C21" i="2" s="1"/>
  <c r="B20" i="2" l="1"/>
  <c r="B18" i="2"/>
  <c r="B17" i="2" l="1"/>
  <c r="B19" i="2" l="1"/>
  <c r="B15" i="2" l="1"/>
  <c r="B21" i="2" s="1"/>
</calcChain>
</file>

<file path=xl/sharedStrings.xml><?xml version="1.0" encoding="utf-8"?>
<sst xmlns="http://schemas.openxmlformats.org/spreadsheetml/2006/main" count="18" uniqueCount="18">
  <si>
    <t>ЗАТВЕРДЖЕНО</t>
  </si>
  <si>
    <t>Рішення міської ради</t>
  </si>
  <si>
    <t>____________№____</t>
  </si>
  <si>
    <t>Додаток 2</t>
  </si>
  <si>
    <t>Орієнтовні обсяги та джерела фінансування</t>
  </si>
  <si>
    <t>Обсяг фінансування, всього</t>
  </si>
  <si>
    <t>За роками виконання</t>
  </si>
  <si>
    <t>Бюджет міста, всього</t>
  </si>
  <si>
    <t>в тому числі:</t>
  </si>
  <si>
    <t>власні надходження бюджетних установ</t>
  </si>
  <si>
    <t>Державний бюджет</t>
  </si>
  <si>
    <t>Інші джерела</t>
  </si>
  <si>
    <t>Усього</t>
  </si>
  <si>
    <t>Секретар міської ради</t>
  </si>
  <si>
    <t>Обласний бюджет</t>
  </si>
  <si>
    <t>До Програми розвитку інфраструктури та комплексного благоустрою міста Запоріжжя на 2020-2022 роки</t>
  </si>
  <si>
    <t>Програми розвитку  інфраструктури  та комплексного благоустрою міста Запоріжжя на 2020-2022 роки</t>
  </si>
  <si>
    <t>Г.Б. Наумов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</si>
</sst>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Fill="1" applyAlignment="1">
      <alignment vertical="top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2" fontId="3" fillId="0" borderId="0" xfId="1" applyNumberFormat="1" applyFont="1" applyAlignment="1">
      <alignment vertical="center" wrapText="1"/>
    </xf>
    <xf numFmtId="2" fontId="7" fillId="0" borderId="0" xfId="1" applyNumberFormat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  <xf numFmtId="165" fontId="3" fillId="0" borderId="0" xfId="1" applyNumberFormat="1" applyFont="1" applyAlignment="1">
      <alignment vertical="center" wrapText="1"/>
    </xf>
    <xf numFmtId="164" fontId="3" fillId="0" borderId="0" xfId="1" applyNumberFormat="1" applyFont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left" vertical="top" wrapText="1"/>
    </xf>
    <xf numFmtId="0" fontId="10" fillId="0" borderId="0" xfId="1" applyFont="1" applyFill="1" applyBorder="1" applyAlignment="1">
      <alignment horizontal="left" vertical="top" wrapText="1"/>
    </xf>
    <xf numFmtId="0" fontId="10" fillId="0" borderId="0" xfId="1" applyFont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165" fontId="3" fillId="0" borderId="2" xfId="1" applyNumberFormat="1" applyFont="1" applyBorder="1" applyAlignment="1">
      <alignment horizontal="left" vertical="center" wrapText="1"/>
    </xf>
    <xf numFmtId="165" fontId="3" fillId="0" borderId="0" xfId="1" applyNumberFormat="1" applyFont="1" applyAlignment="1">
      <alignment horizontal="left" vertical="center" wrapText="1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72;&#1088;&#1080;&#1085;&#1072;\&#1041;&#1070;&#1044;&#1046;&#1045;&#1058;%202021\&#1055;&#1088;&#1086;&#1075;&#1088;&#1072;&#1084;&#1072;%20&#1088;&#1086;&#1079;&#1074;&#1080;&#1090;&#1082;&#1091;%20&#1110;&#1085;&#1092;&#1088;&#1072;&#1089;&#1090;&#1088;&#1091;&#1082;&#1090;&#1091;&#1088;&#1080;%202020-2022\&#1076;&#1086;&#1076;&#1072;&#1090;&#1082;&#1080;_&#1075;&#1088;&#1091;&#1076;&#1077;&#1085;&#1100;_2021\&#1076;&#1086;&#1076;&#1072;&#1090;&#1086;&#1082;%201.1_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72;&#1088;&#1080;&#1085;&#1072;\&#1041;&#1070;&#1044;&#1046;&#1045;&#1058;%202021\&#1055;&#1088;&#1086;&#1075;&#1088;&#1072;&#1084;&#1072;%20&#1088;&#1086;&#1079;&#1074;&#1080;&#1090;&#1082;&#1091;%20&#1110;&#1085;&#1092;&#1088;&#1072;&#1089;&#1090;&#1088;&#1091;&#1082;&#1090;&#1091;&#1088;&#1080;%202020-2022\&#1076;&#1086;&#1076;&#1072;&#1090;&#1082;&#1080;_&#1075;&#1088;&#1091;&#1076;&#1077;&#1085;&#1100;_2021\&#1076;&#1086;&#1076;&#1072;&#1090;&#1086;&#1082;%201.2_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72;&#1088;&#1080;&#1085;&#1072;\&#1057;&#1045;&#1057;&#1057;&#1048;&#1048;%202021\&#1089;&#1077;&#1089;&#1110;&#1103;_&#1073;&#1077;&#1088;&#1077;&#1079;&#1077;&#1085;&#1100;_24.03.2021\&#1076;&#1086;&#1076;&#1072;&#1090;&#1082;&#1080;_&#1073;&#1077;&#1088;&#1077;&#1079;&#1077;&#1085;&#1100;_2021\&#1076;&#1086;&#1076;&#1072;&#1090;&#1086;&#1082;%201.1_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72;&#1088;&#1080;&#1085;&#1072;\&#1057;&#1045;&#1057;&#1057;&#1048;&#1048;%202021\&#1089;&#1077;&#1089;&#1110;&#1103;_&#1073;&#1077;&#1088;&#1077;&#1079;&#1077;&#1085;&#1100;_24.03.2021\&#1076;&#1086;&#1076;&#1072;&#1090;&#1082;&#1080;_&#1073;&#1077;&#1088;&#1077;&#1079;&#1077;&#1085;&#1100;_2021\&#1076;&#1086;&#1076;&#1072;&#1090;&#1086;&#1082;%201.2_202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72;&#1088;&#1080;&#1085;&#1072;\&#1053;&#1040;%20&#1052;&#1042;&#1050;%20&#1050;&#1089;&#1077;&#1085;&#1080;&#1080;%20&#1064;&#1086;&#1090;\&#1052;&#1042;&#1050;_2021\&#1073;&#1077;&#1088;&#1077;&#1079;&#1077;&#1085;&#1100;_2021\&#1044;&#1077;&#1087;&#1072;&#1088;&#1090;&#1072;&#1084;&#1077;&#1085;&#1090;%20&#1110;&#1085;&#1092;&#1088;&#1072;&#1089;&#1090;&#1088;&#1091;&#1082;&#1090;&#1091;&#1088;&#1080;%20&#1090;&#1072;%20&#1073;&#1083;&#1072;&#1075;&#1086;&#1091;&#1089;&#1090;&#1088;&#1086;&#1102;%20&#1047;&#1052;&#1056;\&#1055;&#1088;&#1086;&#1075;&#1088;&#1072;&#1084;&#1072;%20&#1088;&#1086;&#1079;&#1074;&#1080;&#1090;&#1082;&#1091;%20&#1110;&#1085;&#1092;&#1088;&#1072;&#1089;&#1090;&#1088;&#1091;&#1082;&#1090;&#1091;&#1088;&#1080;%20&#1090;&#1072;%20&#1073;&#1083;&#1072;&#1075;&#1086;&#1091;&#1089;&#1090;&#1088;&#1086;&#1102;\&#1089;&#1077;&#1089;&#1110;&#1081;&#1085;&#1080;&#1081;%20&#1087;&#1088;&#1086;&#1077;&#1082;&#1090;\&#1076;&#1086;&#1076;&#1072;&#1090;&#1086;&#1082;%201.1_202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72;&#1088;&#1080;&#1085;&#1072;\&#1053;&#1040;%20&#1052;&#1042;&#1050;%20&#1050;&#1089;&#1077;&#1085;&#1080;&#1080;%20&#1064;&#1086;&#1090;\&#1052;&#1042;&#1050;_2021\&#1073;&#1077;&#1088;&#1077;&#1079;&#1077;&#1085;&#1100;_2021\&#1044;&#1077;&#1087;&#1072;&#1088;&#1090;&#1072;&#1084;&#1077;&#1085;&#1090;%20&#1110;&#1085;&#1092;&#1088;&#1072;&#1089;&#1090;&#1088;&#1091;&#1082;&#1090;&#1091;&#1088;&#1080;%20&#1090;&#1072;%20&#1073;&#1083;&#1072;&#1075;&#1086;&#1091;&#1089;&#1090;&#1088;&#1086;&#1102;%20&#1047;&#1052;&#1056;\&#1055;&#1088;&#1086;&#1075;&#1088;&#1072;&#1084;&#1072;%20&#1088;&#1086;&#1079;&#1074;&#1080;&#1090;&#1082;&#1091;%20&#1110;&#1085;&#1092;&#1088;&#1072;&#1089;&#1090;&#1088;&#1091;&#1082;&#1090;&#1091;&#1088;&#1080;%20&#1090;&#1072;%20&#1073;&#1083;&#1072;&#1075;&#1086;&#1091;&#1089;&#1090;&#1088;&#1086;&#1102;\&#1089;&#1077;&#1089;&#1110;&#1081;&#1085;&#1080;&#1081;%20&#1087;&#1088;&#1086;&#1077;&#1082;&#1090;\&#1076;&#1086;&#1076;&#1072;&#1090;&#1086;&#1082;%201.2_202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72;&#1088;&#1080;&#1085;&#1072;\&#1057;&#1045;&#1057;&#1057;&#1048;&#1048;%202020\&#1089;&#1077;&#1089;&#1110;&#1103;%2026.08.2020\&#1076;&#1086;&#1076;&#1072;&#1090;&#1082;&#1080;_&#1089;&#1077;&#1088;&#1087;&#1077;&#1085;&#1100;-2020\&#1076;&#1086;&#1076;&#1072;&#1090;&#1086;&#1082;%201.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72;&#1088;&#1080;&#1085;&#1072;\&#1057;&#1045;&#1057;&#1057;&#1048;&#1048;%202021\&#1089;&#1077;&#1089;&#1110;&#1103;%20&#1083;&#1102;&#1090;&#1080;&#1081;_24.02.2021\&#1076;&#1086;&#1076;&#1072;&#1090;&#1082;&#1080;_&#1083;&#1102;&#1090;&#1080;&#1081;_2021\&#1076;&#1086;&#1076;&#1072;&#1090;&#1086;&#1082;%201.2_202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72;&#1088;&#1080;&#1085;&#1072;\&#1057;&#1045;&#1057;&#1057;&#1048;&#1048;%202020\&#1089;&#1077;&#1089;&#1110;&#1103;%2027.05.2020\&#1076;&#1086;&#1076;&#1072;&#1090;&#1082;&#1080;\&#1076;&#1086;&#1076;&#1072;&#1090;&#1086;&#1082;%20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1.ДІБ"/>
    </sheetNames>
    <sheetDataSet>
      <sheetData sheetId="0">
        <row r="18">
          <cell r="F18">
            <v>4024.567</v>
          </cell>
        </row>
        <row r="19">
          <cell r="F19">
            <v>170</v>
          </cell>
        </row>
        <row r="29">
          <cell r="F29">
            <v>4615</v>
          </cell>
        </row>
        <row r="95">
          <cell r="F95">
            <v>657285.27099999995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2.РА"/>
    </sheetNames>
    <sheetDataSet>
      <sheetData sheetId="0">
        <row r="24">
          <cell r="F24">
            <v>3347.598</v>
          </cell>
        </row>
        <row r="82">
          <cell r="F82">
            <v>755.95</v>
          </cell>
        </row>
        <row r="89">
          <cell r="F89">
            <v>148680.51100000003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1.ДІБ"/>
    </sheetNames>
    <sheetDataSet>
      <sheetData sheetId="0">
        <row r="18">
          <cell r="G18">
            <v>2802.027</v>
          </cell>
        </row>
        <row r="19">
          <cell r="G19">
            <v>835</v>
          </cell>
        </row>
        <row r="97">
          <cell r="G97">
            <v>704471.90700000001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2.РА"/>
    </sheetNames>
    <sheetDataSet>
      <sheetData sheetId="0">
        <row r="24">
          <cell r="G24">
            <v>15.906000000000001</v>
          </cell>
        </row>
        <row r="83">
          <cell r="G83">
            <v>310.88400000000001</v>
          </cell>
        </row>
        <row r="90">
          <cell r="G90">
            <v>85114.581999999995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1.ДІБ"/>
    </sheetNames>
    <sheetDataSet>
      <sheetData sheetId="0">
        <row r="97">
          <cell r="H97">
            <v>533985.19527400006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2.РА"/>
    </sheetNames>
    <sheetDataSet>
      <sheetData sheetId="0">
        <row r="90">
          <cell r="H90">
            <v>281045.22429400001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2.РА"/>
    </sheetNames>
    <sheetDataSet>
      <sheetData sheetId="0">
        <row r="59">
          <cell r="F59">
            <v>113.208</v>
          </cell>
        </row>
        <row r="62">
          <cell r="F62">
            <v>291.93700000000001</v>
          </cell>
        </row>
        <row r="64">
          <cell r="F64">
            <v>321.27</v>
          </cell>
        </row>
        <row r="80">
          <cell r="F80">
            <v>755.95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2.РА"/>
    </sheetNames>
    <sheetDataSet>
      <sheetData sheetId="0">
        <row r="61">
          <cell r="G61">
            <v>107.65300000000001</v>
          </cell>
        </row>
        <row r="64">
          <cell r="G64">
            <v>288.01799999999997</v>
          </cell>
        </row>
        <row r="66">
          <cell r="G66">
            <v>330.23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.1.ДІБ"/>
    </sheetNames>
    <sheetDataSet>
      <sheetData sheetId="0">
        <row r="18">
          <cell r="F18">
            <v>170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L23"/>
  <sheetViews>
    <sheetView tabSelected="1" view="pageBreakPreview" topLeftCell="A3" zoomScaleSheetLayoutView="100" workbookViewId="0">
      <selection activeCell="H13" sqref="H13"/>
    </sheetView>
  </sheetViews>
  <sheetFormatPr defaultColWidth="9.140625" defaultRowHeight="12.75" x14ac:dyDescent="0.25"/>
  <cols>
    <col min="1" max="1" width="41.42578125" style="11" customWidth="1"/>
    <col min="2" max="2" width="27.28515625" style="11" customWidth="1"/>
    <col min="3" max="3" width="22.42578125" style="11" customWidth="1"/>
    <col min="4" max="4" width="27.28515625" style="11" customWidth="1"/>
    <col min="5" max="5" width="23.7109375" style="11" customWidth="1"/>
    <col min="6" max="6" width="9.5703125" style="2" bestFit="1" customWidth="1"/>
    <col min="7" max="16384" width="9.140625" style="2"/>
  </cols>
  <sheetData>
    <row r="1" spans="1:12" ht="23.25" x14ac:dyDescent="0.25">
      <c r="A1" s="1"/>
      <c r="B1" s="1"/>
      <c r="C1" s="1"/>
      <c r="D1" s="22" t="s">
        <v>0</v>
      </c>
      <c r="E1" s="22"/>
    </row>
    <row r="2" spans="1:12" ht="23.25" x14ac:dyDescent="0.25">
      <c r="A2" s="1"/>
      <c r="B2" s="1"/>
      <c r="C2" s="1"/>
      <c r="D2" s="22" t="s">
        <v>1</v>
      </c>
      <c r="E2" s="22"/>
    </row>
    <row r="3" spans="1:12" ht="23.25" x14ac:dyDescent="0.25">
      <c r="A3" s="1"/>
      <c r="B3" s="1"/>
      <c r="C3" s="1"/>
      <c r="D3" s="23" t="s">
        <v>2</v>
      </c>
      <c r="E3" s="23"/>
    </row>
    <row r="4" spans="1:12" ht="23.25" x14ac:dyDescent="0.25">
      <c r="A4" s="1"/>
      <c r="B4" s="1"/>
      <c r="C4" s="1"/>
      <c r="D4" s="20"/>
      <c r="E4" s="20"/>
    </row>
    <row r="5" spans="1:12" ht="23.25" x14ac:dyDescent="0.25">
      <c r="A5" s="1"/>
      <c r="B5" s="1"/>
      <c r="C5" s="1"/>
      <c r="D5" s="24" t="s">
        <v>3</v>
      </c>
      <c r="E5" s="24"/>
      <c r="F5" s="3"/>
    </row>
    <row r="6" spans="1:12" ht="94.5" customHeight="1" x14ac:dyDescent="0.25">
      <c r="A6" s="1"/>
      <c r="B6" s="1"/>
      <c r="C6" s="1"/>
      <c r="D6" s="24" t="s">
        <v>15</v>
      </c>
      <c r="E6" s="24"/>
      <c r="F6" s="3"/>
    </row>
    <row r="7" spans="1:12" ht="20.25" x14ac:dyDescent="0.25">
      <c r="A7" s="1"/>
      <c r="B7" s="1"/>
      <c r="C7" s="1"/>
      <c r="D7" s="1"/>
      <c r="E7" s="1"/>
    </row>
    <row r="8" spans="1:12" s="4" customFormat="1" ht="22.5" x14ac:dyDescent="0.25">
      <c r="A8" s="29" t="s">
        <v>4</v>
      </c>
      <c r="B8" s="29"/>
      <c r="C8" s="29"/>
      <c r="D8" s="29"/>
      <c r="E8" s="29"/>
    </row>
    <row r="9" spans="1:12" s="4" customFormat="1" ht="45" customHeight="1" x14ac:dyDescent="0.25">
      <c r="A9" s="30" t="s">
        <v>16</v>
      </c>
      <c r="B9" s="30"/>
      <c r="C9" s="30"/>
      <c r="D9" s="30"/>
      <c r="E9" s="30"/>
    </row>
    <row r="10" spans="1:12" s="4" customFormat="1" ht="9.75" customHeight="1" x14ac:dyDescent="0.25">
      <c r="A10" s="5"/>
      <c r="B10" s="5"/>
      <c r="C10" s="5"/>
      <c r="D10" s="5"/>
      <c r="E10" s="5"/>
    </row>
    <row r="11" spans="1:12" x14ac:dyDescent="0.25">
      <c r="A11" s="6"/>
      <c r="B11" s="6"/>
      <c r="C11" s="6"/>
      <c r="D11" s="6"/>
      <c r="E11" s="6"/>
    </row>
    <row r="12" spans="1:12" ht="15.75" x14ac:dyDescent="0.25">
      <c r="A12" s="31"/>
      <c r="B12" s="31" t="s">
        <v>5</v>
      </c>
      <c r="C12" s="31" t="s">
        <v>6</v>
      </c>
      <c r="D12" s="31"/>
      <c r="E12" s="31"/>
    </row>
    <row r="13" spans="1:12" ht="15.75" x14ac:dyDescent="0.25">
      <c r="A13" s="31"/>
      <c r="B13" s="31"/>
      <c r="C13" s="14">
        <v>2020</v>
      </c>
      <c r="D13" s="14">
        <v>2021</v>
      </c>
      <c r="E13" s="14">
        <v>2022</v>
      </c>
    </row>
    <row r="14" spans="1:12" s="7" customFormat="1" ht="15.75" x14ac:dyDescent="0.25">
      <c r="A14" s="14">
        <v>1</v>
      </c>
      <c r="B14" s="14">
        <v>2</v>
      </c>
      <c r="C14" s="14">
        <v>3</v>
      </c>
      <c r="D14" s="14">
        <v>4</v>
      </c>
      <c r="E14" s="14">
        <v>5</v>
      </c>
    </row>
    <row r="15" spans="1:12" ht="28.5" customHeight="1" x14ac:dyDescent="0.25">
      <c r="A15" s="15" t="s">
        <v>7</v>
      </c>
      <c r="B15" s="16">
        <f>C15+D15+E15</f>
        <v>2393705.758568</v>
      </c>
      <c r="C15" s="16">
        <f>'[1]додаток 1.1.ДІБ'!$F$95-'[1]додаток 1.1.ДІБ'!$F$29-'[1]додаток 1.1.ДІБ'!$F$19-'[1]додаток 1.1.ДІБ'!$F$18+'[2]додаток 1.2.РА'!$F$89-'[2]додаток 1.2.РА'!$F$82-'[2]додаток 1.2.РА'!$F$24</f>
        <v>793052.66700000002</v>
      </c>
      <c r="D15" s="16">
        <f>'[3]додаток 1.1.ДІБ'!$G$97-'[3]додаток 1.1.ДІБ'!$G$19-'[3]додаток 1.1.ДІБ'!$G$18+'[4]додаток 1.2.РА'!$G$90-'[4]додаток 1.2.РА'!$G$83-'[4]додаток 1.2.РА'!$G$24</f>
        <v>785622.67200000014</v>
      </c>
      <c r="E15" s="16">
        <f>'[5]додаток 1.1.ДІБ'!$H$97+'[6]додаток 1.2.РА'!$H$90</f>
        <v>815030.41956800013</v>
      </c>
      <c r="F15" s="27"/>
      <c r="G15" s="28"/>
      <c r="H15" s="28"/>
      <c r="I15" s="28"/>
      <c r="L15" s="12"/>
    </row>
    <row r="16" spans="1:12" ht="15.75" x14ac:dyDescent="0.25">
      <c r="A16" s="15" t="s">
        <v>8</v>
      </c>
      <c r="B16" s="16"/>
      <c r="C16" s="16"/>
      <c r="D16" s="16"/>
      <c r="E16" s="16"/>
      <c r="F16" s="8"/>
    </row>
    <row r="17" spans="1:12" s="10" customFormat="1" ht="30" customHeight="1" x14ac:dyDescent="0.25">
      <c r="A17" s="17" t="s">
        <v>9</v>
      </c>
      <c r="B17" s="18">
        <f>C17+D17+E17</f>
        <v>1452.316</v>
      </c>
      <c r="C17" s="18">
        <f>'[7]додаток 1.2.РА'!$F$59+'[7]додаток 1.2.РА'!$F$62+'[7]додаток 1.2.РА'!$F$64</f>
        <v>726.41499999999996</v>
      </c>
      <c r="D17" s="18">
        <f>'[8]додаток 1.2.РА'!$G$61+'[8]додаток 1.2.РА'!$G$64+'[8]додаток 1.2.РА'!$G$66</f>
        <v>725.90100000000007</v>
      </c>
      <c r="E17" s="18"/>
      <c r="F17" s="9"/>
    </row>
    <row r="18" spans="1:12" ht="24.75" customHeight="1" x14ac:dyDescent="0.25">
      <c r="A18" s="15" t="s">
        <v>10</v>
      </c>
      <c r="B18" s="16">
        <f>C18+D18+E18</f>
        <v>14805.097999999998</v>
      </c>
      <c r="C18" s="16">
        <f>'[1]додаток 1.1.ДІБ'!$F$18+'[1]додаток 1.1.ДІБ'!$F$29+'[2]додаток 1.2.РА'!$F$24</f>
        <v>11987.164999999999</v>
      </c>
      <c r="D18" s="16">
        <f>'[3]додаток 1.1.ДІБ'!$G$18+'[4]додаток 1.2.РА'!$G$24</f>
        <v>2817.933</v>
      </c>
      <c r="E18" s="16"/>
      <c r="F18" s="25"/>
      <c r="G18" s="26"/>
      <c r="H18" s="26"/>
      <c r="I18" s="26"/>
      <c r="J18" s="26"/>
      <c r="K18" s="26"/>
    </row>
    <row r="19" spans="1:12" ht="15.75" x14ac:dyDescent="0.25">
      <c r="A19" s="15" t="s">
        <v>14</v>
      </c>
      <c r="B19" s="16">
        <f>C19+D19+E19</f>
        <v>1901.8340000000001</v>
      </c>
      <c r="C19" s="16">
        <f>'[7]додаток 1.2.РА'!$F$80</f>
        <v>755.95</v>
      </c>
      <c r="D19" s="18">
        <f>'[3]додаток 1.1.ДІБ'!$G$19+'[4]додаток 1.2.РА'!$G$83</f>
        <v>1145.884</v>
      </c>
      <c r="E19" s="18"/>
      <c r="F19" s="25"/>
      <c r="G19" s="26"/>
      <c r="H19" s="26"/>
      <c r="I19" s="26"/>
    </row>
    <row r="20" spans="1:12" ht="15.75" x14ac:dyDescent="0.25">
      <c r="A20" s="15" t="s">
        <v>11</v>
      </c>
      <c r="B20" s="16">
        <f>C20+D20+E20</f>
        <v>170</v>
      </c>
      <c r="C20" s="19">
        <f>'[9]додаток 1.1.ДІБ'!$F$18</f>
        <v>170</v>
      </c>
      <c r="D20" s="19"/>
      <c r="E20" s="19"/>
    </row>
    <row r="21" spans="1:12" ht="19.5" customHeight="1" x14ac:dyDescent="0.25">
      <c r="A21" s="15" t="s">
        <v>12</v>
      </c>
      <c r="B21" s="16">
        <f>B15+B18+B19+B20</f>
        <v>2410582.6905680001</v>
      </c>
      <c r="C21" s="16">
        <f>C15+C18+C19+C20</f>
        <v>805965.78200000001</v>
      </c>
      <c r="D21" s="16">
        <f>D15+D18+D19+D20</f>
        <v>789586.48900000006</v>
      </c>
      <c r="E21" s="16">
        <f>E15+E18+E19+E20</f>
        <v>815030.41956800013</v>
      </c>
      <c r="F21" s="25"/>
      <c r="G21" s="26"/>
      <c r="H21" s="26"/>
      <c r="I21" s="26"/>
    </row>
    <row r="22" spans="1:12" ht="48" customHeight="1" x14ac:dyDescent="0.25">
      <c r="L22" s="13"/>
    </row>
    <row r="23" spans="1:12" s="4" customFormat="1" ht="23.25" x14ac:dyDescent="0.25">
      <c r="A23" s="20" t="s">
        <v>13</v>
      </c>
      <c r="B23" s="1"/>
      <c r="C23" s="1"/>
      <c r="D23" s="21" t="s">
        <v>17</v>
      </c>
      <c r="E23" s="21"/>
    </row>
  </sheetData>
  <mergeCells count="15">
    <mergeCell ref="F18:K18"/>
    <mergeCell ref="F21:I21"/>
    <mergeCell ref="F19:I19"/>
    <mergeCell ref="F15:I15"/>
    <mergeCell ref="A8:E8"/>
    <mergeCell ref="A9:E9"/>
    <mergeCell ref="A12:A13"/>
    <mergeCell ref="B12:B13"/>
    <mergeCell ref="C12:E12"/>
    <mergeCell ref="D23:E23"/>
    <mergeCell ref="D1:E1"/>
    <mergeCell ref="D2:E2"/>
    <mergeCell ref="D3:E3"/>
    <mergeCell ref="D5:E5"/>
    <mergeCell ref="D6:E6"/>
  </mergeCells>
  <printOptions horizontalCentered="1"/>
  <pageMargins left="0.39370078740157483" right="0" top="1.1811023622047245" bottom="0" header="0" footer="0"/>
  <pageSetup paperSize="9" scale="84" fitToHeight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2021-03-24T07:15:02Z</dcterms:modified>
</cp:coreProperties>
</file>