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ЮДЖЕТИ\БЮДЖЕТ 2025\ПРОЄКТ БЮДЖЕТУ 2025\"/>
    </mc:Choice>
  </mc:AlternateContent>
  <bookViews>
    <workbookView xWindow="480" yWindow="150" windowWidth="27795" windowHeight="1462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6" i="1" l="1"/>
  <c r="M34" i="1"/>
  <c r="N34" i="1"/>
  <c r="O34" i="1"/>
  <c r="K34" i="1"/>
  <c r="L35" i="1"/>
  <c r="L34" i="1" s="1"/>
  <c r="M35" i="1"/>
  <c r="N35" i="1"/>
  <c r="O35" i="1"/>
  <c r="K35" i="1"/>
  <c r="J36" i="1"/>
  <c r="L45" i="1"/>
  <c r="M45" i="1"/>
  <c r="N45" i="1"/>
  <c r="O45" i="1"/>
  <c r="K45" i="1"/>
  <c r="L46" i="1"/>
  <c r="M46" i="1"/>
  <c r="N46" i="1"/>
  <c r="O46" i="1"/>
  <c r="K46" i="1"/>
  <c r="J46" i="1"/>
  <c r="J47" i="1"/>
  <c r="J48" i="1"/>
  <c r="J49" i="1"/>
  <c r="J50" i="1"/>
  <c r="J51" i="1"/>
  <c r="J52" i="1"/>
  <c r="L48" i="1"/>
  <c r="M48" i="1"/>
  <c r="N48" i="1"/>
  <c r="O48" i="1"/>
  <c r="L49" i="1"/>
  <c r="M49" i="1"/>
  <c r="N49" i="1"/>
  <c r="O49" i="1"/>
  <c r="K48" i="1"/>
  <c r="K49" i="1"/>
  <c r="E29" i="1" l="1"/>
  <c r="G15" i="1" l="1"/>
  <c r="H15" i="1"/>
  <c r="I15" i="1"/>
  <c r="F15" i="1"/>
  <c r="J30" i="1" l="1"/>
  <c r="K15" i="1"/>
  <c r="K14" i="1" s="1"/>
  <c r="K53" i="1" s="1"/>
  <c r="L15" i="1"/>
  <c r="M15" i="1"/>
  <c r="M14" i="1" s="1"/>
  <c r="M53" i="1" s="1"/>
  <c r="N15" i="1"/>
  <c r="N14" i="1" s="1"/>
  <c r="N53" i="1" s="1"/>
  <c r="O15" i="1"/>
  <c r="O14" i="1" s="1"/>
  <c r="O53" i="1" s="1"/>
  <c r="J38" i="1"/>
  <c r="J39" i="1"/>
  <c r="J40" i="1"/>
  <c r="J41" i="1"/>
  <c r="J42" i="1"/>
  <c r="J43" i="1"/>
  <c r="J44" i="1"/>
  <c r="J45" i="1"/>
  <c r="J37" i="1"/>
  <c r="J27" i="1"/>
  <c r="H48" i="1"/>
  <c r="I48" i="1"/>
  <c r="G49" i="1"/>
  <c r="G48" i="1" s="1"/>
  <c r="H49" i="1"/>
  <c r="I49" i="1"/>
  <c r="F49" i="1"/>
  <c r="E49" i="1" s="1"/>
  <c r="E46" i="1"/>
  <c r="G45" i="1"/>
  <c r="H45" i="1"/>
  <c r="F45" i="1"/>
  <c r="E45" i="1" s="1"/>
  <c r="G46" i="1"/>
  <c r="H46" i="1"/>
  <c r="F46" i="1"/>
  <c r="E51" i="1"/>
  <c r="E52" i="1"/>
  <c r="E50" i="1"/>
  <c r="E47" i="1"/>
  <c r="G35" i="1"/>
  <c r="G34" i="1" s="1"/>
  <c r="H35" i="1"/>
  <c r="H34" i="1" s="1"/>
  <c r="I35" i="1"/>
  <c r="F35" i="1"/>
  <c r="F34" i="1" s="1"/>
  <c r="I34" i="1"/>
  <c r="E37" i="1"/>
  <c r="E38" i="1"/>
  <c r="E39" i="1"/>
  <c r="E40" i="1"/>
  <c r="E41" i="1"/>
  <c r="E42" i="1"/>
  <c r="E43" i="1"/>
  <c r="E44" i="1"/>
  <c r="E36" i="1"/>
  <c r="J15" i="1" l="1"/>
  <c r="L14" i="1"/>
  <c r="J14" i="1" s="1"/>
  <c r="J34" i="1"/>
  <c r="J35" i="1"/>
  <c r="F48" i="1"/>
  <c r="E48" i="1" s="1"/>
  <c r="E35" i="1"/>
  <c r="E34" i="1"/>
  <c r="J53" i="1" l="1"/>
  <c r="L53" i="1"/>
  <c r="G14" i="1"/>
  <c r="G53" i="1" s="1"/>
  <c r="H14" i="1"/>
  <c r="H53" i="1" s="1"/>
  <c r="I14" i="1"/>
  <c r="I53" i="1" s="1"/>
  <c r="F14" i="1"/>
  <c r="E17" i="1"/>
  <c r="E18" i="1"/>
  <c r="E19" i="1"/>
  <c r="E20" i="1"/>
  <c r="E21" i="1"/>
  <c r="E22" i="1"/>
  <c r="E23" i="1"/>
  <c r="E24" i="1"/>
  <c r="E25" i="1"/>
  <c r="E26" i="1"/>
  <c r="E27" i="1"/>
  <c r="E28" i="1"/>
  <c r="E30" i="1"/>
  <c r="E31" i="1"/>
  <c r="E32" i="1"/>
  <c r="E33" i="1"/>
  <c r="E16" i="1"/>
  <c r="E14" i="1" l="1"/>
  <c r="E53" i="1" s="1"/>
  <c r="P53" i="1" s="1"/>
  <c r="F53" i="1"/>
  <c r="E15" i="1"/>
  <c r="P15" i="1" s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4" i="1" l="1"/>
</calcChain>
</file>

<file path=xl/sharedStrings.xml><?xml version="1.0" encoding="utf-8"?>
<sst xmlns="http://schemas.openxmlformats.org/spreadsheetml/2006/main" count="184" uniqueCount="141">
  <si>
    <t>РОЗПОДІЛ</t>
  </si>
  <si>
    <t>1952100000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</si>
  <si>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</si>
  <si>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</si>
  <si>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</si>
  <si>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</si>
  <si>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</si>
  <si>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</si>
  <si>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</si>
  <si>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</si>
  <si>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</si>
  <si>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</si>
  <si>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</si>
  <si>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</si>
  <si>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</si>
  <si>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</si>
  <si>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</si>
  <si>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</si>
  <si>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</si>
  <si>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/>
  </si>
  <si>
    <t>Почаївська мiська рада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</si>
  <si>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</si>
  <si>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</si>
  <si>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</si>
  <si>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</si>
  <si>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</si>
  <si>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0112010</t>
  </si>
  <si>
    <t>2010</t>
  </si>
  <si>
    <t>0731</t>
  </si>
  <si>
    <t>Багатопрофільна стаціонарна медична допомога населенню</t>
  </si>
  <si>
    <t>0112152</t>
  </si>
  <si>
    <t>2152</t>
  </si>
  <si>
    <t>0763</t>
  </si>
  <si>
    <t>Інші програми та заходи у сфері охорони здоров`я</t>
  </si>
  <si>
    <t>0113032</t>
  </si>
  <si>
    <t>3032</t>
  </si>
  <si>
    <t>1070</t>
  </si>
  <si>
    <t>Надання пільг окремим категоріям громадян з оплати послуг зв`язку</t>
  </si>
  <si>
    <t>0113050</t>
  </si>
  <si>
    <t>3050</t>
  </si>
  <si>
    <t>Пільгове медичне обслуговування осіб, які постраждали внаслідок Чорнобильської катастрофи</t>
  </si>
  <si>
    <t>0113160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</si>
  <si>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</si>
  <si>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</si>
  <si>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</si>
  <si>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</si>
  <si>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</si>
  <si>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</si>
  <si>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1030</t>
  </si>
  <si>
    <t>0113241</t>
  </si>
  <si>
    <t>3241</t>
  </si>
  <si>
    <t>1090</t>
  </si>
  <si>
    <t>Забезпечення діяльності інших закладів у сфері соціального захисту і соціального забезпечення</t>
  </si>
  <si>
    <t>0113242</t>
  </si>
  <si>
    <t>3242</t>
  </si>
  <si>
    <t>Інші заходи у сфері соціального захисту і соціального забезпечення</t>
  </si>
  <si>
    <t>0114030</t>
  </si>
  <si>
    <t>4030</t>
  </si>
  <si>
    <t>0824</t>
  </si>
  <si>
    <t>Забезпечення діяльності бібліотек</t>
  </si>
  <si>
    <t>0114040</t>
  </si>
  <si>
    <t>4040</t>
  </si>
  <si>
    <t>Забезпечення діяльності музеїв i виставок</t>
  </si>
  <si>
    <t>0114060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</si>
  <si>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</si>
  <si>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</si>
  <si>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</si>
  <si>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0116030</t>
  </si>
  <si>
    <t>6030</t>
  </si>
  <si>
    <t>0620</t>
  </si>
  <si>
    <t>Організація благоустрою населених пунктів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</si>
  <si>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</si>
  <si>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</si>
  <si>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</si>
  <si>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</si>
  <si>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0117680</t>
  </si>
  <si>
    <t>7680</t>
  </si>
  <si>
    <t>0490</t>
  </si>
  <si>
    <t>Членські внески до асоціацій органів місцевого самоврядування</t>
  </si>
  <si>
    <t>0118220</t>
  </si>
  <si>
    <t>8220</t>
  </si>
  <si>
    <t>0380</t>
  </si>
  <si>
    <t>Заходи та роботи з мобілізаційної підготовки місцевого значення</t>
  </si>
  <si>
    <t>0600000</t>
  </si>
  <si>
    <t>Вiддiл освiти, молодi та спорту Почаївської мiської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</si>
  <si>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</si>
  <si>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</si>
  <si>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</si>
  <si>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</si>
  <si>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</si>
  <si>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</si>
  <si>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</si>
  <si>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</si>
  <si>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</si>
  <si>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</si>
  <si>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</si>
  <si>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</si>
  <si>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</si>
  <si>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</si>
  <si>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</si>
  <si>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</si>
  <si>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</si>
  <si>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</si>
  <si>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</si>
  <si>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>Надання спеціалізованої освіти мистецькими школами</t>
  </si>
  <si>
    <t>0611142</t>
  </si>
  <si>
    <t>1142</t>
  </si>
  <si>
    <t>0990</t>
  </si>
  <si>
    <t>Інші програми та заходи у сфері освіти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</si>
  <si>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</si>
  <si>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</si>
  <si>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</si>
  <si>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</si>
  <si>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0615012</t>
  </si>
  <si>
    <t>5012</t>
  </si>
  <si>
    <t>0810</t>
  </si>
  <si>
    <t>Проведення навчально-тренувальних зборів і змагань з неолімпійських видів спорту</t>
  </si>
  <si>
    <t>0900000</t>
  </si>
  <si>
    <t>Служба у справах дітей Почаївської міської ради Тернопільської області</t>
  </si>
  <si>
    <t>0910000</t>
  </si>
  <si>
    <t>0910160</t>
  </si>
  <si>
    <t>3700000</t>
  </si>
  <si>
    <t>Фінансовий відділ Почаївської міської ради</t>
  </si>
  <si>
    <t>3710000</t>
  </si>
  <si>
    <t>3710160</t>
  </si>
  <si>
    <t>3718710</t>
  </si>
  <si>
    <t>8710</t>
  </si>
  <si>
    <t>0133</t>
  </si>
  <si>
    <t>Резервний фонд місцевого бюджету</t>
  </si>
  <si>
    <t>3719770</t>
  </si>
  <si>
    <t>9770</t>
  </si>
  <si>
    <t>0180</t>
  </si>
  <si>
    <t>Інші субвенції з місцевого бюджету</t>
  </si>
  <si>
    <t>УСЬОГО</t>
  </si>
  <si>
    <t>X</t>
  </si>
  <si>
    <t>видатків місцевого бюджету на 2024 рік</t>
  </si>
  <si>
    <t>Видатки, повязані з наданням підтримки внутрішньо переміщеним та/або евакуйованим особам у звязку ізх введенням воєнного стану</t>
  </si>
  <si>
    <t>Додаток 3</t>
  </si>
  <si>
    <t>до  рішення Почаївської міської ради</t>
  </si>
  <si>
    <t xml:space="preserve">від 24 грудня 2024 року № </t>
  </si>
  <si>
    <t>Забезпечення діяльності водопровідно-каналізаційного господарства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</si>
</sst>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7" fillId="0" borderId="1" xfId="0" quotePrefix="1" applyNumberFormat="1" applyFont="1" applyBorder="1" applyAlignment="1">
      <alignment vertical="center" wrapText="1"/>
    </xf>
    <xf numFmtId="1" fontId="7" fillId="2" borderId="1" xfId="0" applyNumberFormat="1" applyFont="1" applyFill="1" applyBorder="1" applyAlignment="1">
      <alignment vertical="center"/>
    </xf>
    <xf numFmtId="1" fontId="7" fillId="0" borderId="1" xfId="0" applyNumberFormat="1" applyFont="1" applyBorder="1" applyAlignment="1">
      <alignment vertical="center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1" xfId="0" quotePrefix="1" applyNumberFormat="1" applyFont="1" applyBorder="1" applyAlignment="1">
      <alignment vertical="center" wrapText="1"/>
    </xf>
    <xf numFmtId="1" fontId="8" fillId="2" borderId="1" xfId="0" applyNumberFormat="1" applyFont="1" applyFill="1" applyBorder="1" applyAlignment="1">
      <alignment vertical="center"/>
    </xf>
    <xf numFmtId="1" fontId="8" fillId="0" borderId="1" xfId="0" applyNumberFormat="1" applyFont="1" applyBorder="1" applyAlignment="1">
      <alignment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vertical="center" wrapText="1"/>
    </xf>
    <xf numFmtId="1" fontId="0" fillId="0" borderId="0" xfId="0" applyNumberFormat="1"/>
    <xf numFmtId="0" fontId="9" fillId="0" borderId="0" xfId="0" applyFont="1" applyAlignment="1">
      <alignment vertical="center" wrapText="1"/>
    </xf>
    <xf numFmtId="0" fontId="4" fillId="0" borderId="0" xfId="0" quotePrefix="1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1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topLeftCell="A29" workbookViewId="0">
      <selection activeCell="H30" sqref="H30"/>
    </sheetView>
  </sheetViews>
  <sheetFormatPr defaultRowHeight="12.75" x14ac:dyDescent="0.2"/>
  <cols>
    <col min="1" max="2" width="10.5703125" customWidth="1"/>
    <col min="3" max="3" width="12" customWidth="1"/>
    <col min="4" max="4" width="40.7109375" customWidth="1"/>
    <col min="5" max="5" width="12.7109375" customWidth="1"/>
    <col min="6" max="6" width="12.28515625" customWidth="1"/>
    <col min="7" max="7" width="13.42578125" customWidth="1"/>
    <col min="8" max="8" width="12" customWidth="1"/>
    <col min="9" max="9" width="8.5703125" customWidth="1"/>
    <col min="10" max="10" width="11.7109375" customWidth="1"/>
    <col min="11" max="11" width="10.140625" customWidth="1"/>
    <col min="12" max="12" width="10" customWidth="1"/>
    <col min="13" max="13" width="7" customWidth="1"/>
    <col min="14" max="14" width="7.28515625" customWidth="1"/>
    <col min="15" max="15" width="9.85546875" customWidth="1"/>
    <col min="16" max="16" width="12.28515625" customWidth="1"/>
  </cols>
  <sheetData>
    <row r="1" spans="1:16" ht="15.75" x14ac:dyDescent="0.25">
      <c r="L1" s="23" t="s">
        <v>137</v>
      </c>
      <c r="M1" s="23"/>
      <c r="N1" s="23"/>
      <c r="O1" s="23"/>
      <c r="P1" s="23"/>
    </row>
    <row r="2" spans="1:16" ht="15.75" x14ac:dyDescent="0.25">
      <c r="L2" s="23" t="s">
        <v>138</v>
      </c>
      <c r="M2" s="23"/>
      <c r="N2" s="23"/>
      <c r="O2" s="23"/>
      <c r="P2" s="23"/>
    </row>
    <row r="3" spans="1:16" ht="15.75" x14ac:dyDescent="0.25">
      <c r="L3" s="23" t="s">
        <v>139</v>
      </c>
      <c r="M3" s="23"/>
      <c r="N3" s="23"/>
      <c r="O3" s="23"/>
      <c r="P3" s="23"/>
    </row>
    <row r="5" spans="1:16" ht="18.75" x14ac:dyDescent="0.3">
      <c r="A5" s="24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ht="18.75" x14ac:dyDescent="0.3">
      <c r="A6" s="24" t="s">
        <v>135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ht="18.75" x14ac:dyDescent="0.3">
      <c r="A7" s="16" t="s">
        <v>1</v>
      </c>
      <c r="B7" s="16"/>
    </row>
    <row r="8" spans="1:16" x14ac:dyDescent="0.2">
      <c r="A8" t="s">
        <v>2</v>
      </c>
      <c r="P8" s="1" t="s">
        <v>3</v>
      </c>
    </row>
    <row r="9" spans="1:16" ht="15.75" customHeight="1" x14ac:dyDescent="0.2">
      <c r="A9" s="22" t="s">
        <v>4</v>
      </c>
      <c r="B9" s="22" t="s">
        <v>5</v>
      </c>
      <c r="C9" s="22" t="s">
        <v>6</v>
      </c>
      <c r="D9" s="17" t="s">
        <v>7</v>
      </c>
      <c r="E9" s="17" t="s">
        <v>8</v>
      </c>
      <c r="F9" s="17"/>
      <c r="G9" s="17"/>
      <c r="H9" s="17"/>
      <c r="I9" s="17"/>
      <c r="J9" s="17" t="s">
        <v>15</v>
      </c>
      <c r="K9" s="17"/>
      <c r="L9" s="17"/>
      <c r="M9" s="17"/>
      <c r="N9" s="17"/>
      <c r="O9" s="17"/>
      <c r="P9" s="18" t="s">
        <v>17</v>
      </c>
    </row>
    <row r="10" spans="1:16" x14ac:dyDescent="0.2">
      <c r="A10" s="17"/>
      <c r="B10" s="17"/>
      <c r="C10" s="17"/>
      <c r="D10" s="17"/>
      <c r="E10" s="21" t="s">
        <v>9</v>
      </c>
      <c r="F10" s="17" t="s">
        <v>10</v>
      </c>
      <c r="G10" s="17" t="s">
        <v>11</v>
      </c>
      <c r="H10" s="17"/>
      <c r="I10" s="17" t="s">
        <v>14</v>
      </c>
      <c r="J10" s="21" t="s">
        <v>9</v>
      </c>
      <c r="K10" s="17" t="s">
        <v>16</v>
      </c>
      <c r="L10" s="17" t="s">
        <v>10</v>
      </c>
      <c r="M10" s="17" t="s">
        <v>11</v>
      </c>
      <c r="N10" s="17"/>
      <c r="O10" s="17" t="s">
        <v>14</v>
      </c>
      <c r="P10" s="19"/>
    </row>
    <row r="11" spans="1:16" x14ac:dyDescent="0.2">
      <c r="A11" s="17"/>
      <c r="B11" s="17"/>
      <c r="C11" s="17"/>
      <c r="D11" s="17"/>
      <c r="E11" s="17"/>
      <c r="F11" s="17"/>
      <c r="G11" s="17" t="s">
        <v>12</v>
      </c>
      <c r="H11" s="17" t="s">
        <v>13</v>
      </c>
      <c r="I11" s="17"/>
      <c r="J11" s="17"/>
      <c r="K11" s="17"/>
      <c r="L11" s="17"/>
      <c r="M11" s="17" t="s">
        <v>12</v>
      </c>
      <c r="N11" s="17" t="s">
        <v>13</v>
      </c>
      <c r="O11" s="17"/>
      <c r="P11" s="19"/>
    </row>
    <row r="12" spans="1:16" ht="61.5" customHeight="1" x14ac:dyDescent="0.2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9"/>
    </row>
    <row r="13" spans="1:16" x14ac:dyDescent="0.2">
      <c r="A13" s="2">
        <v>1</v>
      </c>
      <c r="B13" s="2">
        <v>2</v>
      </c>
      <c r="C13" s="2">
        <v>3</v>
      </c>
      <c r="D13" s="2">
        <v>4</v>
      </c>
      <c r="E13" s="3">
        <v>5</v>
      </c>
      <c r="F13" s="2">
        <v>6</v>
      </c>
      <c r="G13" s="2">
        <v>7</v>
      </c>
      <c r="H13" s="2">
        <v>8</v>
      </c>
      <c r="I13" s="2">
        <v>9</v>
      </c>
      <c r="J13" s="3">
        <v>10</v>
      </c>
      <c r="K13" s="2">
        <v>11</v>
      </c>
      <c r="L13" s="2">
        <v>12</v>
      </c>
      <c r="M13" s="2">
        <v>13</v>
      </c>
      <c r="N13" s="2">
        <v>14</v>
      </c>
      <c r="O13" s="2">
        <v>15</v>
      </c>
      <c r="P13" s="3">
        <v>16</v>
      </c>
    </row>
    <row r="14" spans="1:16" ht="21" customHeight="1" x14ac:dyDescent="0.2">
      <c r="A14" s="4" t="s">
        <v>18</v>
      </c>
      <c r="B14" s="4" t="s">
        <v>19</v>
      </c>
      <c r="C14" s="4" t="s">
        <v>19</v>
      </c>
      <c r="D14" s="5" t="s">
        <v>20</v>
      </c>
      <c r="E14" s="6">
        <f>F14+I14</f>
        <v>42864500</v>
      </c>
      <c r="F14" s="7">
        <f>F15</f>
        <v>42864500</v>
      </c>
      <c r="G14" s="7">
        <f t="shared" ref="G14:I14" si="0">G15</f>
        <v>21323200</v>
      </c>
      <c r="H14" s="7">
        <f t="shared" si="0"/>
        <v>1559000</v>
      </c>
      <c r="I14" s="7">
        <f t="shared" si="0"/>
        <v>0</v>
      </c>
      <c r="J14" s="6">
        <f>L14+O14</f>
        <v>759100</v>
      </c>
      <c r="K14" s="7">
        <f t="shared" ref="K14" si="1">K15</f>
        <v>749100</v>
      </c>
      <c r="L14" s="7">
        <f t="shared" ref="L14" si="2">L15</f>
        <v>10000</v>
      </c>
      <c r="M14" s="7">
        <f t="shared" ref="M14" si="3">M15</f>
        <v>0</v>
      </c>
      <c r="N14" s="7">
        <f t="shared" ref="N14" si="4">N15</f>
        <v>0</v>
      </c>
      <c r="O14" s="7">
        <f t="shared" ref="O14" si="5">O15</f>
        <v>749100</v>
      </c>
      <c r="P14" s="6">
        <f t="shared" ref="P14:P53" si="6">E14 + J14</f>
        <v>43623600</v>
      </c>
    </row>
    <row r="15" spans="1:16" ht="24.75" customHeight="1" x14ac:dyDescent="0.2">
      <c r="A15" s="4" t="s">
        <v>21</v>
      </c>
      <c r="B15" s="4" t="s">
        <v>19</v>
      </c>
      <c r="C15" s="4" t="s">
        <v>19</v>
      </c>
      <c r="D15" s="5" t="s">
        <v>20</v>
      </c>
      <c r="E15" s="6">
        <f>F15+I15</f>
        <v>42864500</v>
      </c>
      <c r="F15" s="7">
        <f>F16+F17+F18+F19+F21+F22+F23+F24+F25+F26+F27+F28+F29+F30+F31+F32+F33+F20</f>
        <v>42864500</v>
      </c>
      <c r="G15" s="7">
        <f t="shared" ref="G15:I15" si="7">G16+G17+G18+G19+G21+G22+G23+G24+G25+G26+G27+G28+G29+G30+G31+G32+G33+G20</f>
        <v>21323200</v>
      </c>
      <c r="H15" s="7">
        <f t="shared" si="7"/>
        <v>1559000</v>
      </c>
      <c r="I15" s="7">
        <f t="shared" si="7"/>
        <v>0</v>
      </c>
      <c r="J15" s="6">
        <f>L15+O15</f>
        <v>759100</v>
      </c>
      <c r="K15" s="7">
        <f t="shared" ref="K15" si="8">K16+K17+K18+K19+K21+K22+K23+K24+K25+K26+K27+K28+K29+K30+K31+K32+K33</f>
        <v>749100</v>
      </c>
      <c r="L15" s="7">
        <f t="shared" ref="L15" si="9">L16+L17+L18+L19+L21+L22+L23+L24+L25+L26+L27+L28+L29+L30+L31+L32+L33</f>
        <v>10000</v>
      </c>
      <c r="M15" s="7">
        <f t="shared" ref="M15" si="10">M16+M17+M18+M19+M21+M22+M23+M24+M25+M26+M27+M28+M29+M30+M31+M32+M33</f>
        <v>0</v>
      </c>
      <c r="N15" s="7">
        <f t="shared" ref="N15" si="11">N16+N17+N18+N19+N21+N22+N23+N24+N25+N26+N27+N28+N29+N30+N31+N32+N33</f>
        <v>0</v>
      </c>
      <c r="O15" s="7">
        <f t="shared" ref="O15" si="12">O16+O17+O18+O19+O21+O22+O23+O24+O25+O26+O27+O28+O29+O30+O31+O32+O33</f>
        <v>749100</v>
      </c>
      <c r="P15" s="6">
        <f t="shared" si="6"/>
        <v>43623600</v>
      </c>
    </row>
    <row r="16" spans="1:16" ht="90.75" customHeight="1" x14ac:dyDescent="0.2">
      <c r="A16" s="8" t="s">
        <v>22</v>
      </c>
      <c r="B16" s="8" t="s">
        <v>23</v>
      </c>
      <c r="C16" s="8" t="s">
        <v>24</v>
      </c>
      <c r="D16" s="9" t="s">
        <v>25</v>
      </c>
      <c r="E16" s="10">
        <f>F16+I16</f>
        <v>16414131</v>
      </c>
      <c r="F16" s="11">
        <v>16414131</v>
      </c>
      <c r="G16" s="11">
        <v>12315000</v>
      </c>
      <c r="H16" s="11">
        <v>735300</v>
      </c>
      <c r="I16" s="11">
        <v>0</v>
      </c>
      <c r="J16" s="6">
        <f>L16+O16</f>
        <v>749100</v>
      </c>
      <c r="K16" s="11">
        <v>749100</v>
      </c>
      <c r="L16" s="11">
        <v>0</v>
      </c>
      <c r="M16" s="11">
        <v>0</v>
      </c>
      <c r="N16" s="11">
        <v>0</v>
      </c>
      <c r="O16" s="11">
        <v>749100</v>
      </c>
      <c r="P16" s="10">
        <f t="shared" si="6"/>
        <v>17163231</v>
      </c>
    </row>
    <row r="17" spans="1:16" ht="37.5" customHeight="1" x14ac:dyDescent="0.2">
      <c r="A17" s="8" t="s">
        <v>26</v>
      </c>
      <c r="B17" s="8" t="s">
        <v>27</v>
      </c>
      <c r="C17" s="8" t="s">
        <v>28</v>
      </c>
      <c r="D17" s="9" t="s">
        <v>29</v>
      </c>
      <c r="E17" s="10">
        <f t="shared" ref="E17:E33" si="13">F17+I17</f>
        <v>3100000</v>
      </c>
      <c r="F17" s="11">
        <v>3100000</v>
      </c>
      <c r="G17" s="11">
        <v>0</v>
      </c>
      <c r="H17" s="11">
        <v>0</v>
      </c>
      <c r="I17" s="11">
        <v>0</v>
      </c>
      <c r="J17" s="10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f t="shared" si="6"/>
        <v>3100000</v>
      </c>
    </row>
    <row r="18" spans="1:16" ht="37.5" customHeight="1" x14ac:dyDescent="0.2">
      <c r="A18" s="8" t="s">
        <v>30</v>
      </c>
      <c r="B18" s="8" t="s">
        <v>31</v>
      </c>
      <c r="C18" s="8" t="s">
        <v>32</v>
      </c>
      <c r="D18" s="9" t="s">
        <v>33</v>
      </c>
      <c r="E18" s="10">
        <f t="shared" si="13"/>
        <v>139640</v>
      </c>
      <c r="F18" s="11">
        <v>139640</v>
      </c>
      <c r="G18" s="11">
        <v>0</v>
      </c>
      <c r="H18" s="11">
        <v>0</v>
      </c>
      <c r="I18" s="11">
        <v>0</v>
      </c>
      <c r="J18" s="10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f t="shared" si="6"/>
        <v>139640</v>
      </c>
    </row>
    <row r="19" spans="1:16" ht="36" customHeight="1" x14ac:dyDescent="0.2">
      <c r="A19" s="8" t="s">
        <v>34</v>
      </c>
      <c r="B19" s="8" t="s">
        <v>35</v>
      </c>
      <c r="C19" s="8" t="s">
        <v>36</v>
      </c>
      <c r="D19" s="9" t="s">
        <v>37</v>
      </c>
      <c r="E19" s="10">
        <f t="shared" si="13"/>
        <v>1200</v>
      </c>
      <c r="F19" s="11">
        <v>1200</v>
      </c>
      <c r="G19" s="11">
        <v>0</v>
      </c>
      <c r="H19" s="11">
        <v>0</v>
      </c>
      <c r="I19" s="11">
        <v>0</v>
      </c>
      <c r="J19" s="10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f t="shared" si="6"/>
        <v>1200</v>
      </c>
    </row>
    <row r="20" spans="1:16" ht="54" customHeight="1" x14ac:dyDescent="0.2">
      <c r="A20" s="8" t="s">
        <v>38</v>
      </c>
      <c r="B20" s="8" t="s">
        <v>39</v>
      </c>
      <c r="C20" s="8" t="s">
        <v>36</v>
      </c>
      <c r="D20" s="9" t="s">
        <v>40</v>
      </c>
      <c r="E20" s="10">
        <f t="shared" si="13"/>
        <v>0</v>
      </c>
      <c r="F20" s="11">
        <v>0</v>
      </c>
      <c r="G20" s="11">
        <v>0</v>
      </c>
      <c r="H20" s="11">
        <v>0</v>
      </c>
      <c r="I20" s="11">
        <v>0</v>
      </c>
      <c r="J20" s="10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0">
        <f t="shared" si="6"/>
        <v>0</v>
      </c>
    </row>
    <row r="21" spans="1:16" ht="117" customHeight="1" x14ac:dyDescent="0.2">
      <c r="A21" s="8" t="s">
        <v>41</v>
      </c>
      <c r="B21" s="8" t="s">
        <v>42</v>
      </c>
      <c r="C21" s="8" t="s">
        <v>43</v>
      </c>
      <c r="D21" s="9" t="s">
        <v>44</v>
      </c>
      <c r="E21" s="10">
        <f t="shared" si="13"/>
        <v>420000</v>
      </c>
      <c r="F21" s="11">
        <v>420000</v>
      </c>
      <c r="G21" s="11">
        <v>0</v>
      </c>
      <c r="H21" s="11">
        <v>0</v>
      </c>
      <c r="I21" s="11">
        <v>0</v>
      </c>
      <c r="J21" s="10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0">
        <f t="shared" si="6"/>
        <v>420000</v>
      </c>
    </row>
    <row r="22" spans="1:16" ht="82.5" customHeight="1" x14ac:dyDescent="0.2">
      <c r="A22" s="8" t="s">
        <v>45</v>
      </c>
      <c r="B22" s="8" t="s">
        <v>46</v>
      </c>
      <c r="C22" s="8" t="s">
        <v>43</v>
      </c>
      <c r="D22" s="9" t="s">
        <v>47</v>
      </c>
      <c r="E22" s="10">
        <f t="shared" si="13"/>
        <v>0</v>
      </c>
      <c r="F22" s="11">
        <v>0</v>
      </c>
      <c r="G22" s="11">
        <v>0</v>
      </c>
      <c r="H22" s="11">
        <v>0</v>
      </c>
      <c r="I22" s="11">
        <v>0</v>
      </c>
      <c r="J22" s="10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0">
        <f t="shared" si="6"/>
        <v>0</v>
      </c>
    </row>
    <row r="23" spans="1:16" ht="72" customHeight="1" x14ac:dyDescent="0.2">
      <c r="A23" s="8">
        <v>113230</v>
      </c>
      <c r="B23" s="8">
        <v>3230</v>
      </c>
      <c r="C23" s="8" t="s">
        <v>48</v>
      </c>
      <c r="D23" s="9" t="s">
        <v>136</v>
      </c>
      <c r="E23" s="10">
        <f t="shared" si="13"/>
        <v>0</v>
      </c>
      <c r="F23" s="11">
        <v>0</v>
      </c>
      <c r="G23" s="11">
        <v>0</v>
      </c>
      <c r="H23" s="11">
        <v>0</v>
      </c>
      <c r="I23" s="11">
        <v>0</v>
      </c>
      <c r="J23" s="10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0">
        <f t="shared" si="6"/>
        <v>0</v>
      </c>
    </row>
    <row r="24" spans="1:16" ht="52.5" customHeight="1" x14ac:dyDescent="0.2">
      <c r="A24" s="8" t="s">
        <v>49</v>
      </c>
      <c r="B24" s="8" t="s">
        <v>50</v>
      </c>
      <c r="C24" s="8" t="s">
        <v>51</v>
      </c>
      <c r="D24" s="9" t="s">
        <v>52</v>
      </c>
      <c r="E24" s="10">
        <f t="shared" si="13"/>
        <v>4442200</v>
      </c>
      <c r="F24" s="11">
        <v>4442200</v>
      </c>
      <c r="G24" s="11">
        <v>3522300</v>
      </c>
      <c r="H24" s="11">
        <v>105500</v>
      </c>
      <c r="I24" s="11">
        <v>0</v>
      </c>
      <c r="J24" s="10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0">
        <f t="shared" si="6"/>
        <v>4442200</v>
      </c>
    </row>
    <row r="25" spans="1:16" ht="33" customHeight="1" x14ac:dyDescent="0.2">
      <c r="A25" s="8" t="s">
        <v>53</v>
      </c>
      <c r="B25" s="8" t="s">
        <v>54</v>
      </c>
      <c r="C25" s="8" t="s">
        <v>51</v>
      </c>
      <c r="D25" s="9" t="s">
        <v>55</v>
      </c>
      <c r="E25" s="10">
        <f t="shared" si="13"/>
        <v>488000</v>
      </c>
      <c r="F25" s="11">
        <v>488000</v>
      </c>
      <c r="G25" s="11">
        <v>0</v>
      </c>
      <c r="H25" s="11">
        <v>0</v>
      </c>
      <c r="I25" s="11">
        <v>0</v>
      </c>
      <c r="J25" s="10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0">
        <f t="shared" si="6"/>
        <v>488000</v>
      </c>
    </row>
    <row r="26" spans="1:16" ht="22.5" customHeight="1" x14ac:dyDescent="0.2">
      <c r="A26" s="8" t="s">
        <v>56</v>
      </c>
      <c r="B26" s="8" t="s">
        <v>57</v>
      </c>
      <c r="C26" s="8" t="s">
        <v>58</v>
      </c>
      <c r="D26" s="9" t="s">
        <v>59</v>
      </c>
      <c r="E26" s="10">
        <f t="shared" si="13"/>
        <v>1687050</v>
      </c>
      <c r="F26" s="11">
        <v>1687050</v>
      </c>
      <c r="G26" s="11">
        <v>1357300</v>
      </c>
      <c r="H26" s="11">
        <v>0</v>
      </c>
      <c r="I26" s="11">
        <v>0</v>
      </c>
      <c r="J26" s="10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0">
        <f t="shared" si="6"/>
        <v>1687050</v>
      </c>
    </row>
    <row r="27" spans="1:16" ht="27" customHeight="1" x14ac:dyDescent="0.2">
      <c r="A27" s="8" t="s">
        <v>60</v>
      </c>
      <c r="B27" s="8" t="s">
        <v>61</v>
      </c>
      <c r="C27" s="8" t="s">
        <v>58</v>
      </c>
      <c r="D27" s="9" t="s">
        <v>62</v>
      </c>
      <c r="E27" s="10">
        <f t="shared" si="13"/>
        <v>1751900</v>
      </c>
      <c r="F27" s="11">
        <v>1751900</v>
      </c>
      <c r="G27" s="11">
        <v>1287000</v>
      </c>
      <c r="H27" s="11">
        <v>144400</v>
      </c>
      <c r="I27" s="11">
        <v>0</v>
      </c>
      <c r="J27" s="10">
        <f>L27+O27</f>
        <v>10000</v>
      </c>
      <c r="K27" s="11">
        <v>0</v>
      </c>
      <c r="L27" s="11">
        <v>10000</v>
      </c>
      <c r="M27" s="11">
        <v>0</v>
      </c>
      <c r="N27" s="11">
        <v>0</v>
      </c>
      <c r="O27" s="11">
        <v>0</v>
      </c>
      <c r="P27" s="10">
        <f t="shared" si="6"/>
        <v>1761900</v>
      </c>
    </row>
    <row r="28" spans="1:16" ht="52.5" customHeight="1" x14ac:dyDescent="0.2">
      <c r="A28" s="8" t="s">
        <v>63</v>
      </c>
      <c r="B28" s="8" t="s">
        <v>64</v>
      </c>
      <c r="C28" s="8" t="s">
        <v>65</v>
      </c>
      <c r="D28" s="9" t="s">
        <v>66</v>
      </c>
      <c r="E28" s="10">
        <f t="shared" si="13"/>
        <v>4141200</v>
      </c>
      <c r="F28" s="11">
        <v>4141200</v>
      </c>
      <c r="G28" s="11">
        <v>2841600</v>
      </c>
      <c r="H28" s="11">
        <v>573800</v>
      </c>
      <c r="I28" s="11">
        <v>0</v>
      </c>
      <c r="J28" s="10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0">
        <f t="shared" si="6"/>
        <v>4141200</v>
      </c>
    </row>
    <row r="29" spans="1:16" ht="43.5" customHeight="1" x14ac:dyDescent="0.2">
      <c r="A29" s="8">
        <v>116013</v>
      </c>
      <c r="B29" s="8">
        <v>6013</v>
      </c>
      <c r="C29" s="8" t="s">
        <v>69</v>
      </c>
      <c r="D29" s="15" t="s">
        <v>140</v>
      </c>
      <c r="E29" s="10">
        <f t="shared" si="13"/>
        <v>197000</v>
      </c>
      <c r="F29" s="11">
        <v>197000</v>
      </c>
      <c r="G29" s="11">
        <v>0</v>
      </c>
      <c r="H29" s="11">
        <v>0</v>
      </c>
      <c r="I29" s="11">
        <v>0</v>
      </c>
      <c r="J29" s="10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0">
        <f t="shared" si="6"/>
        <v>197000</v>
      </c>
    </row>
    <row r="30" spans="1:16" ht="42.75" customHeight="1" x14ac:dyDescent="0.2">
      <c r="A30" s="8" t="s">
        <v>67</v>
      </c>
      <c r="B30" s="8" t="s">
        <v>68</v>
      </c>
      <c r="C30" s="8" t="s">
        <v>69</v>
      </c>
      <c r="D30" s="9" t="s">
        <v>70</v>
      </c>
      <c r="E30" s="10">
        <f t="shared" si="13"/>
        <v>6413500</v>
      </c>
      <c r="F30" s="11">
        <v>6413500</v>
      </c>
      <c r="G30" s="11">
        <v>0</v>
      </c>
      <c r="H30" s="11">
        <v>0</v>
      </c>
      <c r="I30" s="11">
        <v>0</v>
      </c>
      <c r="J30" s="10">
        <f>L30+O30</f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0">
        <f t="shared" si="6"/>
        <v>6413500</v>
      </c>
    </row>
    <row r="31" spans="1:16" ht="54" customHeight="1" x14ac:dyDescent="0.2">
      <c r="A31" s="8" t="s">
        <v>71</v>
      </c>
      <c r="B31" s="8" t="s">
        <v>72</v>
      </c>
      <c r="C31" s="8" t="s">
        <v>73</v>
      </c>
      <c r="D31" s="9" t="s">
        <v>74</v>
      </c>
      <c r="E31" s="10">
        <f t="shared" si="13"/>
        <v>3425100</v>
      </c>
      <c r="F31" s="11">
        <v>3425100</v>
      </c>
      <c r="G31" s="11">
        <v>0</v>
      </c>
      <c r="H31" s="11">
        <v>0</v>
      </c>
      <c r="I31" s="11">
        <v>0</v>
      </c>
      <c r="J31" s="10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0">
        <f t="shared" si="6"/>
        <v>3425100</v>
      </c>
    </row>
    <row r="32" spans="1:16" ht="36.75" customHeight="1" x14ac:dyDescent="0.2">
      <c r="A32" s="8" t="s">
        <v>75</v>
      </c>
      <c r="B32" s="8" t="s">
        <v>76</v>
      </c>
      <c r="C32" s="8" t="s">
        <v>77</v>
      </c>
      <c r="D32" s="9" t="s">
        <v>78</v>
      </c>
      <c r="E32" s="10">
        <f t="shared" si="13"/>
        <v>43579</v>
      </c>
      <c r="F32" s="11">
        <v>43579</v>
      </c>
      <c r="G32" s="11">
        <v>0</v>
      </c>
      <c r="H32" s="11">
        <v>0</v>
      </c>
      <c r="I32" s="11">
        <v>0</v>
      </c>
      <c r="J32" s="10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0">
        <f t="shared" si="6"/>
        <v>43579</v>
      </c>
    </row>
    <row r="33" spans="1:16" ht="42" customHeight="1" x14ac:dyDescent="0.2">
      <c r="A33" s="8" t="s">
        <v>79</v>
      </c>
      <c r="B33" s="8" t="s">
        <v>80</v>
      </c>
      <c r="C33" s="8" t="s">
        <v>81</v>
      </c>
      <c r="D33" s="9" t="s">
        <v>82</v>
      </c>
      <c r="E33" s="10">
        <f t="shared" si="13"/>
        <v>200000</v>
      </c>
      <c r="F33" s="11">
        <v>200000</v>
      </c>
      <c r="G33" s="11">
        <v>0</v>
      </c>
      <c r="H33" s="11">
        <v>0</v>
      </c>
      <c r="I33" s="11">
        <v>0</v>
      </c>
      <c r="J33" s="10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0">
        <f t="shared" si="6"/>
        <v>200000</v>
      </c>
    </row>
    <row r="34" spans="1:16" ht="36.75" customHeight="1" x14ac:dyDescent="0.2">
      <c r="A34" s="4" t="s">
        <v>83</v>
      </c>
      <c r="B34" s="4" t="s">
        <v>19</v>
      </c>
      <c r="C34" s="4" t="s">
        <v>19</v>
      </c>
      <c r="D34" s="5" t="s">
        <v>84</v>
      </c>
      <c r="E34" s="6">
        <f>F34+I34</f>
        <v>96831700</v>
      </c>
      <c r="F34" s="7">
        <f>F35</f>
        <v>96831700</v>
      </c>
      <c r="G34" s="7">
        <f t="shared" ref="G34:I34" si="14">G35</f>
        <v>70979800</v>
      </c>
      <c r="H34" s="7">
        <f t="shared" si="14"/>
        <v>6295000</v>
      </c>
      <c r="I34" s="7">
        <f t="shared" si="14"/>
        <v>0</v>
      </c>
      <c r="J34" s="6">
        <f>L34+O34</f>
        <v>2193900</v>
      </c>
      <c r="K34" s="7">
        <f>K35</f>
        <v>452700</v>
      </c>
      <c r="L34" s="7">
        <f t="shared" ref="L34:O34" si="15">L35</f>
        <v>1741200</v>
      </c>
      <c r="M34" s="7">
        <f t="shared" si="15"/>
        <v>0</v>
      </c>
      <c r="N34" s="7">
        <f t="shared" si="15"/>
        <v>0</v>
      </c>
      <c r="O34" s="7">
        <f t="shared" si="15"/>
        <v>452700</v>
      </c>
      <c r="P34" s="6">
        <f t="shared" si="6"/>
        <v>99025600</v>
      </c>
    </row>
    <row r="35" spans="1:16" ht="41.25" customHeight="1" x14ac:dyDescent="0.2">
      <c r="A35" s="4" t="s">
        <v>85</v>
      </c>
      <c r="B35" s="4" t="s">
        <v>19</v>
      </c>
      <c r="C35" s="4" t="s">
        <v>19</v>
      </c>
      <c r="D35" s="5" t="s">
        <v>84</v>
      </c>
      <c r="E35" s="6">
        <f>F35+I35</f>
        <v>96831700</v>
      </c>
      <c r="F35" s="7">
        <f>F36+F38+F39+F40+F41+F42+F43+F44+F37</f>
        <v>96831700</v>
      </c>
      <c r="G35" s="7">
        <f t="shared" ref="G35:I35" si="16">G36+G38+G39+G40+G41+G42+G43+G44+G37</f>
        <v>70979800</v>
      </c>
      <c r="H35" s="7">
        <f t="shared" si="16"/>
        <v>6295000</v>
      </c>
      <c r="I35" s="7">
        <f t="shared" si="16"/>
        <v>0</v>
      </c>
      <c r="J35" s="6">
        <f>L35+O35</f>
        <v>2193900</v>
      </c>
      <c r="K35" s="7">
        <f>K36+K37+K38+K39+K40+K41+K42+K44</f>
        <v>452700</v>
      </c>
      <c r="L35" s="7">
        <f t="shared" ref="L35:O35" si="17">L36+L37+L38+L39+L40+L41+L42+L44</f>
        <v>1741200</v>
      </c>
      <c r="M35" s="7">
        <f t="shared" si="17"/>
        <v>0</v>
      </c>
      <c r="N35" s="7">
        <f t="shared" si="17"/>
        <v>0</v>
      </c>
      <c r="O35" s="7">
        <f t="shared" si="17"/>
        <v>452700</v>
      </c>
      <c r="P35" s="6">
        <f t="shared" si="6"/>
        <v>99025600</v>
      </c>
    </row>
    <row r="36" spans="1:16" ht="51.75" customHeight="1" x14ac:dyDescent="0.2">
      <c r="A36" s="8" t="s">
        <v>86</v>
      </c>
      <c r="B36" s="8" t="s">
        <v>87</v>
      </c>
      <c r="C36" s="8" t="s">
        <v>24</v>
      </c>
      <c r="D36" s="9" t="s">
        <v>88</v>
      </c>
      <c r="E36" s="10">
        <f>F36+I36</f>
        <v>1803180</v>
      </c>
      <c r="F36" s="11">
        <v>1803180</v>
      </c>
      <c r="G36" s="11">
        <v>1426600</v>
      </c>
      <c r="H36" s="11">
        <v>0</v>
      </c>
      <c r="I36" s="11">
        <v>0</v>
      </c>
      <c r="J36" s="6">
        <f>L36+O36</f>
        <v>52700</v>
      </c>
      <c r="K36" s="11">
        <v>52700</v>
      </c>
      <c r="L36" s="11">
        <v>0</v>
      </c>
      <c r="M36" s="11">
        <v>0</v>
      </c>
      <c r="N36" s="11">
        <v>0</v>
      </c>
      <c r="O36" s="11">
        <v>52700</v>
      </c>
      <c r="P36" s="10">
        <f t="shared" si="6"/>
        <v>1855880</v>
      </c>
    </row>
    <row r="37" spans="1:16" ht="18.75" customHeight="1" x14ac:dyDescent="0.2">
      <c r="A37" s="8" t="s">
        <v>89</v>
      </c>
      <c r="B37" s="8" t="s">
        <v>43</v>
      </c>
      <c r="C37" s="8" t="s">
        <v>90</v>
      </c>
      <c r="D37" s="9" t="s">
        <v>91</v>
      </c>
      <c r="E37" s="10">
        <f t="shared" ref="E37:E44" si="18">F37+I37</f>
        <v>15700000</v>
      </c>
      <c r="F37" s="11">
        <v>15700000</v>
      </c>
      <c r="G37" s="11">
        <v>10713900</v>
      </c>
      <c r="H37" s="11">
        <v>1178900</v>
      </c>
      <c r="I37" s="11">
        <v>0</v>
      </c>
      <c r="J37" s="10">
        <f>L37+O37</f>
        <v>1095000</v>
      </c>
      <c r="K37" s="11">
        <v>400000</v>
      </c>
      <c r="L37" s="11">
        <v>695000</v>
      </c>
      <c r="M37" s="11">
        <v>0</v>
      </c>
      <c r="N37" s="11">
        <v>0</v>
      </c>
      <c r="O37" s="11">
        <v>400000</v>
      </c>
      <c r="P37" s="10">
        <f t="shared" si="6"/>
        <v>16795000</v>
      </c>
    </row>
    <row r="38" spans="1:16" ht="51.75" customHeight="1" x14ac:dyDescent="0.2">
      <c r="A38" s="8" t="s">
        <v>92</v>
      </c>
      <c r="B38" s="8" t="s">
        <v>93</v>
      </c>
      <c r="C38" s="8" t="s">
        <v>94</v>
      </c>
      <c r="D38" s="9" t="s">
        <v>95</v>
      </c>
      <c r="E38" s="10">
        <f t="shared" si="18"/>
        <v>23583200</v>
      </c>
      <c r="F38" s="11">
        <v>23583200</v>
      </c>
      <c r="G38" s="11">
        <v>13930900</v>
      </c>
      <c r="H38" s="11">
        <v>4452600</v>
      </c>
      <c r="I38" s="11">
        <v>0</v>
      </c>
      <c r="J38" s="10">
        <f t="shared" ref="J38:J52" si="19">L38+O38</f>
        <v>821200</v>
      </c>
      <c r="K38" s="11">
        <v>0</v>
      </c>
      <c r="L38" s="11">
        <v>821200</v>
      </c>
      <c r="M38" s="11">
        <v>0</v>
      </c>
      <c r="N38" s="11">
        <v>0</v>
      </c>
      <c r="O38" s="11">
        <v>0</v>
      </c>
      <c r="P38" s="10">
        <f t="shared" si="6"/>
        <v>24404400</v>
      </c>
    </row>
    <row r="39" spans="1:16" ht="52.5" customHeight="1" x14ac:dyDescent="0.2">
      <c r="A39" s="8" t="s">
        <v>96</v>
      </c>
      <c r="B39" s="8" t="s">
        <v>97</v>
      </c>
      <c r="C39" s="8" t="s">
        <v>94</v>
      </c>
      <c r="D39" s="9" t="s">
        <v>98</v>
      </c>
      <c r="E39" s="10">
        <f t="shared" si="18"/>
        <v>45921900</v>
      </c>
      <c r="F39" s="11">
        <v>45921900</v>
      </c>
      <c r="G39" s="11">
        <v>37640900</v>
      </c>
      <c r="H39" s="11">
        <v>0</v>
      </c>
      <c r="I39" s="11">
        <v>0</v>
      </c>
      <c r="J39" s="10">
        <f t="shared" si="19"/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0">
        <f t="shared" si="6"/>
        <v>45921900</v>
      </c>
    </row>
    <row r="40" spans="1:16" ht="54.75" customHeight="1" x14ac:dyDescent="0.2">
      <c r="A40" s="8" t="s">
        <v>99</v>
      </c>
      <c r="B40" s="8" t="s">
        <v>36</v>
      </c>
      <c r="C40" s="8" t="s">
        <v>100</v>
      </c>
      <c r="D40" s="9" t="s">
        <v>101</v>
      </c>
      <c r="E40" s="10">
        <f t="shared" si="18"/>
        <v>3544400</v>
      </c>
      <c r="F40" s="11">
        <v>3544400</v>
      </c>
      <c r="G40" s="11">
        <v>2597500</v>
      </c>
      <c r="H40" s="11">
        <v>307200</v>
      </c>
      <c r="I40" s="11">
        <v>0</v>
      </c>
      <c r="J40" s="10">
        <f t="shared" si="19"/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0">
        <f t="shared" si="6"/>
        <v>3544400</v>
      </c>
    </row>
    <row r="41" spans="1:16" ht="35.25" customHeight="1" x14ac:dyDescent="0.2">
      <c r="A41" s="8" t="s">
        <v>102</v>
      </c>
      <c r="B41" s="8" t="s">
        <v>103</v>
      </c>
      <c r="C41" s="8" t="s">
        <v>100</v>
      </c>
      <c r="D41" s="9" t="s">
        <v>104</v>
      </c>
      <c r="E41" s="10">
        <f t="shared" si="18"/>
        <v>6097800</v>
      </c>
      <c r="F41" s="11">
        <v>6097800</v>
      </c>
      <c r="G41" s="11">
        <v>4670000</v>
      </c>
      <c r="H41" s="11">
        <v>356300</v>
      </c>
      <c r="I41" s="11">
        <v>0</v>
      </c>
      <c r="J41" s="10">
        <f t="shared" si="19"/>
        <v>225000</v>
      </c>
      <c r="K41" s="11">
        <v>0</v>
      </c>
      <c r="L41" s="11">
        <v>225000</v>
      </c>
      <c r="M41" s="11">
        <v>0</v>
      </c>
      <c r="N41" s="11">
        <v>0</v>
      </c>
      <c r="O41" s="11">
        <v>0</v>
      </c>
      <c r="P41" s="10">
        <f t="shared" si="6"/>
        <v>6322800</v>
      </c>
    </row>
    <row r="42" spans="1:16" ht="23.25" customHeight="1" x14ac:dyDescent="0.2">
      <c r="A42" s="8" t="s">
        <v>105</v>
      </c>
      <c r="B42" s="8" t="s">
        <v>106</v>
      </c>
      <c r="C42" s="8" t="s">
        <v>107</v>
      </c>
      <c r="D42" s="9" t="s">
        <v>108</v>
      </c>
      <c r="E42" s="10">
        <f t="shared" si="18"/>
        <v>43620</v>
      </c>
      <c r="F42" s="11">
        <v>43620</v>
      </c>
      <c r="G42" s="11">
        <v>0</v>
      </c>
      <c r="H42" s="11">
        <v>0</v>
      </c>
      <c r="I42" s="11">
        <v>0</v>
      </c>
      <c r="J42" s="10">
        <f t="shared" si="19"/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0">
        <f t="shared" si="6"/>
        <v>43620</v>
      </c>
    </row>
    <row r="43" spans="1:16" ht="90" hidden="1" customHeight="1" x14ac:dyDescent="0.2">
      <c r="A43" s="8" t="s">
        <v>109</v>
      </c>
      <c r="B43" s="8" t="s">
        <v>110</v>
      </c>
      <c r="C43" s="8" t="s">
        <v>111</v>
      </c>
      <c r="D43" s="9" t="s">
        <v>112</v>
      </c>
      <c r="E43" s="10">
        <f t="shared" si="18"/>
        <v>0</v>
      </c>
      <c r="F43" s="11">
        <v>0</v>
      </c>
      <c r="G43" s="11">
        <v>0</v>
      </c>
      <c r="H43" s="11">
        <v>0</v>
      </c>
      <c r="I43" s="11">
        <v>0</v>
      </c>
      <c r="J43" s="10">
        <f t="shared" si="19"/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0">
        <f t="shared" si="6"/>
        <v>0</v>
      </c>
    </row>
    <row r="44" spans="1:16" ht="54" customHeight="1" x14ac:dyDescent="0.2">
      <c r="A44" s="8" t="s">
        <v>113</v>
      </c>
      <c r="B44" s="8" t="s">
        <v>114</v>
      </c>
      <c r="C44" s="8" t="s">
        <v>115</v>
      </c>
      <c r="D44" s="9" t="s">
        <v>116</v>
      </c>
      <c r="E44" s="10">
        <f t="shared" si="18"/>
        <v>137600</v>
      </c>
      <c r="F44" s="11">
        <v>137600</v>
      </c>
      <c r="G44" s="11">
        <v>0</v>
      </c>
      <c r="H44" s="11">
        <v>0</v>
      </c>
      <c r="I44" s="11">
        <v>0</v>
      </c>
      <c r="J44" s="10">
        <f t="shared" si="19"/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0">
        <f t="shared" si="6"/>
        <v>137600</v>
      </c>
    </row>
    <row r="45" spans="1:16" ht="39.75" customHeight="1" x14ac:dyDescent="0.2">
      <c r="A45" s="4" t="s">
        <v>117</v>
      </c>
      <c r="B45" s="4" t="s">
        <v>19</v>
      </c>
      <c r="C45" s="4" t="s">
        <v>19</v>
      </c>
      <c r="D45" s="5" t="s">
        <v>118</v>
      </c>
      <c r="E45" s="6">
        <f t="shared" ref="E45:E50" si="20">F45+I45</f>
        <v>935100</v>
      </c>
      <c r="F45" s="7">
        <f>F46</f>
        <v>935100</v>
      </c>
      <c r="G45" s="7">
        <f t="shared" ref="G45:H45" si="21">G46</f>
        <v>723500</v>
      </c>
      <c r="H45" s="7">
        <f t="shared" si="21"/>
        <v>0</v>
      </c>
      <c r="I45" s="7">
        <v>0</v>
      </c>
      <c r="J45" s="10">
        <f t="shared" si="19"/>
        <v>42200</v>
      </c>
      <c r="K45" s="7">
        <f>K46</f>
        <v>42200</v>
      </c>
      <c r="L45" s="7">
        <f t="shared" ref="L45:O45" si="22">L46</f>
        <v>0</v>
      </c>
      <c r="M45" s="7">
        <f t="shared" si="22"/>
        <v>0</v>
      </c>
      <c r="N45" s="7">
        <f t="shared" si="22"/>
        <v>0</v>
      </c>
      <c r="O45" s="7">
        <f t="shared" si="22"/>
        <v>42200</v>
      </c>
      <c r="P45" s="6">
        <f t="shared" si="6"/>
        <v>977300</v>
      </c>
    </row>
    <row r="46" spans="1:16" ht="36" customHeight="1" x14ac:dyDescent="0.2">
      <c r="A46" s="4" t="s">
        <v>119</v>
      </c>
      <c r="B46" s="4" t="s">
        <v>19</v>
      </c>
      <c r="C46" s="4" t="s">
        <v>19</v>
      </c>
      <c r="D46" s="5" t="s">
        <v>118</v>
      </c>
      <c r="E46" s="6">
        <f t="shared" si="20"/>
        <v>935100</v>
      </c>
      <c r="F46" s="7">
        <f>F47</f>
        <v>935100</v>
      </c>
      <c r="G46" s="7">
        <f t="shared" ref="G46:H46" si="23">G47</f>
        <v>723500</v>
      </c>
      <c r="H46" s="7">
        <f t="shared" si="23"/>
        <v>0</v>
      </c>
      <c r="I46" s="7">
        <v>0</v>
      </c>
      <c r="J46" s="10">
        <f t="shared" si="19"/>
        <v>42200</v>
      </c>
      <c r="K46" s="7">
        <f>K47</f>
        <v>42200</v>
      </c>
      <c r="L46" s="7">
        <f t="shared" ref="L46:O46" si="24">L47</f>
        <v>0</v>
      </c>
      <c r="M46" s="7">
        <f t="shared" si="24"/>
        <v>0</v>
      </c>
      <c r="N46" s="7">
        <f t="shared" si="24"/>
        <v>0</v>
      </c>
      <c r="O46" s="7">
        <f t="shared" si="24"/>
        <v>42200</v>
      </c>
      <c r="P46" s="6">
        <f t="shared" si="6"/>
        <v>977300</v>
      </c>
    </row>
    <row r="47" spans="1:16" ht="52.5" customHeight="1" x14ac:dyDescent="0.2">
      <c r="A47" s="8" t="s">
        <v>120</v>
      </c>
      <c r="B47" s="8" t="s">
        <v>87</v>
      </c>
      <c r="C47" s="8" t="s">
        <v>24</v>
      </c>
      <c r="D47" s="9" t="s">
        <v>88</v>
      </c>
      <c r="E47" s="10">
        <f t="shared" si="20"/>
        <v>935100</v>
      </c>
      <c r="F47" s="11">
        <v>935100</v>
      </c>
      <c r="G47" s="11">
        <v>723500</v>
      </c>
      <c r="H47" s="11">
        <v>0</v>
      </c>
      <c r="I47" s="11">
        <v>0</v>
      </c>
      <c r="J47" s="10">
        <f t="shared" si="19"/>
        <v>42200</v>
      </c>
      <c r="K47" s="11">
        <v>42200</v>
      </c>
      <c r="L47" s="11">
        <v>0</v>
      </c>
      <c r="M47" s="11">
        <v>0</v>
      </c>
      <c r="N47" s="11">
        <v>0</v>
      </c>
      <c r="O47" s="11">
        <v>42200</v>
      </c>
      <c r="P47" s="10">
        <f t="shared" si="6"/>
        <v>977300</v>
      </c>
    </row>
    <row r="48" spans="1:16" ht="36.75" customHeight="1" x14ac:dyDescent="0.2">
      <c r="A48" s="4" t="s">
        <v>121</v>
      </c>
      <c r="B48" s="4" t="s">
        <v>19</v>
      </c>
      <c r="C48" s="4" t="s">
        <v>19</v>
      </c>
      <c r="D48" s="5" t="s">
        <v>122</v>
      </c>
      <c r="E48" s="6">
        <f t="shared" si="20"/>
        <v>3534900</v>
      </c>
      <c r="F48" s="7">
        <f>F49</f>
        <v>3534900</v>
      </c>
      <c r="G48" s="7">
        <f t="shared" ref="G48:I48" si="25">G49</f>
        <v>1347300</v>
      </c>
      <c r="H48" s="7">
        <f t="shared" si="25"/>
        <v>0</v>
      </c>
      <c r="I48" s="7">
        <f t="shared" si="25"/>
        <v>0</v>
      </c>
      <c r="J48" s="10">
        <f t="shared" si="19"/>
        <v>56000</v>
      </c>
      <c r="K48" s="7">
        <f>K49</f>
        <v>56000</v>
      </c>
      <c r="L48" s="7">
        <f t="shared" ref="L48:O48" si="26">L49</f>
        <v>0</v>
      </c>
      <c r="M48" s="7">
        <f t="shared" si="26"/>
        <v>0</v>
      </c>
      <c r="N48" s="7">
        <f t="shared" si="26"/>
        <v>0</v>
      </c>
      <c r="O48" s="7">
        <f t="shared" si="26"/>
        <v>56000</v>
      </c>
      <c r="P48" s="6">
        <f t="shared" si="6"/>
        <v>3590900</v>
      </c>
    </row>
    <row r="49" spans="1:16" ht="36.75" customHeight="1" x14ac:dyDescent="0.2">
      <c r="A49" s="4" t="s">
        <v>123</v>
      </c>
      <c r="B49" s="4" t="s">
        <v>19</v>
      </c>
      <c r="C49" s="4" t="s">
        <v>19</v>
      </c>
      <c r="D49" s="5" t="s">
        <v>122</v>
      </c>
      <c r="E49" s="6">
        <f t="shared" si="20"/>
        <v>3534900</v>
      </c>
      <c r="F49" s="7">
        <f>F50+F51+F52</f>
        <v>3534900</v>
      </c>
      <c r="G49" s="7">
        <f t="shared" ref="G49:I49" si="27">G50+G51+G52</f>
        <v>1347300</v>
      </c>
      <c r="H49" s="7">
        <f t="shared" si="27"/>
        <v>0</v>
      </c>
      <c r="I49" s="7">
        <f t="shared" si="27"/>
        <v>0</v>
      </c>
      <c r="J49" s="10">
        <f t="shared" si="19"/>
        <v>56000</v>
      </c>
      <c r="K49" s="7">
        <f>K50+K51+K52</f>
        <v>56000</v>
      </c>
      <c r="L49" s="7">
        <f t="shared" ref="L49:O49" si="28">L50+L51+L52</f>
        <v>0</v>
      </c>
      <c r="M49" s="7">
        <f t="shared" si="28"/>
        <v>0</v>
      </c>
      <c r="N49" s="7">
        <f t="shared" si="28"/>
        <v>0</v>
      </c>
      <c r="O49" s="7">
        <f t="shared" si="28"/>
        <v>56000</v>
      </c>
      <c r="P49" s="6">
        <f t="shared" si="6"/>
        <v>3590900</v>
      </c>
    </row>
    <row r="50" spans="1:16" ht="51.75" customHeight="1" x14ac:dyDescent="0.2">
      <c r="A50" s="8" t="s">
        <v>124</v>
      </c>
      <c r="B50" s="8" t="s">
        <v>87</v>
      </c>
      <c r="C50" s="8" t="s">
        <v>24</v>
      </c>
      <c r="D50" s="9" t="s">
        <v>88</v>
      </c>
      <c r="E50" s="10">
        <f t="shared" si="20"/>
        <v>1746500</v>
      </c>
      <c r="F50" s="11">
        <v>1746500</v>
      </c>
      <c r="G50" s="11">
        <v>1347300</v>
      </c>
      <c r="H50" s="11">
        <v>0</v>
      </c>
      <c r="I50" s="11">
        <v>0</v>
      </c>
      <c r="J50" s="10">
        <f t="shared" si="19"/>
        <v>56000</v>
      </c>
      <c r="K50" s="11">
        <v>56000</v>
      </c>
      <c r="L50" s="11">
        <v>0</v>
      </c>
      <c r="M50" s="11">
        <v>0</v>
      </c>
      <c r="N50" s="11">
        <v>0</v>
      </c>
      <c r="O50" s="11">
        <v>56000</v>
      </c>
      <c r="P50" s="10">
        <f t="shared" si="6"/>
        <v>1802500</v>
      </c>
    </row>
    <row r="51" spans="1:16" ht="19.5" customHeight="1" x14ac:dyDescent="0.2">
      <c r="A51" s="8" t="s">
        <v>125</v>
      </c>
      <c r="B51" s="8" t="s">
        <v>126</v>
      </c>
      <c r="C51" s="8" t="s">
        <v>127</v>
      </c>
      <c r="D51" s="9" t="s">
        <v>128</v>
      </c>
      <c r="E51" s="10">
        <f t="shared" ref="E51:E52" si="29">F51+I51</f>
        <v>1201400</v>
      </c>
      <c r="F51" s="11">
        <v>1201400</v>
      </c>
      <c r="G51" s="11">
        <v>0</v>
      </c>
      <c r="H51" s="11">
        <v>0</v>
      </c>
      <c r="I51" s="11">
        <v>0</v>
      </c>
      <c r="J51" s="10">
        <f t="shared" si="19"/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0">
        <f t="shared" si="6"/>
        <v>1201400</v>
      </c>
    </row>
    <row r="52" spans="1:16" ht="18.75" customHeight="1" x14ac:dyDescent="0.2">
      <c r="A52" s="8" t="s">
        <v>129</v>
      </c>
      <c r="B52" s="8" t="s">
        <v>130</v>
      </c>
      <c r="C52" s="8" t="s">
        <v>131</v>
      </c>
      <c r="D52" s="9" t="s">
        <v>132</v>
      </c>
      <c r="E52" s="10">
        <f t="shared" si="29"/>
        <v>587000</v>
      </c>
      <c r="F52" s="11">
        <v>587000</v>
      </c>
      <c r="G52" s="11">
        <v>0</v>
      </c>
      <c r="H52" s="11">
        <v>0</v>
      </c>
      <c r="I52" s="11">
        <v>0</v>
      </c>
      <c r="J52" s="10">
        <f t="shared" si="19"/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0">
        <f t="shared" si="6"/>
        <v>587000</v>
      </c>
    </row>
    <row r="53" spans="1:16" ht="24" customHeight="1" x14ac:dyDescent="0.2">
      <c r="A53" s="12" t="s">
        <v>134</v>
      </c>
      <c r="B53" s="12" t="s">
        <v>134</v>
      </c>
      <c r="C53" s="12" t="s">
        <v>134</v>
      </c>
      <c r="D53" s="13" t="s">
        <v>133</v>
      </c>
      <c r="E53" s="6">
        <f>E14+E34+E45+E48</f>
        <v>144166200</v>
      </c>
      <c r="F53" s="6">
        <f>F14+F34+F45+F48</f>
        <v>144166200</v>
      </c>
      <c r="G53" s="6">
        <f t="shared" ref="G53:O53" si="30">G14+G34+G45+G48</f>
        <v>94373800</v>
      </c>
      <c r="H53" s="6">
        <f t="shared" si="30"/>
        <v>7854000</v>
      </c>
      <c r="I53" s="6">
        <f t="shared" si="30"/>
        <v>0</v>
      </c>
      <c r="J53" s="6">
        <f t="shared" si="30"/>
        <v>3051200</v>
      </c>
      <c r="K53" s="6">
        <f t="shared" si="30"/>
        <v>1300000</v>
      </c>
      <c r="L53" s="6">
        <f t="shared" si="30"/>
        <v>1751200</v>
      </c>
      <c r="M53" s="6">
        <f t="shared" si="30"/>
        <v>0</v>
      </c>
      <c r="N53" s="6">
        <f t="shared" si="30"/>
        <v>0</v>
      </c>
      <c r="O53" s="6">
        <f t="shared" si="30"/>
        <v>1300000</v>
      </c>
      <c r="P53" s="6">
        <f t="shared" si="6"/>
        <v>147217400</v>
      </c>
    </row>
    <row r="54" spans="1:16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</row>
    <row r="55" spans="1:16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</sheetData>
  <mergeCells count="27">
    <mergeCell ref="L1:P1"/>
    <mergeCell ref="L2:P2"/>
    <mergeCell ref="L3:P3"/>
    <mergeCell ref="A5:P5"/>
    <mergeCell ref="A6:P6"/>
    <mergeCell ref="C9:C12"/>
    <mergeCell ref="D9:D12"/>
    <mergeCell ref="E9:I9"/>
    <mergeCell ref="E10:E12"/>
    <mergeCell ref="F10:F12"/>
    <mergeCell ref="G10:H10"/>
    <mergeCell ref="A7:B7"/>
    <mergeCell ref="O10:O12"/>
    <mergeCell ref="P9:P12"/>
    <mergeCell ref="A55:P55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  <mergeCell ref="A9:A12"/>
    <mergeCell ref="B9:B12"/>
  </mergeCells>
  <pageMargins left="0.19685039370078741" right="0.19685039370078741" top="0.19685039370078741" bottom="0.19685039370078741" header="0" footer="0"/>
  <pageSetup scale="75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</dc:creator>
  <cp:lastModifiedBy>User</cp:lastModifiedBy>
  <cp:lastPrinted>2024-12-15T07:38:23Z</cp:lastPrinted>
  <dcterms:created xsi:type="dcterms:W3CDTF">2022-12-28T07:38:26Z</dcterms:created>
  <dcterms:modified xsi:type="dcterms:W3CDTF">2024-12-15T07:39:05Z</dcterms:modified>
</cp:coreProperties>
</file>