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ішення сесії\Програма розвитку культури на 2022-2024 р\Виконання програми\Про стан виконання Програми розв.культури, у т.ч.за 2024 р\"/>
    </mc:Choice>
  </mc:AlternateContent>
  <bookViews>
    <workbookView xWindow="0" yWindow="0" windowWidth="28800" windowHeight="11700" firstSheet="1" activeTab="1"/>
  </bookViews>
  <sheets>
    <sheet name="Додаток 5" sheetId="5" r:id="rId1"/>
    <sheet name="Додаток 6" sheetId="6" r:id="rId2"/>
  </sheets>
  <definedNames>
    <definedName name="_xlnm.Print_Titles" localSheetId="0">'Додаток 5'!$8:$9</definedName>
    <definedName name="_xlnm.Print_Titles" localSheetId="1">'Додаток 6'!$6:$8</definedName>
    <definedName name="_xlnm.Print_Area" localSheetId="1">'Додаток 6'!$A$1:$H$184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5" i="6" l="1"/>
  <c r="G174" i="6"/>
  <c r="G173" i="6"/>
  <c r="G36" i="6"/>
  <c r="G32" i="6"/>
  <c r="F106" i="6" l="1"/>
  <c r="E106" i="6"/>
  <c r="G169" i="6" l="1"/>
  <c r="G168" i="6"/>
  <c r="G167" i="6"/>
  <c r="G106" i="6"/>
  <c r="G104" i="6"/>
  <c r="G96" i="6"/>
  <c r="G91" i="6"/>
  <c r="G88" i="6"/>
  <c r="G87" i="6"/>
  <c r="G86" i="6"/>
  <c r="G84" i="6"/>
  <c r="G83" i="6"/>
  <c r="G82" i="6"/>
  <c r="G80" i="6"/>
  <c r="G79" i="6"/>
  <c r="G77" i="6"/>
  <c r="G76" i="6"/>
  <c r="G75" i="6"/>
  <c r="G72" i="6"/>
  <c r="G71" i="6"/>
  <c r="G70" i="6"/>
  <c r="G68" i="6"/>
  <c r="G67" i="6"/>
  <c r="G66" i="6"/>
  <c r="G63" i="6"/>
  <c r="G58" i="6"/>
  <c r="G57" i="6"/>
  <c r="G56" i="6"/>
  <c r="G54" i="6"/>
  <c r="G52" i="6"/>
  <c r="G51" i="6"/>
  <c r="G50" i="6"/>
  <c r="G48" i="6"/>
  <c r="G47" i="6"/>
  <c r="G45" i="6"/>
  <c r="G44" i="6"/>
  <c r="G43" i="6"/>
  <c r="G40" i="6"/>
  <c r="G38" i="6"/>
  <c r="G35" i="6"/>
  <c r="G34" i="6"/>
  <c r="G31" i="6"/>
  <c r="G30" i="6"/>
  <c r="G28" i="6"/>
  <c r="G27" i="6"/>
  <c r="G26" i="6"/>
  <c r="G16" i="6"/>
  <c r="G15" i="6"/>
  <c r="G14" i="6"/>
  <c r="F98" i="6"/>
  <c r="E98" i="6"/>
  <c r="G9" i="6"/>
  <c r="G98" i="6" l="1"/>
  <c r="G95" i="6"/>
  <c r="G50" i="5"/>
  <c r="I42" i="5"/>
  <c r="H42" i="5"/>
  <c r="H41" i="5" s="1"/>
  <c r="H17" i="5" l="1"/>
  <c r="H15" i="5"/>
  <c r="G67" i="5" l="1"/>
  <c r="G65" i="5" s="1"/>
  <c r="G60" i="5"/>
  <c r="G59" i="5" s="1"/>
  <c r="L55" i="5"/>
  <c r="J67" i="5"/>
  <c r="J66" i="5" s="1"/>
  <c r="K22" i="5"/>
  <c r="G32" i="5"/>
  <c r="G31" i="5" s="1"/>
  <c r="H16" i="5"/>
  <c r="H14" i="5" s="1"/>
  <c r="I17" i="5"/>
  <c r="L66" i="5"/>
  <c r="K66" i="5"/>
  <c r="L65" i="5"/>
  <c r="L64" i="5" s="1"/>
  <c r="L62" i="5" s="1"/>
  <c r="K65" i="5"/>
  <c r="K63" i="5" s="1"/>
  <c r="I66" i="5"/>
  <c r="H66" i="5"/>
  <c r="I65" i="5"/>
  <c r="I64" i="5" s="1"/>
  <c r="I62" i="5" s="1"/>
  <c r="H65" i="5"/>
  <c r="H64" i="5" s="1"/>
  <c r="H62" i="5" s="1"/>
  <c r="J60" i="5"/>
  <c r="J59" i="5" s="1"/>
  <c r="L59" i="5"/>
  <c r="K59" i="5"/>
  <c r="J58" i="5"/>
  <c r="J57" i="5" s="1"/>
  <c r="L57" i="5"/>
  <c r="K57" i="5"/>
  <c r="J56" i="5"/>
  <c r="J55" i="5" s="1"/>
  <c r="K55" i="5"/>
  <c r="L54" i="5"/>
  <c r="L53" i="5" s="1"/>
  <c r="K54" i="5"/>
  <c r="K53" i="5" s="1"/>
  <c r="J52" i="5"/>
  <c r="J51" i="5" s="1"/>
  <c r="L51" i="5"/>
  <c r="K51" i="5"/>
  <c r="J50" i="5"/>
  <c r="J49" i="5" s="1"/>
  <c r="L49" i="5"/>
  <c r="K49" i="5"/>
  <c r="J48" i="5"/>
  <c r="J42" i="5" s="1"/>
  <c r="J41" i="5" s="1"/>
  <c r="L47" i="5"/>
  <c r="K47" i="5"/>
  <c r="J46" i="5"/>
  <c r="J45" i="5" s="1"/>
  <c r="L45" i="5"/>
  <c r="K45" i="5"/>
  <c r="J44" i="5"/>
  <c r="J43" i="5" s="1"/>
  <c r="L43" i="5"/>
  <c r="K43" i="5"/>
  <c r="L42" i="5"/>
  <c r="L41" i="5" s="1"/>
  <c r="K41" i="5"/>
  <c r="J40" i="5"/>
  <c r="J39" i="5" s="1"/>
  <c r="L39" i="5"/>
  <c r="K39" i="5"/>
  <c r="J38" i="5"/>
  <c r="J37" i="5" s="1"/>
  <c r="L37" i="5"/>
  <c r="K37" i="5"/>
  <c r="J36" i="5"/>
  <c r="J35" i="5" s="1"/>
  <c r="L35" i="5"/>
  <c r="K35" i="5"/>
  <c r="J34" i="5"/>
  <c r="J33" i="5" s="1"/>
  <c r="L33" i="5"/>
  <c r="K33" i="5"/>
  <c r="J32" i="5"/>
  <c r="J31" i="5" s="1"/>
  <c r="L31" i="5"/>
  <c r="K31" i="5"/>
  <c r="L30" i="5"/>
  <c r="L29" i="5" s="1"/>
  <c r="K30" i="5"/>
  <c r="K29" i="5" s="1"/>
  <c r="I59" i="5"/>
  <c r="H59" i="5"/>
  <c r="G58" i="5"/>
  <c r="G57" i="5" s="1"/>
  <c r="I57" i="5"/>
  <c r="H57" i="5"/>
  <c r="G56" i="5"/>
  <c r="G55" i="5" s="1"/>
  <c r="I55" i="5"/>
  <c r="H55" i="5"/>
  <c r="I54" i="5"/>
  <c r="I53" i="5" s="1"/>
  <c r="H54" i="5"/>
  <c r="H53" i="5" s="1"/>
  <c r="G52" i="5"/>
  <c r="G51" i="5" s="1"/>
  <c r="I51" i="5"/>
  <c r="H51" i="5"/>
  <c r="G49" i="5"/>
  <c r="I49" i="5"/>
  <c r="H49" i="5"/>
  <c r="G48" i="5"/>
  <c r="I47" i="5"/>
  <c r="H47" i="5"/>
  <c r="G46" i="5"/>
  <c r="G45" i="5" s="1"/>
  <c r="I45" i="5"/>
  <c r="H45" i="5"/>
  <c r="G44" i="5"/>
  <c r="G43" i="5" s="1"/>
  <c r="I43" i="5"/>
  <c r="H43" i="5"/>
  <c r="I41" i="5"/>
  <c r="G40" i="5"/>
  <c r="G39" i="5" s="1"/>
  <c r="I39" i="5"/>
  <c r="H39" i="5"/>
  <c r="G38" i="5"/>
  <c r="G37" i="5" s="1"/>
  <c r="I37" i="5"/>
  <c r="H37" i="5"/>
  <c r="G36" i="5"/>
  <c r="G35" i="5" s="1"/>
  <c r="I35" i="5"/>
  <c r="H35" i="5"/>
  <c r="G34" i="5"/>
  <c r="G33" i="5" s="1"/>
  <c r="I33" i="5"/>
  <c r="H33" i="5"/>
  <c r="I31" i="5"/>
  <c r="H31" i="5"/>
  <c r="I30" i="5"/>
  <c r="I29" i="5" s="1"/>
  <c r="H30" i="5"/>
  <c r="H29" i="5" s="1"/>
  <c r="J23" i="5"/>
  <c r="J22" i="5" s="1"/>
  <c r="L22" i="5"/>
  <c r="J21" i="5"/>
  <c r="J20" i="5" s="1"/>
  <c r="L20" i="5"/>
  <c r="K20" i="5"/>
  <c r="J19" i="5"/>
  <c r="J18" i="5" s="1"/>
  <c r="L18" i="5"/>
  <c r="K18" i="5"/>
  <c r="G23" i="5"/>
  <c r="G22" i="5" s="1"/>
  <c r="I22" i="5"/>
  <c r="H22" i="5"/>
  <c r="G21" i="5"/>
  <c r="G20" i="5" s="1"/>
  <c r="I20" i="5"/>
  <c r="H20" i="5"/>
  <c r="G19" i="5"/>
  <c r="G18" i="5" s="1"/>
  <c r="I18" i="5"/>
  <c r="H18" i="5"/>
  <c r="E30" i="5"/>
  <c r="E29" i="5" s="1"/>
  <c r="F30" i="5"/>
  <c r="F29" i="5" s="1"/>
  <c r="E31" i="5"/>
  <c r="F31" i="5"/>
  <c r="D32" i="5"/>
  <c r="D31" i="5" s="1"/>
  <c r="E33" i="5"/>
  <c r="F33" i="5"/>
  <c r="D34" i="5"/>
  <c r="D33" i="5" s="1"/>
  <c r="E35" i="5"/>
  <c r="F35" i="5"/>
  <c r="D36" i="5"/>
  <c r="D35" i="5" s="1"/>
  <c r="E37" i="5"/>
  <c r="F37" i="5"/>
  <c r="D38" i="5"/>
  <c r="D37" i="5" s="1"/>
  <c r="E39" i="5"/>
  <c r="F39" i="5"/>
  <c r="D40" i="5"/>
  <c r="D39" i="5" s="1"/>
  <c r="E42" i="5"/>
  <c r="E41" i="5" s="1"/>
  <c r="F42" i="5"/>
  <c r="F41" i="5" s="1"/>
  <c r="E43" i="5"/>
  <c r="F43" i="5"/>
  <c r="D44" i="5"/>
  <c r="E45" i="5"/>
  <c r="F45" i="5"/>
  <c r="D46" i="5"/>
  <c r="D45" i="5" s="1"/>
  <c r="E47" i="5"/>
  <c r="F47" i="5"/>
  <c r="D48" i="5"/>
  <c r="D47" i="5" s="1"/>
  <c r="E49" i="5"/>
  <c r="F49" i="5"/>
  <c r="D50" i="5"/>
  <c r="D49" i="5" s="1"/>
  <c r="E51" i="5"/>
  <c r="F51" i="5"/>
  <c r="D52" i="5"/>
  <c r="D51" i="5" s="1"/>
  <c r="E54" i="5"/>
  <c r="E53" i="5" s="1"/>
  <c r="F54" i="5"/>
  <c r="F53" i="5" s="1"/>
  <c r="E55" i="5"/>
  <c r="F55" i="5"/>
  <c r="D56" i="5"/>
  <c r="D55" i="5" s="1"/>
  <c r="K64" i="5" l="1"/>
  <c r="K62" i="5" s="1"/>
  <c r="I16" i="5"/>
  <c r="L16" i="5"/>
  <c r="L17" i="5" s="1"/>
  <c r="L15" i="5" s="1"/>
  <c r="D42" i="5"/>
  <c r="D41" i="5" s="1"/>
  <c r="L63" i="5"/>
  <c r="G17" i="5"/>
  <c r="J47" i="5"/>
  <c r="G47" i="5"/>
  <c r="G42" i="5"/>
  <c r="G41" i="5" s="1"/>
  <c r="J65" i="5"/>
  <c r="I63" i="5"/>
  <c r="H63" i="5"/>
  <c r="E28" i="5"/>
  <c r="E27" i="5" s="1"/>
  <c r="D43" i="5"/>
  <c r="F28" i="5"/>
  <c r="F27" i="5" s="1"/>
  <c r="G64" i="5"/>
  <c r="G62" i="5" s="1"/>
  <c r="G63" i="5"/>
  <c r="D30" i="5"/>
  <c r="D29" i="5" s="1"/>
  <c r="L28" i="5"/>
  <c r="L27" i="5" s="1"/>
  <c r="G66" i="5"/>
  <c r="I28" i="5"/>
  <c r="I27" i="5" s="1"/>
  <c r="G54" i="5"/>
  <c r="G53" i="5" s="1"/>
  <c r="H28" i="5"/>
  <c r="H27" i="5" s="1"/>
  <c r="J54" i="5"/>
  <c r="J53" i="5" s="1"/>
  <c r="K16" i="5"/>
  <c r="K14" i="5" s="1"/>
  <c r="J16" i="5"/>
  <c r="J17" i="5" s="1"/>
  <c r="J15" i="5" s="1"/>
  <c r="K28" i="5"/>
  <c r="K27" i="5" s="1"/>
  <c r="G30" i="5"/>
  <c r="G29" i="5" s="1"/>
  <c r="J30" i="5"/>
  <c r="J29" i="5" s="1"/>
  <c r="E57" i="5"/>
  <c r="F57" i="5"/>
  <c r="D58" i="5"/>
  <c r="D57" i="5" s="1"/>
  <c r="E59" i="5"/>
  <c r="F59" i="5"/>
  <c r="D60" i="5"/>
  <c r="D64" i="5"/>
  <c r="D62" i="5" s="1"/>
  <c r="E65" i="5"/>
  <c r="E64" i="5" s="1"/>
  <c r="E62" i="5" s="1"/>
  <c r="F65" i="5"/>
  <c r="F63" i="5" s="1"/>
  <c r="D65" i="5"/>
  <c r="D63" i="5" s="1"/>
  <c r="E66" i="5"/>
  <c r="F66" i="5"/>
  <c r="D66" i="5"/>
  <c r="E63" i="5" l="1"/>
  <c r="J14" i="5"/>
  <c r="F64" i="5"/>
  <c r="F62" i="5" s="1"/>
  <c r="L14" i="5"/>
  <c r="J64" i="5"/>
  <c r="J62" i="5" s="1"/>
  <c r="J63" i="5"/>
  <c r="D54" i="5"/>
  <c r="D53" i="5" s="1"/>
  <c r="D28" i="5" s="1"/>
  <c r="D27" i="5" s="1"/>
  <c r="H12" i="5"/>
  <c r="H11" i="5" s="1"/>
  <c r="L12" i="5"/>
  <c r="L11" i="5" s="1"/>
  <c r="D59" i="5"/>
  <c r="J28" i="5"/>
  <c r="K17" i="5"/>
  <c r="K15" i="5" s="1"/>
  <c r="K12" i="5" s="1"/>
  <c r="K11" i="5" s="1"/>
  <c r="G28" i="5"/>
  <c r="G27" i="5" s="1"/>
  <c r="F22" i="5"/>
  <c r="E22" i="5"/>
  <c r="D23" i="5"/>
  <c r="D22" i="5" s="1"/>
  <c r="E20" i="5"/>
  <c r="F20" i="5"/>
  <c r="D21" i="5"/>
  <c r="D20" i="5" s="1"/>
  <c r="E18" i="5"/>
  <c r="F18" i="5"/>
  <c r="D19" i="5"/>
  <c r="D18" i="5" s="1"/>
  <c r="F16" i="5" l="1"/>
  <c r="F17" i="5" s="1"/>
  <c r="F15" i="5" s="1"/>
  <c r="F12" i="5" s="1"/>
  <c r="F11" i="5" s="1"/>
  <c r="J27" i="5"/>
  <c r="J12" i="5"/>
  <c r="J11" i="5" s="1"/>
  <c r="D16" i="5"/>
  <c r="E16" i="5"/>
  <c r="F14" i="5" l="1"/>
  <c r="E17" i="5"/>
  <c r="E15" i="5" s="1"/>
  <c r="E12" i="5" s="1"/>
  <c r="E11" i="5" s="1"/>
  <c r="E14" i="5"/>
  <c r="D17" i="5"/>
  <c r="D15" i="5" s="1"/>
  <c r="D12" i="5" s="1"/>
  <c r="D11" i="5" s="1"/>
  <c r="D14" i="5"/>
  <c r="I14" i="5" l="1"/>
  <c r="I15" i="5"/>
  <c r="I12" i="5" s="1"/>
  <c r="I11" i="5" s="1"/>
  <c r="G16" i="5"/>
  <c r="G14" i="5" s="1"/>
  <c r="G15" i="5" l="1"/>
  <c r="G12" i="5" s="1"/>
  <c r="G11" i="5" s="1"/>
</calcChain>
</file>

<file path=xl/sharedStrings.xml><?xml version="1.0" encoding="utf-8"?>
<sst xmlns="http://schemas.openxmlformats.org/spreadsheetml/2006/main" count="619" uniqueCount="298">
  <si>
    <t>тис грн</t>
  </si>
  <si>
    <t>КПКВК</t>
  </si>
  <si>
    <t>Усього</t>
  </si>
  <si>
    <r>
      <rPr>
        <b/>
        <sz val="12"/>
        <color theme="1"/>
        <rFont val="Times New Roman"/>
        <family val="1"/>
        <charset val="204"/>
      </rPr>
      <t xml:space="preserve">Завдання1: </t>
    </r>
    <r>
      <rPr>
        <sz val="12"/>
        <color theme="1"/>
        <rFont val="Times New Roman"/>
        <family val="1"/>
        <charset val="204"/>
      </rPr>
      <t>Проведення культурно-мистецьких заходів та організація змістовного дозвілля</t>
    </r>
  </si>
  <si>
    <t>Коштів не потребує (в межах бюджетних призначень на утримання закладів)</t>
  </si>
  <si>
    <r>
      <rPr>
        <b/>
        <sz val="12"/>
        <color theme="1"/>
        <rFont val="Times New Roman"/>
        <family val="1"/>
        <charset val="204"/>
      </rPr>
      <t xml:space="preserve">Завдання 1: </t>
    </r>
    <r>
      <rPr>
        <sz val="12"/>
        <color theme="1"/>
        <rFont val="Times New Roman"/>
        <family val="1"/>
        <charset val="204"/>
      </rPr>
      <t>Вдосконалення форм та методів бібліотечно -бібліографічного обслуговування</t>
    </r>
  </si>
  <si>
    <r>
      <rPr>
        <b/>
        <sz val="12"/>
        <color theme="1"/>
        <rFont val="Times New Roman"/>
        <family val="1"/>
        <charset val="204"/>
      </rPr>
      <t xml:space="preserve">Завдання 2: </t>
    </r>
    <r>
      <rPr>
        <sz val="12"/>
        <color theme="1"/>
        <rFont val="Times New Roman"/>
        <family val="1"/>
        <charset val="204"/>
      </rPr>
      <t xml:space="preserve">
Розвиток інформаційно-комунікаційних технологій
</t>
    </r>
  </si>
  <si>
    <r>
      <rPr>
        <b/>
        <sz val="12"/>
        <color theme="1"/>
        <rFont val="Times New Roman"/>
        <family val="1"/>
        <charset val="204"/>
      </rPr>
      <t xml:space="preserve">Завдання 1: </t>
    </r>
    <r>
      <rPr>
        <sz val="12"/>
        <color theme="1"/>
        <rFont val="Times New Roman"/>
        <family val="1"/>
        <charset val="204"/>
      </rPr>
      <t>Залучення дітей до мистецької освіти</t>
    </r>
  </si>
  <si>
    <r>
      <rPr>
        <b/>
        <sz val="12"/>
        <color theme="1"/>
        <rFont val="Times New Roman"/>
        <family val="1"/>
        <charset val="204"/>
      </rPr>
      <t>Завдання 2:</t>
    </r>
    <r>
      <rPr>
        <sz val="12"/>
        <color theme="1"/>
        <rFont val="Times New Roman"/>
        <family val="1"/>
        <charset val="204"/>
      </rPr>
      <t xml:space="preserve"> Підтримка творчої ініціативи учнів та викладачів мистецьких  шкіл  </t>
    </r>
  </si>
  <si>
    <t>Одиниця виміру</t>
  </si>
  <si>
    <t>Продукту</t>
  </si>
  <si>
    <t>Якості</t>
  </si>
  <si>
    <t>Витрат</t>
  </si>
  <si>
    <t>Ефективності</t>
  </si>
  <si>
    <t>тис.грн.</t>
  </si>
  <si>
    <t>од.</t>
  </si>
  <si>
    <t>тис.чол.</t>
  </si>
  <si>
    <t>грн.</t>
  </si>
  <si>
    <t>%</t>
  </si>
  <si>
    <t>Кількість населення, охопленого заходами</t>
  </si>
  <si>
    <t>Видатки загального фонду  на проведення культурно-мистецьких  заходів</t>
  </si>
  <si>
    <t>тис. разів</t>
  </si>
  <si>
    <t>Кількість проведених заходів</t>
  </si>
  <si>
    <t xml:space="preserve"> тис. разів</t>
  </si>
  <si>
    <t>Кількість відвідувань</t>
  </si>
  <si>
    <t>чол.</t>
  </si>
  <si>
    <t xml:space="preserve"> чол.</t>
  </si>
  <si>
    <t>Кількість переможців конкурсних заходів обласного, всеукраїнського та міжнародного рівнів</t>
  </si>
  <si>
    <t xml:space="preserve"> тис. грн.</t>
  </si>
  <si>
    <t>Сума коштів на придбання обладнання і предметів довгострокового користування</t>
  </si>
  <si>
    <t>тис. чол.</t>
  </si>
  <si>
    <t>од</t>
  </si>
  <si>
    <t>Кількість придбаних примірників книг</t>
  </si>
  <si>
    <t>прим.</t>
  </si>
  <si>
    <t>Кількість передплачених періодичних видань</t>
  </si>
  <si>
    <t>Кількість придбаних меблів</t>
  </si>
  <si>
    <t>Кількість придбаних предметів довгострокового користування</t>
  </si>
  <si>
    <t>Кількість проведених поточних та капітальних ремонтів</t>
  </si>
  <si>
    <t>Середня вартість одного примірника книг</t>
  </si>
  <si>
    <t>Середня вартість придбаного предмета довгострокового користування</t>
  </si>
  <si>
    <t>Середня вартість одного поточного і капітального  ремонту</t>
  </si>
  <si>
    <t>Динаміка збільшення відсотку придбаних книг у порівнянні з попереднім роком</t>
  </si>
  <si>
    <t>Кількість придбаних музичних інструментів</t>
  </si>
  <si>
    <t xml:space="preserve"> грн. </t>
  </si>
  <si>
    <t>Середня вартість одного музичного інструменту</t>
  </si>
  <si>
    <t>Середня вартість придбаних меблів</t>
  </si>
  <si>
    <t>Середня вартість одного примірника періодичних видань</t>
  </si>
  <si>
    <t>Середня вартість одного поточного та капітального ремонтів</t>
  </si>
  <si>
    <t xml:space="preserve"> % </t>
  </si>
  <si>
    <t>Динаміка збільшення відсотку придбаних музичних інструментів у порівняні з попереднім роком</t>
  </si>
  <si>
    <t>тис. грн.</t>
  </si>
  <si>
    <t>Кількість оновлених меблів</t>
  </si>
  <si>
    <t>грн</t>
  </si>
  <si>
    <t>%.</t>
  </si>
  <si>
    <t>Кількість під’єднаних до мережі Інтернет робочих станцій (місць)</t>
  </si>
  <si>
    <t xml:space="preserve">Середня кількість робочих станцій на одну бібліотеку </t>
  </si>
  <si>
    <t>Динаміка збільшення кількості робочих станцій у порівнянні з фактичним показником попереднього періоду</t>
  </si>
  <si>
    <t>Загальна кількість установ</t>
  </si>
  <si>
    <t>Назва завдання та заходу</t>
  </si>
  <si>
    <t>Інформація про виконання заходу/завдання</t>
  </si>
  <si>
    <t>Обсяги фінансування програми</t>
  </si>
  <si>
    <t>Затверджено у бюджеті СМТГ (зі змінами)</t>
  </si>
  <si>
    <t>Виконано</t>
  </si>
  <si>
    <t>заг.
 фонд</t>
  </si>
  <si>
    <t>спец.
 фонд</t>
  </si>
  <si>
    <t>заг. 
фонд</t>
  </si>
  <si>
    <t>спец. 
фонд</t>
  </si>
  <si>
    <t>Всього на виконання програми, в т.ч.
за джерелами фінансування</t>
  </si>
  <si>
    <t>Бюджет ТГ</t>
  </si>
  <si>
    <t>Назва індикатору/завдання/заходу,
відповідального виконавця завдання/головного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</si>
  <si>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</si>
  <si>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</t>
  </si>
  <si>
    <t>Значення показника</t>
  </si>
  <si>
    <t>план</t>
  </si>
  <si>
    <t>виконано</t>
  </si>
  <si>
    <t>Відсоток виконання кол. 6/кол.5</t>
  </si>
  <si>
    <t>Причини невиконання</t>
  </si>
  <si>
    <t>Програми розвитку культури Сумської міської територіальної громади на 2022 - 2024 роки</t>
  </si>
  <si>
    <t>Підпрограма 1. Культурно-масова робота</t>
  </si>
  <si>
    <t>Підпрограма ІV. Розвиток та модернізація існуючої мережі закладів культури міста</t>
  </si>
  <si>
    <t xml:space="preserve">Звіт про виконання результативних показників/індикаторів 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</si>
  <si>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Сумська публічна бібліотека</t>
    </r>
  </si>
  <si>
    <t>1.1 Організація та проведення інтерактивних інформаційно-масових заходів (вуличних акцій, флешмобів,"круглих столів" тощо)</t>
  </si>
  <si>
    <t>1.3  Проведення навчань, надання консультацій з соціальних питань</t>
  </si>
  <si>
    <t>1.4  Забезпечення умов для якісного обслуговування людей з обмеженими можливостями</t>
  </si>
  <si>
    <t>2.1 Забезпечення вільного доступу до електроних ресурсів бібліотек</t>
  </si>
  <si>
    <t>1.1 Збереження та збільшення контингенту учнів</t>
  </si>
  <si>
    <r>
      <t xml:space="preserve">Інформація про виконання програми
за </t>
    </r>
    <r>
      <rPr>
        <b/>
        <u/>
        <sz val="14"/>
        <color theme="1"/>
        <rFont val="Times New Roman"/>
        <family val="1"/>
        <charset val="204"/>
      </rPr>
      <t xml:space="preserve">2023 рік </t>
    </r>
  </si>
  <si>
    <t>Захід 1.1.  Організація та проведення міських культурно-мистецьких заходів,         всього,             в т.ч. за джерелами фінансування:</t>
  </si>
  <si>
    <t>Захід 1.2.  Організація та проведення державних свят,         всього,                 в т.ч. за джерелами фінансування:</t>
  </si>
  <si>
    <t>Захід 1.3.  Організація та проведення  фестивалів і конкурсів,         всього,                 в т.ч. за джерелами фінансування:</t>
  </si>
  <si>
    <t>Захід 1.2. Оформлення передплати періодичних видань,         всього,             в т.ч. за джерелами фінансування:</t>
  </si>
  <si>
    <t>Захід 1.3. Придбання меблів,         всього,             в т.ч. за джерелами фінансування:</t>
  </si>
  <si>
    <t>Захід 1.5. Проведення поточних та капітальних ремонтів,         всього,             в т.ч. за джерелами фінансування:</t>
  </si>
  <si>
    <t>Захід 2.2. Придбання меблів,         всього,             в т.ч. за джерелами фінансування:</t>
  </si>
  <si>
    <t>Захід 2.4. Оформлення передплати періодичних видань,         всього,             в т.ч. за джерелами фінансування:</t>
  </si>
  <si>
    <t>Захід 3.2. Придбання меблів,         всього,             в т.ч. за джерелами фінансування:</t>
  </si>
  <si>
    <t>Захід 3.3. Проведення поточних та капітальних ремонтів,         всього,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</si>
  <si>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Сумської ТГ, всього,             в т.ч. за джерелами фінансування:</t>
    </r>
  </si>
  <si>
    <t>Захід 1.1. Виготовлення облікової документації на об'єкти культурної спадщини, всього,             в т.ч. за джерелами фінансування:</t>
  </si>
  <si>
    <t>Підпрограма V. Збереження культурної спадщини Сумської територіальної громади</t>
  </si>
  <si>
    <t>Підпрограма ІІ. Розвиток бібліотечної галузі Сумської міської територальної громадиі</t>
  </si>
  <si>
    <t>Кількість читацьких формувань</t>
  </si>
  <si>
    <t>Підпрограма ІІІ. Розвиток мистецьких шкіл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</si>
  <si>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 Сумської міської ради, Сумська публічна бібліотека</t>
    </r>
  </si>
  <si>
    <t>Захід 1.1. Поповнення бібліотечних фондів</t>
  </si>
  <si>
    <t>Захід 1.2. Оформлення передплати на періодичні видання</t>
  </si>
  <si>
    <t>Середня вартість одного примірника періодичного видання</t>
  </si>
  <si>
    <t>Захід 1.3. Придбання меблів</t>
  </si>
  <si>
    <t>Середня вартість однієї одиниці меблів</t>
  </si>
  <si>
    <t>Захід 1.4. Придбання обладнання і предметів довгострокового користування</t>
  </si>
  <si>
    <t>Захід 1.5. Проведення поточних та капітальних ремонтів</t>
  </si>
  <si>
    <r>
      <rPr>
        <sz val="12"/>
        <color theme="1"/>
        <rFont val="Times New Roman"/>
        <family val="1"/>
        <charset val="204"/>
      </rPr>
      <t>2.1.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музичних інструментів</t>
    </r>
  </si>
  <si>
    <r>
      <rPr>
        <sz val="12"/>
        <color theme="1"/>
        <rFont val="Times New Roman"/>
        <family val="1"/>
        <charset val="204"/>
      </rPr>
      <t>2.2.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меблів</t>
    </r>
  </si>
  <si>
    <r>
      <rPr>
        <sz val="12"/>
        <color theme="1"/>
        <rFont val="Times New Roman"/>
        <family val="1"/>
        <charset val="204"/>
      </rPr>
      <t>2.3.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обладнання і предметів довгострокового користування</t>
    </r>
  </si>
  <si>
    <r>
      <rPr>
        <sz val="12"/>
        <color theme="1"/>
        <rFont val="Times New Roman"/>
        <family val="1"/>
        <charset val="204"/>
      </rPr>
      <t>2.4.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Оформлення передплати на періодичні видання</t>
    </r>
  </si>
  <si>
    <r>
      <rPr>
        <sz val="12"/>
        <color theme="1"/>
        <rFont val="Times New Roman"/>
        <family val="1"/>
        <charset val="204"/>
      </rPr>
      <t>2.5.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Проведення поточних та капітальних ремонтів</t>
    </r>
  </si>
  <si>
    <t>Захід 3.1. Придбання обладнання і предметів довгострокового користування</t>
  </si>
  <si>
    <t>Захід 3.2. Придбання меблів</t>
  </si>
  <si>
    <t>Захід 3.3. Проведення поточний та капітальних ремонтів</t>
  </si>
  <si>
    <t xml:space="preserve">Завдання 3: Модернізація  матеріально-технічної бази  клубних закладів </t>
  </si>
  <si>
    <t xml:space="preserve">Завдання 2: Модернізація навчальної та  матеріально-технічної бази  мистецьких шкіл  </t>
  </si>
  <si>
    <t xml:space="preserve">Підпрограма ІV. Розвиток та модернізація існуючої мережі закладів культури </t>
  </si>
  <si>
    <t>Профінансовано в межах виділених коштів</t>
  </si>
  <si>
    <t xml:space="preserve">Профінансовано фактичну потребу для придбання   обладнання і предметів довгострокового користування </t>
  </si>
  <si>
    <t>Профінансовано фактичну потребу для розробки проєктно-кошторисної документації   щодо проведення капітального ремонту</t>
  </si>
  <si>
    <t xml:space="preserve">Профінансовано фактичну потребу для  проведення капітального ремонту приміщення </t>
  </si>
  <si>
    <t>Профінансовано фактичну потребу для  виготогвлення облікової документації</t>
  </si>
  <si>
    <t>Кількість населення охопленого заходами Програми</t>
  </si>
  <si>
    <t>Відсоток населення охопленого заходами Програми до загальної чисельності населення</t>
  </si>
  <si>
    <t>тис.осіб</t>
  </si>
  <si>
    <t xml:space="preserve">Кількість  заходів </t>
  </si>
  <si>
    <t xml:space="preserve">Середня кількість учасників одного  заходу </t>
  </si>
  <si>
    <t>Відсоток   населення охопленого заходами  до загальної чисельності населення</t>
  </si>
  <si>
    <t>Динаміка збільшення кількості заходів у плановому періоді по відношенню до показника попереднього періоду</t>
  </si>
  <si>
    <t>Охоплення населення  бібліотечними послугами</t>
  </si>
  <si>
    <t xml:space="preserve">Продукту </t>
  </si>
  <si>
    <t>Кількість населення,охопленого бібліотечними послугами</t>
  </si>
  <si>
    <t>тис. осіб</t>
  </si>
  <si>
    <t xml:space="preserve">Якості </t>
  </si>
  <si>
    <t>Динаміка збільшення кількості населення, охопленого бібліотечними послугами у плановому періоді по відношенню до  попереднього періоду</t>
  </si>
  <si>
    <t xml:space="preserve">Кількість зареєстрованих користувачів </t>
  </si>
  <si>
    <t>Середня відвідуваність користувачами</t>
  </si>
  <si>
    <t>разів</t>
  </si>
  <si>
    <t>Динаміка збільшення зареєстрованих користувачів у порівнянні з попереденім періодом</t>
  </si>
  <si>
    <t>тис. од</t>
  </si>
  <si>
    <t>Кількість учасників масових заходів</t>
  </si>
  <si>
    <t>Середня відвідуваність заходів</t>
  </si>
  <si>
    <t>Динаміка збільшення учасників заходів у плановому періоді по відношенню до попереднього періоду</t>
  </si>
  <si>
    <t>1.2 Організація роботи читацьких формувань</t>
  </si>
  <si>
    <t>Кількість учасників читацьких формувань</t>
  </si>
  <si>
    <t xml:space="preserve">Середня кількість учасників читацьких формувань </t>
  </si>
  <si>
    <t>Динаміка збільшення учасників читацьких формувань у плановаму періоді по відношенню до пореднього періоду</t>
  </si>
  <si>
    <t>Кількість учасників навчальних заходів та консультацій</t>
  </si>
  <si>
    <t>Динаміка збільшення кількості учасників навчальних заходів та консультацій у плановому періоді по відношенню до попереднього періоду</t>
  </si>
  <si>
    <t>Користувачі з особливими потребами</t>
  </si>
  <si>
    <t>Динаміка збільшення користувачів з особливими потребами у плановому періоді по відношенню до попереднього періоду</t>
  </si>
  <si>
    <t>Кількість бібліотек</t>
  </si>
  <si>
    <t>Кількість онлайн-користувачів</t>
  </si>
  <si>
    <t>Середня кількість онлайн- користувачів на одну бібліотеку</t>
  </si>
  <si>
    <t>Динаміка збільшення онлайн- користувачів  у плановому періоді по відношенню до попереднього періоду</t>
  </si>
  <si>
    <t>2.2 Розширення спектру бібліотечних послуг в мережі Інтернет</t>
  </si>
  <si>
    <t>Кількість бібліотечного контенту (онлайн заходів)</t>
  </si>
  <si>
    <t>тис.од.</t>
  </si>
  <si>
    <t>Кількість онлайн-відвідувань</t>
  </si>
  <si>
    <t xml:space="preserve">Середня відвідуваність бібліотечних онлайн-заходів </t>
  </si>
  <si>
    <t>Динаміка збільшення онлайн відвідувань у плановому періоді у порівнянні до попереднього періоду</t>
  </si>
  <si>
    <t>2.3 Проведення роботи в рамках програми "Публічні бібліотеки- мости до Е-урядування"</t>
  </si>
  <si>
    <t xml:space="preserve">Кількість отримувачів  соціальних інтернет-послуг </t>
  </si>
  <si>
    <t>Динаміка збільшення соціальних інтернет-послуг у плановому періоді по відношенню до  попереднього періоду</t>
  </si>
  <si>
    <t>Кількість виграних грантових проєктів</t>
  </si>
  <si>
    <t>Обсяг отриманих коштів</t>
  </si>
  <si>
    <t>Середні витрати на реалізацію одного проєкту</t>
  </si>
  <si>
    <t>Відсоток збільшення грантових проєктів по відношенню до попереднього періоду</t>
  </si>
  <si>
    <t>2.4 Участь у грантових проєктах, програмах міжнародних організацій, фондів та УБА</t>
  </si>
  <si>
    <t>Охоплення населення мистецькою освітою та заходами мистецьких шкіл</t>
  </si>
  <si>
    <t xml:space="preserve">Кількість населення охопленого мистецькою освітою та заходами мистецьких шкіл </t>
  </si>
  <si>
    <t>Динаміка збільшення кількості населення, охопленого навчанням та заходами мистецьких шкіл у плановому періоді по відношенню до  попереднього періоду</t>
  </si>
  <si>
    <t>Контингент учнів</t>
  </si>
  <si>
    <t>Середня кількість учнів на один заклад</t>
  </si>
  <si>
    <t xml:space="preserve">Динаміка збільшення контингенту учнів у порівнянні з попереднім періодом </t>
  </si>
  <si>
    <t>Педагогічні ставки</t>
  </si>
  <si>
    <t xml:space="preserve">Кількість педагогічних працівників, які мають вищу освіту </t>
  </si>
  <si>
    <t>Середня кількість учнів на одного  педагогічного працівника</t>
  </si>
  <si>
    <t>Динаміка збільшення кількості викладачів, які мають вищу фахову освіту, по відношенню до попереднього періоду</t>
  </si>
  <si>
    <t>Кількість заходів мистецьких шкіл</t>
  </si>
  <si>
    <t>Кількість відвідувачів заходів</t>
  </si>
  <si>
    <t xml:space="preserve">Середня кількість відвідувачів на один проведений захід  </t>
  </si>
  <si>
    <t>Динаміка збільшення кількості відвідувачів у плановому періоді по відношенню до попереднього періоду</t>
  </si>
  <si>
    <t>2.1. Підготовка учнів до участі в міжнародних, всеукраїнських, обласних та міських фестивалях, конкурсах</t>
  </si>
  <si>
    <t>Середня кількість переможців на один заклад</t>
  </si>
  <si>
    <t>Динаміка збільшення  чисельності переможців конкурсних заходів у плановому періоді по відношенню до фактичного показника попереднього періоду</t>
  </si>
  <si>
    <t>Кількість концертних заходів</t>
  </si>
  <si>
    <t>Кількість відвідувачів концертних заходів</t>
  </si>
  <si>
    <t>2.3. Організація персональних та колективних виставок робіт учнів та викладачів Сумської дитячої художньої школи ім. М.Г. Лисенка</t>
  </si>
  <si>
    <t>Кількість організованих виставок</t>
  </si>
  <si>
    <t>Кількість відвідувачів виставок</t>
  </si>
  <si>
    <t xml:space="preserve">Середня кількість відвідувачів виставок </t>
  </si>
  <si>
    <t xml:space="preserve">Динаміка збільшення кількості відвідувачів у плановому періоді по відношенню до попереднього  періоду </t>
  </si>
  <si>
    <t xml:space="preserve"> Модернізація закладів </t>
  </si>
  <si>
    <t>Кількість частково модернізованих закладів</t>
  </si>
  <si>
    <t>Відсоток частково модернізованих закладів до загальної кількості закладів</t>
  </si>
  <si>
    <t xml:space="preserve">Витрат </t>
  </si>
  <si>
    <t xml:space="preserve">  Обсяг видатків </t>
  </si>
  <si>
    <t>Кількість бібліотек-філій</t>
  </si>
  <si>
    <t>Кількість закладів з частковим покращенням матеріально-технічної бази</t>
  </si>
  <si>
    <t>Відсоток закладів з частковим покращенням матеріально-технічної бази</t>
  </si>
  <si>
    <t>Середні витрати на модернізацію одного закладу</t>
  </si>
  <si>
    <t>Обсяг видатків</t>
  </si>
  <si>
    <t xml:space="preserve">Відсоток передплачених періодичних видань до попереднього року </t>
  </si>
  <si>
    <t xml:space="preserve">Відсоток придбаних меблів до показника попереднього року </t>
  </si>
  <si>
    <t xml:space="preserve">Відсоток придбаних предметів  до показника попереднього року </t>
  </si>
  <si>
    <t xml:space="preserve">Відсоток проведених ремонтів до загальної кількості бібліотек </t>
  </si>
  <si>
    <t xml:space="preserve">Обсяг видатків </t>
  </si>
  <si>
    <t xml:space="preserve">Ефективності </t>
  </si>
  <si>
    <t xml:space="preserve">Відсоток придбаних меблів до попереднього року </t>
  </si>
  <si>
    <t xml:space="preserve">Відсоток придбаних предметів до попереднього року </t>
  </si>
  <si>
    <t xml:space="preserve">Відсоток передплачених періодичних видань до показника попереднього року </t>
  </si>
  <si>
    <t xml:space="preserve">Відсоток проведених ремонтів до  загальної кількості закладів </t>
  </si>
  <si>
    <t xml:space="preserve">Ефективність </t>
  </si>
  <si>
    <t xml:space="preserve">Відсоток придбаних предметів до придбання попереднього року </t>
  </si>
  <si>
    <t xml:space="preserve">Відсоток оновлення меблів до  попереднього року </t>
  </si>
  <si>
    <t>Обсяг видатків на виготовлення облікової документації</t>
  </si>
  <si>
    <t>Охоплення населення заходами Програми</t>
  </si>
  <si>
    <t>Недовиконання результативних показників онлайн-відвідувань пов'язане з тимчасовим припиненням роботи сайту з технічних причин, показники взяті лише із соціальних мереж</t>
  </si>
  <si>
    <t xml:space="preserve">Відсоток паспортизованих об’єктів  до загальної кількості пам'яток </t>
  </si>
  <si>
    <t xml:space="preserve">Середня вартість паспортизації 1 об’єкту </t>
  </si>
  <si>
    <t xml:space="preserve">Кількість паспортизованих об’єктів </t>
  </si>
  <si>
    <t>"Інші заходи в галузі культури і мистецтва" КПКВК 1014082</t>
  </si>
  <si>
    <t xml:space="preserve"> «Забезпечення діяльності бібліотек» КПКВК 1014030</t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</si>
  <si>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</t>
    </r>
  </si>
  <si>
    <t>«Забезпечення діяльності бібліотек» КПКВК 1014030</t>
  </si>
  <si>
    <t>«Надання спеціалізованої освіти мистецькими школами», КПКВК  1011080</t>
  </si>
  <si>
    <t>«Інші заходи  в галузі культури і  мистецтва », КПКВК 1014082</t>
  </si>
  <si>
    <t>Начальник відділу культури                                                                                                                Наталія ЦИБУЛЬСЬКА</t>
  </si>
  <si>
    <t xml:space="preserve">                          Додаток  2
до  рішення виконавчого комітету
від__________________№________
</t>
  </si>
  <si>
    <t xml:space="preserve">(найменування програми, дата і номер рішення про її затвердження)       </t>
  </si>
  <si>
    <t>(відповідальний виконавець програми)</t>
  </si>
  <si>
    <t xml:space="preserve"> 1. Програма розвитку культури Сумської міської територіальної громади на 2022 -2024 роки, затверджена рішенням Сумської міської ради від     26 листопада  2022 року № 2714-МР (зі змінами)</t>
  </si>
  <si>
    <t>Всього по  підпрограмі,           в т.ч.
за джерелами фінансування</t>
  </si>
  <si>
    <r>
      <rPr>
        <b/>
        <sz val="12"/>
        <color theme="1"/>
        <rFont val="Times New Roman"/>
        <family val="1"/>
        <charset val="204"/>
      </rPr>
      <t>Завдання1</t>
    </r>
    <r>
      <rPr>
        <sz val="12"/>
        <color theme="1"/>
        <rFont val="Times New Roman"/>
        <family val="1"/>
        <charset val="204"/>
      </rPr>
      <t>: Проведення культурно-мистецьких заходів та організація змістовного дозвілля, всього,                             в т.ч. за джерелами фінансування</t>
    </r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</si>
  <si>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бібліотеки, всього,             в т.ч. за джерелами фінансування</t>
    </r>
  </si>
  <si>
    <t>Захід 1.1.  Поповнення бібліотечних фондів,         всього,                             в т.ч. за джерелами фінансування:</t>
  </si>
  <si>
    <t>Захід 1.4. Придбання обладнання і предметів довгострокового користування,         всього,    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</si>
  <si>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2</t>
    </r>
    <r>
      <rPr>
        <sz val="12"/>
        <color theme="1"/>
        <rFont val="Times New Roman"/>
        <family val="1"/>
        <charset val="204"/>
      </rPr>
      <t>: Модернізація навчальної та  матеріально-технічної бази  мистецьких шкіл ,  всього,                               в т.ч. за джерелами фінансування</t>
    </r>
  </si>
  <si>
    <t>Захід 2.1. Придбання музичних інструментів, всього,                            в т.ч. за джерелами фінансування:</t>
  </si>
  <si>
    <t>Захід 2.3. Придбання обладнання і предметів довгострокового користування,         всього,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</si>
  <si>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3</t>
    </r>
    <r>
      <rPr>
        <sz val="12"/>
        <color theme="1"/>
        <rFont val="Times New Roman"/>
        <family val="1"/>
        <charset val="204"/>
      </rPr>
      <t>: Модернізація  матеріально-технічної бази  клубних закладів,  всього,                                       в т.ч. за джерелами фінансування:</t>
    </r>
  </si>
  <si>
    <t>Захід 3.1. Придбання обладнання і предметів довгострокового користування,         всього,                               в т.ч. за джерелами фінансування:</t>
  </si>
  <si>
    <t>Всього по  підпрограмі,          в т.ч.
за джерелами фінансування</t>
  </si>
  <si>
    <t>2. Відділ культури Сумської міської ради</t>
  </si>
  <si>
    <t>Захід 2.5. Проведення поточних та капітальних ремонтів,         всього,             в т.ч. за джерелами фінансування:</t>
  </si>
  <si>
    <r>
      <t>Підпрограма ІІ. Розвиток бібліотечної галузі міста - коштів не потребує</t>
    </r>
    <r>
      <rPr>
        <sz val="12"/>
        <color theme="1"/>
        <rFont val="Times New Roman"/>
        <family val="1"/>
        <charset val="204"/>
      </rPr>
      <t xml:space="preserve"> (в межах бюджетних призначень на утримання закладів) (коштів не потребує)</t>
    </r>
  </si>
  <si>
    <r>
      <t xml:space="preserve">Підпрограма ІІІ. Розвиток естетичного виховання підростаючого покоління  </t>
    </r>
    <r>
      <rPr>
        <sz val="12"/>
        <color theme="1"/>
        <rFont val="Times New Roman"/>
        <family val="1"/>
        <charset val="204"/>
      </rPr>
      <t>(в межах бюджетних призначень на утримання закладів) (коштів не потребує)</t>
    </r>
  </si>
  <si>
    <t>Профінансовано в межах обсягів бюджених призначень</t>
  </si>
  <si>
    <t>Кошти не виділялись у зв'язку із обмеженим фінансовим ресурсом Сумської міської ТГ в умовах воєнного стану</t>
  </si>
  <si>
    <t xml:space="preserve">Профінансовано  в межах необхідних потреб з урахуванням обмеженості фінансового ресурсу бюджету міської ТГ </t>
  </si>
  <si>
    <r>
      <t xml:space="preserve">Відповідальний виконавець:
</t>
    </r>
    <r>
      <rPr>
        <sz val="12"/>
        <color theme="1"/>
        <rFont val="Times New Roman"/>
        <family val="1"/>
        <charset val="204"/>
      </rPr>
      <t>відділ культури Сумської міської ради</t>
    </r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</si>
  <si>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мистецькі школи </t>
    </r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</si>
  <si>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</t>
    </r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</si>
  <si>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 Сумської ТГ</t>
    </r>
  </si>
  <si>
    <t>Невиконання результативних показників пов'язане з припиненням роботи офіційного сайту Сумської публічної бібліотеки по технічним причинам</t>
  </si>
  <si>
    <t>Підпрограма V. Збереження культурної спадщини Сумської міської територіальної громади</t>
  </si>
  <si>
    <t>Невиконання  результативних показників пов'язане із обмеженим фінансовим ресурсом бюджету Сумської міської ТГ у зв'язку із  повномаштабним вторгненням рф в Україну.</t>
  </si>
  <si>
    <t>Динаміка збільшення кількості відвідувачів у плановому періоді по відношенню до фактичного показника попереднього періоду</t>
  </si>
  <si>
    <t>2.2. Підготовка учнів та проведення звітніх концертів та інших концертних заходів</t>
  </si>
  <si>
    <t>У звязку з дотриманням безпекових умов, було скасовано значну кількість заходів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</si>
  <si>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 клубні заклади</t>
    </r>
  </si>
  <si>
    <t>«Забезпечення діяльності палаців і будинків культури, клубів, центрів дозвілля та інших  клубних закладів »,  КПКВК 1014060</t>
  </si>
  <si>
    <t>за 2024 рік</t>
  </si>
  <si>
    <t>Недовиконання  результативних показників пов'язане із повномаштабним вторгненням рф в Україну, що  стало причиною зменшення обсягів бюджетних призначень, а також обмеженою кількістю заходів та залученого в них населення.</t>
  </si>
  <si>
    <t xml:space="preserve">Недовиконання результативних показників пов'язане з активацією загрози з боку ворога, збільшенням повітряних тривог та небезпеки життю, що призвело до зниження можливості громадян участі у таких заходах </t>
  </si>
  <si>
    <t>Кількість вивісок/табличок</t>
  </si>
  <si>
    <t>Середні витрати на виготовлення та  монтаж вивіски</t>
  </si>
  <si>
    <t>Продукт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</si>
  <si>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Сприяння проведенню робіт по виготовленню та монтажу вивіски навчального корпусу КЗ Сумської обласної ради "Сумський фаховий коледж мистецтв і культури ім. Д.С. Бортнянського" за адресою: вул. Комбрига Євгена Коростельова, 18, шляхом передачі субвенції</t>
    </r>
  </si>
  <si>
    <t>«Надання спеціалізованоїної освіти мистецькими школами», КПКВК 1011080</t>
  </si>
  <si>
    <t xml:space="preserve">Відсоток проведених ремонтів до загальної кількості закладів </t>
  </si>
  <si>
    <t xml:space="preserve"> Додаток 4
до  рішення Сумської міської ради "Про стан виконання цільової комплексної Програми розвитку культури Сумської міської територіальної громади на 2022-2024 роки, затвердженої рішенням Сумської міської ради  від 26 січня 2022 року № 2714-МР (зі змінами)
від__________________№________-МР
</t>
  </si>
  <si>
    <t>Секретар Сумської міської ради                                                                                     Артем КОБЗАР</t>
  </si>
  <si>
    <t>_______________</t>
  </si>
  <si>
    <t>Виконавець: Пєхова Л.М.</t>
  </si>
  <si>
    <t>Підпрограма VІ. Інші субвенції з місцевого бюджету, КПКВК 1019770</t>
  </si>
  <si>
    <t xml:space="preserve">вторгненням рф в Україну, що  стало причиною зменшення кількості наявного населення та неможливістю активно отримувати бібліотечні послуги </t>
  </si>
  <si>
    <t>Невиконання  результативних показників пов'язане з повномаштабним</t>
  </si>
  <si>
    <t>Незначне недовиконання результативних показників пов'язане</t>
  </si>
  <si>
    <t>з відсутністю бюджетних призначень на оновлення комп'ютерного обладнання та техніки в умовах повномасштабного вторгнення рф на територію України.</t>
  </si>
  <si>
    <t xml:space="preserve">Невиконання  результативних показників пов'язане із обмеженим </t>
  </si>
  <si>
    <t>фінансовим ресурсом бюджету Сумської міської ТГ у зв'язку із  повномаштабним вторгненням рф в Україну.</t>
  </si>
  <si>
    <t>Невиконання  результативних показників в частині кількості відвідувачів</t>
  </si>
  <si>
    <t>заходів, пов'язане із забезпеченням безпекових умов при проведенні заходів та онлайн-навчанням</t>
  </si>
  <si>
    <t xml:space="preserve">Незначне недовиконання  результативних показників пов'язане з </t>
  </si>
  <si>
    <t xml:space="preserve">повномаштабним вторгненням рф в Україну, що  стало причиною мігрції населення та, відповідно, призвело до зменшення кількості користувачів </t>
  </si>
  <si>
    <t>вторгненням рф в Україну.</t>
  </si>
  <si>
    <t xml:space="preserve">Невиконання  результативних показників пов'язане із обмеженим фінансовим ресурсом бюджету Сумської міської ТГ у зв'язку із  повномаштабним </t>
  </si>
  <si>
    <t>Невиконання  результативних показників пов'язане із обмеженим фінансовим ресурсом бюджету Сумської</t>
  </si>
  <si>
    <t>міської ТГ у зв'язку із  повномаштабним вторгненням рф в Україну.</t>
  </si>
  <si>
    <t xml:space="preserve">Невиконання  результативних показників пов'язане з переїздом дітей  до місць безпечного проживання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</si>
</sst>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 ;\-#,##0.0\ "/>
    <numFmt numFmtId="165" formatCode="_-* #,##0.0_-;\-* #,##0.0_-;_-* &quot;-&quot;??_-;_-@_-"/>
    <numFmt numFmtId="166" formatCode="0.0"/>
    <numFmt numFmtId="167" formatCode="#,##0_ ;\-#,##0\ "/>
    <numFmt numFmtId="168" formatCode="_-* #,##0.0_-;\-* #,##0.0_-;_-* &quot;-&quot;??_-;_-@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wrapText="1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3" fillId="0" borderId="1" xfId="0" applyFont="1" applyFill="1" applyBorder="1" applyAlignment="1">
      <alignment horizontal="justify" vertical="center" wrapText="1"/>
    </xf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7" fillId="0" borderId="1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15" fillId="0" borderId="2" xfId="0" applyFont="1" applyFill="1" applyBorder="1"/>
    <xf numFmtId="16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3" fillId="0" borderId="0" xfId="0" applyFont="1" applyAlignment="1"/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="115" zoomScaleNormal="100" zoomScaleSheetLayoutView="115" workbookViewId="0">
      <selection activeCell="C22" sqref="C22"/>
    </sheetView>
  </sheetViews>
  <sheetFormatPr defaultRowHeight="15" x14ac:dyDescent="0.25"/>
  <cols>
    <col min="1" max="1" width="25.42578125" style="4" customWidth="1"/>
    <col min="2" max="2" width="8.85546875" style="4" customWidth="1"/>
    <col min="3" max="3" width="23.85546875" style="4" customWidth="1"/>
    <col min="4" max="4" width="8.5703125" style="4" customWidth="1"/>
    <col min="5" max="5" width="9" style="4" customWidth="1"/>
    <col min="6" max="6" width="8.28515625" style="4" customWidth="1"/>
    <col min="7" max="7" width="9" style="4" customWidth="1"/>
    <col min="8" max="8" width="10.7109375" style="4" bestFit="1" customWidth="1"/>
    <col min="9" max="9" width="8.5703125" style="4" bestFit="1" customWidth="1"/>
    <col min="10" max="10" width="10.7109375" style="4" bestFit="1" customWidth="1"/>
    <col min="11" max="11" width="8.28515625" style="4" customWidth="1"/>
    <col min="12" max="12" width="8.7109375" style="4" customWidth="1"/>
    <col min="13" max="16384" width="9.140625" style="4"/>
  </cols>
  <sheetData>
    <row r="1" spans="1:12" ht="84" customHeight="1" x14ac:dyDescent="0.25">
      <c r="H1" s="117" t="s">
        <v>235</v>
      </c>
      <c r="I1" s="117"/>
      <c r="J1" s="117"/>
      <c r="K1" s="117"/>
      <c r="L1" s="117"/>
    </row>
    <row r="2" spans="1:12" s="36" customFormat="1" ht="39" customHeight="1" x14ac:dyDescent="0.25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36" customHeight="1" x14ac:dyDescent="0.25">
      <c r="A3" s="126" t="s">
        <v>238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7.25" customHeight="1" x14ac:dyDescent="0.25">
      <c r="A4" s="130" t="s">
        <v>236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6.5" customHeight="1" x14ac:dyDescent="0.25">
      <c r="A5" s="127" t="s">
        <v>250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18" customHeight="1" x14ac:dyDescent="0.25">
      <c r="A6" s="129" t="s">
        <v>237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.75" customHeight="1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 t="s">
        <v>0</v>
      </c>
    </row>
    <row r="8" spans="1:12" ht="27.75" customHeight="1" x14ac:dyDescent="0.25">
      <c r="A8" s="120" t="s">
        <v>58</v>
      </c>
      <c r="B8" s="122" t="s">
        <v>1</v>
      </c>
      <c r="C8" s="120" t="s">
        <v>59</v>
      </c>
      <c r="D8" s="118" t="s">
        <v>60</v>
      </c>
      <c r="E8" s="118"/>
      <c r="F8" s="118"/>
      <c r="G8" s="118" t="s">
        <v>61</v>
      </c>
      <c r="H8" s="118"/>
      <c r="I8" s="118"/>
      <c r="J8" s="119" t="s">
        <v>62</v>
      </c>
      <c r="K8" s="119"/>
      <c r="L8" s="119"/>
    </row>
    <row r="9" spans="1:12" ht="31.5" x14ac:dyDescent="0.25">
      <c r="A9" s="121"/>
      <c r="B9" s="123"/>
      <c r="C9" s="121"/>
      <c r="D9" s="33" t="s">
        <v>2</v>
      </c>
      <c r="E9" s="32" t="s">
        <v>63</v>
      </c>
      <c r="F9" s="32" t="s">
        <v>64</v>
      </c>
      <c r="G9" s="33" t="s">
        <v>2</v>
      </c>
      <c r="H9" s="32" t="s">
        <v>65</v>
      </c>
      <c r="I9" s="32" t="s">
        <v>64</v>
      </c>
      <c r="J9" s="33" t="s">
        <v>2</v>
      </c>
      <c r="K9" s="32" t="s">
        <v>63</v>
      </c>
      <c r="L9" s="32" t="s">
        <v>66</v>
      </c>
    </row>
    <row r="10" spans="1:12" s="47" customFormat="1" ht="12.75" x14ac:dyDescent="0.2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</row>
    <row r="11" spans="1:12" ht="63" x14ac:dyDescent="0.25">
      <c r="A11" s="32" t="s">
        <v>67</v>
      </c>
      <c r="B11" s="19"/>
      <c r="C11" s="9"/>
      <c r="D11" s="10">
        <f>D12</f>
        <v>7507.1</v>
      </c>
      <c r="E11" s="10">
        <f t="shared" ref="E11:F11" si="0">E12</f>
        <v>3621.2999999999997</v>
      </c>
      <c r="F11" s="10">
        <f t="shared" si="0"/>
        <v>3885.8</v>
      </c>
      <c r="G11" s="10">
        <f>G12</f>
        <v>2744.8</v>
      </c>
      <c r="H11" s="10">
        <f t="shared" ref="H11" si="1">H12</f>
        <v>1562.1</v>
      </c>
      <c r="I11" s="10">
        <f t="shared" ref="I11" si="2">I12</f>
        <v>1182.7</v>
      </c>
      <c r="J11" s="10">
        <f>J12</f>
        <v>2127.5</v>
      </c>
      <c r="K11" s="10">
        <f t="shared" ref="K11" si="3">K12</f>
        <v>961.89999999999986</v>
      </c>
      <c r="L11" s="10">
        <f t="shared" ref="L11" si="4">L12</f>
        <v>1165.5999999999999</v>
      </c>
    </row>
    <row r="12" spans="1:12" ht="15.75" x14ac:dyDescent="0.25">
      <c r="A12" s="9" t="s">
        <v>68</v>
      </c>
      <c r="B12" s="19"/>
      <c r="C12" s="9"/>
      <c r="D12" s="10">
        <f>D15+D28+D63</f>
        <v>7507.1</v>
      </c>
      <c r="E12" s="10">
        <f t="shared" ref="E12:F12" si="5">E15+E28+E63</f>
        <v>3621.2999999999997</v>
      </c>
      <c r="F12" s="10">
        <f t="shared" si="5"/>
        <v>3885.8</v>
      </c>
      <c r="G12" s="10">
        <f>G15+G28+G63</f>
        <v>2744.8</v>
      </c>
      <c r="H12" s="10">
        <f t="shared" ref="H12:I12" si="6">H15+H28+H63</f>
        <v>1562.1</v>
      </c>
      <c r="I12" s="10">
        <f t="shared" si="6"/>
        <v>1182.7</v>
      </c>
      <c r="J12" s="10">
        <f>J15+J28+J63</f>
        <v>2127.5</v>
      </c>
      <c r="K12" s="10">
        <f t="shared" ref="K12:L12" si="7">K15+K28+K63</f>
        <v>961.89999999999986</v>
      </c>
      <c r="L12" s="10">
        <f t="shared" si="7"/>
        <v>1165.5999999999999</v>
      </c>
    </row>
    <row r="13" spans="1:12" ht="27" customHeight="1" x14ac:dyDescent="0.25">
      <c r="A13" s="128" t="s">
        <v>78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ht="57.75" customHeight="1" x14ac:dyDescent="0.25">
      <c r="A14" s="35" t="s">
        <v>239</v>
      </c>
      <c r="B14" s="19">
        <v>1014082</v>
      </c>
      <c r="C14" s="9"/>
      <c r="D14" s="10">
        <f>D16</f>
        <v>1100</v>
      </c>
      <c r="E14" s="10">
        <f t="shared" ref="E14:F14" si="8">E16</f>
        <v>1100</v>
      </c>
      <c r="F14" s="10">
        <f t="shared" si="8"/>
        <v>0</v>
      </c>
      <c r="G14" s="10">
        <f>G16</f>
        <v>1006</v>
      </c>
      <c r="H14" s="10">
        <f t="shared" ref="H14:I14" si="9">H16</f>
        <v>1006</v>
      </c>
      <c r="I14" s="10">
        <f t="shared" si="9"/>
        <v>0</v>
      </c>
      <c r="J14" s="10">
        <f>J16</f>
        <v>424.79999999999995</v>
      </c>
      <c r="K14" s="10">
        <f t="shared" ref="K14:L14" si="10">K16</f>
        <v>424.79999999999995</v>
      </c>
      <c r="L14" s="10">
        <f t="shared" si="10"/>
        <v>0</v>
      </c>
    </row>
    <row r="15" spans="1:12" ht="15.75" x14ac:dyDescent="0.25">
      <c r="A15" s="34" t="s">
        <v>68</v>
      </c>
      <c r="B15" s="19"/>
      <c r="C15" s="9"/>
      <c r="D15" s="10">
        <f>D17</f>
        <v>1100</v>
      </c>
      <c r="E15" s="10">
        <f t="shared" ref="E15:F15" si="11">E17</f>
        <v>1100</v>
      </c>
      <c r="F15" s="10">
        <f t="shared" si="11"/>
        <v>0</v>
      </c>
      <c r="G15" s="10">
        <f>G17</f>
        <v>1006</v>
      </c>
      <c r="H15" s="10">
        <f>H17</f>
        <v>1006</v>
      </c>
      <c r="I15" s="10">
        <f t="shared" ref="I15" si="12">I17</f>
        <v>0</v>
      </c>
      <c r="J15" s="10">
        <f>J17</f>
        <v>424.79999999999995</v>
      </c>
      <c r="K15" s="10">
        <f t="shared" ref="K15:L15" si="13">K17</f>
        <v>424.79999999999995</v>
      </c>
      <c r="L15" s="10">
        <f t="shared" si="13"/>
        <v>0</v>
      </c>
    </row>
    <row r="16" spans="1:12" ht="110.25" customHeight="1" x14ac:dyDescent="0.25">
      <c r="A16" s="35" t="s">
        <v>240</v>
      </c>
      <c r="B16" s="19"/>
      <c r="C16" s="81" t="s">
        <v>123</v>
      </c>
      <c r="D16" s="10">
        <f>D18+D20+D22</f>
        <v>1100</v>
      </c>
      <c r="E16" s="10">
        <f t="shared" ref="E16:F16" si="14">E18+E20+E22</f>
        <v>1100</v>
      </c>
      <c r="F16" s="10">
        <f t="shared" si="14"/>
        <v>0</v>
      </c>
      <c r="G16" s="10">
        <f>G17</f>
        <v>1006</v>
      </c>
      <c r="H16" s="10">
        <f>H17</f>
        <v>1006</v>
      </c>
      <c r="I16" s="10">
        <f t="shared" ref="I16" si="15">I18+I20+I22</f>
        <v>0</v>
      </c>
      <c r="J16" s="10">
        <f>J18+J20+J22</f>
        <v>424.79999999999995</v>
      </c>
      <c r="K16" s="10">
        <f t="shared" ref="K16:L16" si="16">K18+K20+K22</f>
        <v>424.79999999999995</v>
      </c>
      <c r="L16" s="10">
        <f t="shared" si="16"/>
        <v>0</v>
      </c>
    </row>
    <row r="17" spans="1:12" ht="15.75" x14ac:dyDescent="0.25">
      <c r="A17" s="34" t="s">
        <v>68</v>
      </c>
      <c r="B17" s="19"/>
      <c r="C17" s="9"/>
      <c r="D17" s="10">
        <f>D16</f>
        <v>1100</v>
      </c>
      <c r="E17" s="10">
        <f t="shared" ref="E17:F17" si="17">E16</f>
        <v>1100</v>
      </c>
      <c r="F17" s="10">
        <f t="shared" si="17"/>
        <v>0</v>
      </c>
      <c r="G17" s="10">
        <f>G19+G21+G23</f>
        <v>1006</v>
      </c>
      <c r="H17" s="10">
        <f>H19+H21+H23</f>
        <v>1006</v>
      </c>
      <c r="I17" s="10">
        <f t="shared" ref="I17" si="18">I19+I21+I23</f>
        <v>0</v>
      </c>
      <c r="J17" s="10">
        <f>J16</f>
        <v>424.79999999999995</v>
      </c>
      <c r="K17" s="10">
        <f t="shared" ref="K17:L17" si="19">K16</f>
        <v>424.79999999999995</v>
      </c>
      <c r="L17" s="10">
        <f t="shared" si="19"/>
        <v>0</v>
      </c>
    </row>
    <row r="18" spans="1:12" ht="94.5" x14ac:dyDescent="0.25">
      <c r="A18" s="35" t="s">
        <v>88</v>
      </c>
      <c r="B18" s="19"/>
      <c r="C18" s="81" t="s">
        <v>123</v>
      </c>
      <c r="D18" s="10">
        <f>D19</f>
        <v>834.8</v>
      </c>
      <c r="E18" s="10">
        <f t="shared" ref="E18:L18" si="20">E19</f>
        <v>834.8</v>
      </c>
      <c r="F18" s="10">
        <f t="shared" si="20"/>
        <v>0</v>
      </c>
      <c r="G18" s="10">
        <f>G19</f>
        <v>757.5</v>
      </c>
      <c r="H18" s="10">
        <f t="shared" si="20"/>
        <v>757.5</v>
      </c>
      <c r="I18" s="10">
        <f t="shared" si="20"/>
        <v>0</v>
      </c>
      <c r="J18" s="10">
        <f>J19</f>
        <v>270.2</v>
      </c>
      <c r="K18" s="10">
        <f t="shared" si="20"/>
        <v>270.2</v>
      </c>
      <c r="L18" s="10">
        <f t="shared" si="20"/>
        <v>0</v>
      </c>
    </row>
    <row r="19" spans="1:12" ht="15.75" x14ac:dyDescent="0.25">
      <c r="A19" s="34" t="s">
        <v>68</v>
      </c>
      <c r="B19" s="19"/>
      <c r="C19" s="9"/>
      <c r="D19" s="10">
        <f>E19+F19</f>
        <v>834.8</v>
      </c>
      <c r="E19" s="10">
        <v>834.8</v>
      </c>
      <c r="F19" s="10">
        <v>0</v>
      </c>
      <c r="G19" s="10">
        <f>H19+I19</f>
        <v>757.5</v>
      </c>
      <c r="H19" s="10">
        <v>757.5</v>
      </c>
      <c r="I19" s="10">
        <v>0</v>
      </c>
      <c r="J19" s="10">
        <f>K19+L19</f>
        <v>270.2</v>
      </c>
      <c r="K19" s="10">
        <v>270.2</v>
      </c>
      <c r="L19" s="10">
        <v>0</v>
      </c>
    </row>
    <row r="20" spans="1:12" ht="80.25" customHeight="1" x14ac:dyDescent="0.25">
      <c r="A20" s="35" t="s">
        <v>89</v>
      </c>
      <c r="B20" s="19"/>
      <c r="C20" s="45" t="s">
        <v>123</v>
      </c>
      <c r="D20" s="10">
        <f>D21</f>
        <v>197.2</v>
      </c>
      <c r="E20" s="10">
        <f t="shared" ref="E20:L20" si="21">E21</f>
        <v>197.2</v>
      </c>
      <c r="F20" s="10">
        <f t="shared" si="21"/>
        <v>0</v>
      </c>
      <c r="G20" s="10">
        <f>G21</f>
        <v>180.5</v>
      </c>
      <c r="H20" s="10">
        <f t="shared" si="21"/>
        <v>180.5</v>
      </c>
      <c r="I20" s="10">
        <f t="shared" si="21"/>
        <v>0</v>
      </c>
      <c r="J20" s="10">
        <f>J21</f>
        <v>147.6</v>
      </c>
      <c r="K20" s="10">
        <f t="shared" si="21"/>
        <v>147.6</v>
      </c>
      <c r="L20" s="10">
        <f t="shared" si="21"/>
        <v>0</v>
      </c>
    </row>
    <row r="21" spans="1:12" ht="15.75" x14ac:dyDescent="0.25">
      <c r="A21" s="34" t="s">
        <v>68</v>
      </c>
      <c r="B21" s="19"/>
      <c r="C21" s="9"/>
      <c r="D21" s="10">
        <f>E21+F21</f>
        <v>197.2</v>
      </c>
      <c r="E21" s="10">
        <v>197.2</v>
      </c>
      <c r="F21" s="10">
        <v>0</v>
      </c>
      <c r="G21" s="10">
        <f>H21+I21</f>
        <v>180.5</v>
      </c>
      <c r="H21" s="10">
        <v>180.5</v>
      </c>
      <c r="I21" s="10">
        <v>0</v>
      </c>
      <c r="J21" s="10">
        <f>K21+L21</f>
        <v>147.6</v>
      </c>
      <c r="K21" s="10">
        <v>147.6</v>
      </c>
      <c r="L21" s="10">
        <v>0</v>
      </c>
    </row>
    <row r="22" spans="1:12" ht="78.75" x14ac:dyDescent="0.25">
      <c r="A22" s="35" t="s">
        <v>90</v>
      </c>
      <c r="B22" s="19"/>
      <c r="C22" s="81" t="s">
        <v>123</v>
      </c>
      <c r="D22" s="10">
        <f>D23</f>
        <v>68</v>
      </c>
      <c r="E22" s="10">
        <f t="shared" ref="E22" si="22">E23</f>
        <v>68</v>
      </c>
      <c r="F22" s="10">
        <f t="shared" ref="F22" si="23">F23</f>
        <v>0</v>
      </c>
      <c r="G22" s="10">
        <f>G23</f>
        <v>68</v>
      </c>
      <c r="H22" s="10">
        <f t="shared" ref="H22:I22" si="24">H23</f>
        <v>68</v>
      </c>
      <c r="I22" s="10">
        <f t="shared" si="24"/>
        <v>0</v>
      </c>
      <c r="J22" s="10">
        <f>J23</f>
        <v>7</v>
      </c>
      <c r="K22" s="10">
        <f t="shared" ref="K22:L22" si="25">K23</f>
        <v>7</v>
      </c>
      <c r="L22" s="10">
        <f t="shared" si="25"/>
        <v>0</v>
      </c>
    </row>
    <row r="23" spans="1:12" ht="15.75" x14ac:dyDescent="0.25">
      <c r="A23" s="34" t="s">
        <v>68</v>
      </c>
      <c r="B23" s="19"/>
      <c r="C23" s="9"/>
      <c r="D23" s="10">
        <f t="shared" ref="D23" si="26">E23+F23</f>
        <v>68</v>
      </c>
      <c r="E23" s="10">
        <v>68</v>
      </c>
      <c r="F23" s="10">
        <v>0</v>
      </c>
      <c r="G23" s="10">
        <f t="shared" ref="G23" si="27">H23+I23</f>
        <v>68</v>
      </c>
      <c r="H23" s="10">
        <v>68</v>
      </c>
      <c r="I23" s="10">
        <v>0</v>
      </c>
      <c r="J23" s="10">
        <f t="shared" ref="J23" si="28">K23+L23</f>
        <v>7</v>
      </c>
      <c r="K23" s="10">
        <v>7</v>
      </c>
      <c r="L23" s="10">
        <v>0</v>
      </c>
    </row>
    <row r="24" spans="1:12" ht="38.25" customHeight="1" x14ac:dyDescent="0.25">
      <c r="A24" s="132" t="s">
        <v>252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</row>
    <row r="25" spans="1:12" ht="33" customHeight="1" x14ac:dyDescent="0.25">
      <c r="A25" s="132" t="s">
        <v>253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ht="21" customHeight="1" x14ac:dyDescent="0.25">
      <c r="A26" s="128" t="s">
        <v>79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ht="63" x14ac:dyDescent="0.25">
      <c r="A27" s="35" t="s">
        <v>239</v>
      </c>
      <c r="B27" s="19"/>
      <c r="C27" s="9"/>
      <c r="D27" s="10">
        <f>D28</f>
        <v>6397</v>
      </c>
      <c r="E27" s="10">
        <f t="shared" ref="E27:F27" si="29">E28</f>
        <v>2511.1999999999998</v>
      </c>
      <c r="F27" s="10">
        <f t="shared" si="29"/>
        <v>3885.8</v>
      </c>
      <c r="G27" s="10">
        <f>G28</f>
        <v>1728.8000000000002</v>
      </c>
      <c r="H27" s="10">
        <f t="shared" ref="H27" si="30">H28</f>
        <v>546.09999999999991</v>
      </c>
      <c r="I27" s="10">
        <f t="shared" ref="I27" si="31">I28</f>
        <v>1182.7</v>
      </c>
      <c r="J27" s="10">
        <f>J28</f>
        <v>1692.7</v>
      </c>
      <c r="K27" s="10">
        <f t="shared" ref="K27" si="32">K28</f>
        <v>527.09999999999991</v>
      </c>
      <c r="L27" s="10">
        <f t="shared" ref="L27" si="33">L28</f>
        <v>1165.5999999999999</v>
      </c>
    </row>
    <row r="28" spans="1:12" ht="15.75" x14ac:dyDescent="0.25">
      <c r="A28" s="34" t="s">
        <v>68</v>
      </c>
      <c r="B28" s="19"/>
      <c r="C28" s="9"/>
      <c r="D28" s="10">
        <f>D29+D41+D53</f>
        <v>6397</v>
      </c>
      <c r="E28" s="10">
        <f t="shared" ref="E28:F28" si="34">E29+E41+E53</f>
        <v>2511.1999999999998</v>
      </c>
      <c r="F28" s="10">
        <f t="shared" si="34"/>
        <v>3885.8</v>
      </c>
      <c r="G28" s="10">
        <f>G29+G41+G53</f>
        <v>1728.8000000000002</v>
      </c>
      <c r="H28" s="10">
        <f t="shared" ref="H28" si="35">H29+H41+H53</f>
        <v>546.09999999999991</v>
      </c>
      <c r="I28" s="10">
        <f t="shared" ref="I28" si="36">I29+I41+I53</f>
        <v>1182.7</v>
      </c>
      <c r="J28" s="10">
        <f>J29+J41+J53</f>
        <v>1692.7</v>
      </c>
      <c r="K28" s="10">
        <f t="shared" ref="K28" si="37">K29+K41+K53</f>
        <v>527.09999999999991</v>
      </c>
      <c r="L28" s="10">
        <f t="shared" ref="L28" si="38">L29+L41+L53</f>
        <v>1165.5999999999999</v>
      </c>
    </row>
    <row r="29" spans="1:12" ht="114" customHeight="1" x14ac:dyDescent="0.25">
      <c r="A29" s="35" t="s">
        <v>241</v>
      </c>
      <c r="B29" s="19">
        <v>1014030</v>
      </c>
      <c r="C29" s="9"/>
      <c r="D29" s="10">
        <f>D30</f>
        <v>1795</v>
      </c>
      <c r="E29" s="10">
        <f t="shared" ref="E29:F29" si="39">E30</f>
        <v>909</v>
      </c>
      <c r="F29" s="10">
        <f t="shared" si="39"/>
        <v>886</v>
      </c>
      <c r="G29" s="10">
        <f>G30</f>
        <v>562.70000000000005</v>
      </c>
      <c r="H29" s="10">
        <f t="shared" ref="H29" si="40">H30</f>
        <v>230</v>
      </c>
      <c r="I29" s="10">
        <f t="shared" ref="I29" si="41">I30</f>
        <v>332.7</v>
      </c>
      <c r="J29" s="10">
        <f>J30</f>
        <v>553</v>
      </c>
      <c r="K29" s="10">
        <f t="shared" ref="K29" si="42">K30</f>
        <v>230</v>
      </c>
      <c r="L29" s="10">
        <f t="shared" ref="L29" si="43">L30</f>
        <v>323</v>
      </c>
    </row>
    <row r="30" spans="1:12" ht="15.75" x14ac:dyDescent="0.25">
      <c r="A30" s="35" t="s">
        <v>68</v>
      </c>
      <c r="B30" s="19"/>
      <c r="C30" s="9"/>
      <c r="D30" s="10">
        <f>D32+D34+D36+D38+D40</f>
        <v>1795</v>
      </c>
      <c r="E30" s="10">
        <f t="shared" ref="E30:F30" si="44">E32+E34+E36+E38+E40</f>
        <v>909</v>
      </c>
      <c r="F30" s="10">
        <f t="shared" si="44"/>
        <v>886</v>
      </c>
      <c r="G30" s="10">
        <f>G32+G34+G36+G38+G40</f>
        <v>562.70000000000005</v>
      </c>
      <c r="H30" s="10">
        <f t="shared" ref="H30:I30" si="45">H32+H34+H36+H38+H40</f>
        <v>230</v>
      </c>
      <c r="I30" s="10">
        <f t="shared" si="45"/>
        <v>332.7</v>
      </c>
      <c r="J30" s="10">
        <f>J32+J34+J36+J38+J40</f>
        <v>553</v>
      </c>
      <c r="K30" s="10">
        <f t="shared" ref="K30:L30" si="46">K32+K34+K36+K38+K40</f>
        <v>230</v>
      </c>
      <c r="L30" s="10">
        <f t="shared" si="46"/>
        <v>323</v>
      </c>
    </row>
    <row r="31" spans="1:12" ht="77.25" customHeight="1" x14ac:dyDescent="0.25">
      <c r="A31" s="35" t="s">
        <v>242</v>
      </c>
      <c r="B31" s="19"/>
      <c r="C31" s="35" t="s">
        <v>254</v>
      </c>
      <c r="D31" s="10">
        <f>D32</f>
        <v>250</v>
      </c>
      <c r="E31" s="10">
        <f t="shared" ref="E31:F31" si="47">E32</f>
        <v>0</v>
      </c>
      <c r="F31" s="10">
        <f t="shared" si="47"/>
        <v>250</v>
      </c>
      <c r="G31" s="10">
        <f>G32</f>
        <v>198</v>
      </c>
      <c r="H31" s="10">
        <f t="shared" ref="H31" si="48">H32</f>
        <v>0</v>
      </c>
      <c r="I31" s="10">
        <f t="shared" ref="I31" si="49">I32</f>
        <v>198</v>
      </c>
      <c r="J31" s="10">
        <f>J32</f>
        <v>188.3</v>
      </c>
      <c r="K31" s="10">
        <f t="shared" ref="K31" si="50">K32</f>
        <v>0</v>
      </c>
      <c r="L31" s="10">
        <f t="shared" ref="L31" si="51">L32</f>
        <v>188.3</v>
      </c>
    </row>
    <row r="32" spans="1:12" ht="15.75" x14ac:dyDescent="0.25">
      <c r="A32" s="35" t="s">
        <v>68</v>
      </c>
      <c r="B32" s="19"/>
      <c r="C32" s="9"/>
      <c r="D32" s="10">
        <f>E32+F32</f>
        <v>250</v>
      </c>
      <c r="E32" s="10">
        <v>0</v>
      </c>
      <c r="F32" s="10">
        <v>250</v>
      </c>
      <c r="G32" s="10">
        <f>H32+I32</f>
        <v>198</v>
      </c>
      <c r="H32" s="10">
        <v>0</v>
      </c>
      <c r="I32" s="10">
        <v>198</v>
      </c>
      <c r="J32" s="10">
        <f>K32+L32</f>
        <v>188.3</v>
      </c>
      <c r="K32" s="10">
        <v>0</v>
      </c>
      <c r="L32" s="10">
        <v>188.3</v>
      </c>
    </row>
    <row r="33" spans="1:12" ht="78.75" x14ac:dyDescent="0.25">
      <c r="A33" s="35" t="s">
        <v>91</v>
      </c>
      <c r="B33" s="19"/>
      <c r="C33" s="38" t="s">
        <v>254</v>
      </c>
      <c r="D33" s="10">
        <f>D34</f>
        <v>265</v>
      </c>
      <c r="E33" s="10">
        <f t="shared" ref="E33:F33" si="52">E34</f>
        <v>265</v>
      </c>
      <c r="F33" s="10">
        <f t="shared" si="52"/>
        <v>0</v>
      </c>
      <c r="G33" s="10">
        <f>G34</f>
        <v>230</v>
      </c>
      <c r="H33" s="10">
        <f t="shared" ref="H33" si="53">H34</f>
        <v>230</v>
      </c>
      <c r="I33" s="10">
        <f t="shared" ref="I33" si="54">I34</f>
        <v>0</v>
      </c>
      <c r="J33" s="10">
        <f>J34</f>
        <v>230</v>
      </c>
      <c r="K33" s="10">
        <f t="shared" ref="K33" si="55">K34</f>
        <v>230</v>
      </c>
      <c r="L33" s="10">
        <f t="shared" ref="L33" si="56">L34</f>
        <v>0</v>
      </c>
    </row>
    <row r="34" spans="1:12" ht="15.75" x14ac:dyDescent="0.25">
      <c r="A34" s="35" t="s">
        <v>68</v>
      </c>
      <c r="B34" s="19"/>
      <c r="C34" s="9"/>
      <c r="D34" s="10">
        <f>E34+F34</f>
        <v>265</v>
      </c>
      <c r="E34" s="10">
        <v>265</v>
      </c>
      <c r="F34" s="10">
        <v>0</v>
      </c>
      <c r="G34" s="10">
        <f>H34+I34</f>
        <v>230</v>
      </c>
      <c r="H34" s="10">
        <v>230</v>
      </c>
      <c r="I34" s="10">
        <v>0</v>
      </c>
      <c r="J34" s="10">
        <f>K34+L34</f>
        <v>230</v>
      </c>
      <c r="K34" s="10">
        <v>230</v>
      </c>
      <c r="L34" s="10">
        <v>0</v>
      </c>
    </row>
    <row r="35" spans="1:12" ht="78.75" x14ac:dyDescent="0.25">
      <c r="A35" s="35" t="s">
        <v>92</v>
      </c>
      <c r="B35" s="19"/>
      <c r="C35" s="35" t="s">
        <v>255</v>
      </c>
      <c r="D35" s="10">
        <f>D36</f>
        <v>220</v>
      </c>
      <c r="E35" s="10">
        <f t="shared" ref="E35:F35" si="57">E36</f>
        <v>220</v>
      </c>
      <c r="F35" s="10">
        <f t="shared" si="57"/>
        <v>0</v>
      </c>
      <c r="G35" s="10">
        <f>G36</f>
        <v>0</v>
      </c>
      <c r="H35" s="10">
        <f t="shared" ref="H35" si="58">H36</f>
        <v>0</v>
      </c>
      <c r="I35" s="10">
        <f t="shared" ref="I35" si="59">I36</f>
        <v>0</v>
      </c>
      <c r="J35" s="10">
        <f>J36</f>
        <v>0</v>
      </c>
      <c r="K35" s="10">
        <f t="shared" ref="K35" si="60">K36</f>
        <v>0</v>
      </c>
      <c r="L35" s="10">
        <f t="shared" ref="L35" si="61">L36</f>
        <v>0</v>
      </c>
    </row>
    <row r="36" spans="1:12" ht="15.75" x14ac:dyDescent="0.25">
      <c r="A36" s="35" t="s">
        <v>68</v>
      </c>
      <c r="B36" s="19"/>
      <c r="C36" s="9"/>
      <c r="D36" s="10">
        <f>E36+F36</f>
        <v>220</v>
      </c>
      <c r="E36" s="10">
        <v>220</v>
      </c>
      <c r="F36" s="10">
        <v>0</v>
      </c>
      <c r="G36" s="10">
        <f>H36+I36</f>
        <v>0</v>
      </c>
      <c r="H36" s="10">
        <v>0</v>
      </c>
      <c r="I36" s="10">
        <v>0</v>
      </c>
      <c r="J36" s="10">
        <f>K36+L36</f>
        <v>0</v>
      </c>
      <c r="K36" s="10">
        <v>0</v>
      </c>
      <c r="L36" s="10">
        <v>0</v>
      </c>
    </row>
    <row r="37" spans="1:12" ht="112.5" customHeight="1" x14ac:dyDescent="0.25">
      <c r="A37" s="35" t="s">
        <v>243</v>
      </c>
      <c r="B37" s="19"/>
      <c r="C37" s="35" t="s">
        <v>124</v>
      </c>
      <c r="D37" s="10">
        <f>D38</f>
        <v>424</v>
      </c>
      <c r="E37" s="10">
        <f t="shared" ref="E37:F37" si="62">E38</f>
        <v>0</v>
      </c>
      <c r="F37" s="10">
        <f t="shared" si="62"/>
        <v>424</v>
      </c>
      <c r="G37" s="10">
        <f>G38</f>
        <v>34.700000000000003</v>
      </c>
      <c r="H37" s="10">
        <f t="shared" ref="H37" si="63">H38</f>
        <v>0</v>
      </c>
      <c r="I37" s="10">
        <f t="shared" ref="I37" si="64">I38</f>
        <v>34.700000000000003</v>
      </c>
      <c r="J37" s="10">
        <f>J38</f>
        <v>34.700000000000003</v>
      </c>
      <c r="K37" s="10">
        <f t="shared" ref="K37" si="65">K38</f>
        <v>0</v>
      </c>
      <c r="L37" s="10">
        <f t="shared" ref="L37" si="66">L38</f>
        <v>34.700000000000003</v>
      </c>
    </row>
    <row r="38" spans="1:12" ht="15.75" x14ac:dyDescent="0.25">
      <c r="A38" s="35" t="s">
        <v>68</v>
      </c>
      <c r="B38" s="19"/>
      <c r="C38" s="9"/>
      <c r="D38" s="10">
        <f>E38+F38</f>
        <v>424</v>
      </c>
      <c r="E38" s="10">
        <v>0</v>
      </c>
      <c r="F38" s="10">
        <v>424</v>
      </c>
      <c r="G38" s="10">
        <f>H38+I38</f>
        <v>34.700000000000003</v>
      </c>
      <c r="H38" s="10">
        <v>0</v>
      </c>
      <c r="I38" s="10">
        <v>34.700000000000003</v>
      </c>
      <c r="J38" s="10">
        <f>K38+L38</f>
        <v>34.700000000000003</v>
      </c>
      <c r="K38" s="10">
        <v>0</v>
      </c>
      <c r="L38" s="10">
        <v>34.700000000000003</v>
      </c>
    </row>
    <row r="39" spans="1:12" ht="110.25" x14ac:dyDescent="0.25">
      <c r="A39" s="35" t="s">
        <v>93</v>
      </c>
      <c r="B39" s="19"/>
      <c r="C39" s="35" t="s">
        <v>125</v>
      </c>
      <c r="D39" s="10">
        <f>D40</f>
        <v>636</v>
      </c>
      <c r="E39" s="10">
        <f t="shared" ref="E39:F39" si="67">E40</f>
        <v>424</v>
      </c>
      <c r="F39" s="10">
        <f t="shared" si="67"/>
        <v>212</v>
      </c>
      <c r="G39" s="10">
        <f>G40</f>
        <v>100</v>
      </c>
      <c r="H39" s="10">
        <f t="shared" ref="H39" si="68">H40</f>
        <v>0</v>
      </c>
      <c r="I39" s="10">
        <f t="shared" ref="I39" si="69">I40</f>
        <v>100</v>
      </c>
      <c r="J39" s="10">
        <f>J40</f>
        <v>100</v>
      </c>
      <c r="K39" s="10">
        <f t="shared" ref="K39" si="70">K40</f>
        <v>0</v>
      </c>
      <c r="L39" s="10">
        <f t="shared" ref="L39" si="71">L40</f>
        <v>100</v>
      </c>
    </row>
    <row r="40" spans="1:12" ht="15.75" x14ac:dyDescent="0.25">
      <c r="A40" s="35" t="s">
        <v>68</v>
      </c>
      <c r="B40" s="19"/>
      <c r="C40" s="9"/>
      <c r="D40" s="10">
        <f>E40+F40</f>
        <v>636</v>
      </c>
      <c r="E40" s="10">
        <v>424</v>
      </c>
      <c r="F40" s="10">
        <v>212</v>
      </c>
      <c r="G40" s="10">
        <f>H40+I40</f>
        <v>100</v>
      </c>
      <c r="H40" s="10">
        <v>0</v>
      </c>
      <c r="I40" s="10">
        <v>100</v>
      </c>
      <c r="J40" s="10">
        <f>K40+L40</f>
        <v>100</v>
      </c>
      <c r="K40" s="10">
        <v>0</v>
      </c>
      <c r="L40" s="10">
        <v>100</v>
      </c>
    </row>
    <row r="41" spans="1:12" ht="109.5" customHeight="1" x14ac:dyDescent="0.25">
      <c r="A41" s="35" t="s">
        <v>244</v>
      </c>
      <c r="B41" s="19">
        <v>1011080</v>
      </c>
      <c r="C41" s="9"/>
      <c r="D41" s="10">
        <f>D42</f>
        <v>1693</v>
      </c>
      <c r="E41" s="10">
        <f t="shared" ref="E41:F41" si="72">E42</f>
        <v>813.2</v>
      </c>
      <c r="F41" s="10">
        <f t="shared" si="72"/>
        <v>879.8</v>
      </c>
      <c r="G41" s="10">
        <f>G42</f>
        <v>285.7</v>
      </c>
      <c r="H41" s="10">
        <f>H42</f>
        <v>35.700000000000003</v>
      </c>
      <c r="I41" s="10">
        <f t="shared" ref="I41" si="73">I42</f>
        <v>250</v>
      </c>
      <c r="J41" s="10">
        <f>J42</f>
        <v>269.7</v>
      </c>
      <c r="K41" s="10">
        <f t="shared" ref="K41" si="74">K42</f>
        <v>19.7</v>
      </c>
      <c r="L41" s="10">
        <f t="shared" ref="L41" si="75">L42</f>
        <v>250</v>
      </c>
    </row>
    <row r="42" spans="1:12" ht="15.75" x14ac:dyDescent="0.25">
      <c r="A42" s="35" t="s">
        <v>68</v>
      </c>
      <c r="B42" s="19"/>
      <c r="C42" s="9"/>
      <c r="D42" s="10">
        <f>D44+D46+D48+D50+D52</f>
        <v>1693</v>
      </c>
      <c r="E42" s="10">
        <f t="shared" ref="E42:I42" si="76">E44+E46+E48+E50+E52</f>
        <v>813.2</v>
      </c>
      <c r="F42" s="10">
        <f t="shared" si="76"/>
        <v>879.8</v>
      </c>
      <c r="G42" s="10">
        <f t="shared" si="76"/>
        <v>285.7</v>
      </c>
      <c r="H42" s="10">
        <f t="shared" si="76"/>
        <v>35.700000000000003</v>
      </c>
      <c r="I42" s="10">
        <f t="shared" si="76"/>
        <v>250</v>
      </c>
      <c r="J42" s="10">
        <f>J44+J46+J48+J50+J52</f>
        <v>269.7</v>
      </c>
      <c r="K42" s="10">
        <v>19.7</v>
      </c>
      <c r="L42" s="10">
        <f t="shared" ref="L42" si="77">L44+L46+L48+L50+L52</f>
        <v>250</v>
      </c>
    </row>
    <row r="43" spans="1:12" ht="78.75" x14ac:dyDescent="0.25">
      <c r="A43" s="35" t="s">
        <v>245</v>
      </c>
      <c r="B43" s="19"/>
      <c r="C43" s="38" t="s">
        <v>255</v>
      </c>
      <c r="D43" s="10">
        <f>D44</f>
        <v>318</v>
      </c>
      <c r="E43" s="10">
        <f t="shared" ref="E43:F43" si="78">E44</f>
        <v>106</v>
      </c>
      <c r="F43" s="10">
        <f t="shared" si="78"/>
        <v>212</v>
      </c>
      <c r="G43" s="10">
        <f>G44</f>
        <v>0</v>
      </c>
      <c r="H43" s="10">
        <f t="shared" ref="H43" si="79">H44</f>
        <v>0</v>
      </c>
      <c r="I43" s="10">
        <f t="shared" ref="I43" si="80">I44</f>
        <v>0</v>
      </c>
      <c r="J43" s="10">
        <f>J44</f>
        <v>0</v>
      </c>
      <c r="K43" s="10">
        <f t="shared" ref="K43" si="81">K44</f>
        <v>0</v>
      </c>
      <c r="L43" s="10">
        <f t="shared" ref="L43" si="82">L44</f>
        <v>0</v>
      </c>
    </row>
    <row r="44" spans="1:12" ht="15.75" x14ac:dyDescent="0.25">
      <c r="A44" s="35" t="s">
        <v>68</v>
      </c>
      <c r="B44" s="19"/>
      <c r="C44" s="9"/>
      <c r="D44" s="10">
        <f>E44+F44</f>
        <v>318</v>
      </c>
      <c r="E44" s="10">
        <v>106</v>
      </c>
      <c r="F44" s="10">
        <v>212</v>
      </c>
      <c r="G44" s="10">
        <f>H44+I44</f>
        <v>0</v>
      </c>
      <c r="H44" s="10">
        <v>0</v>
      </c>
      <c r="I44" s="10">
        <v>0</v>
      </c>
      <c r="J44" s="10">
        <f>K44+L44</f>
        <v>0</v>
      </c>
      <c r="K44" s="10">
        <v>0</v>
      </c>
      <c r="L44" s="10">
        <v>0</v>
      </c>
    </row>
    <row r="45" spans="1:12" ht="75.75" customHeight="1" x14ac:dyDescent="0.25">
      <c r="A45" s="35" t="s">
        <v>94</v>
      </c>
      <c r="B45" s="19"/>
      <c r="C45" s="38" t="s">
        <v>255</v>
      </c>
      <c r="D45" s="10">
        <f>D46</f>
        <v>106</v>
      </c>
      <c r="E45" s="10">
        <f t="shared" ref="E45:F45" si="83">E46</f>
        <v>106</v>
      </c>
      <c r="F45" s="10">
        <f t="shared" si="83"/>
        <v>0</v>
      </c>
      <c r="G45" s="10">
        <f>G46</f>
        <v>0</v>
      </c>
      <c r="H45" s="10">
        <f t="shared" ref="H45" si="84">H46</f>
        <v>0</v>
      </c>
      <c r="I45" s="10">
        <f t="shared" ref="I45" si="85">I46</f>
        <v>0</v>
      </c>
      <c r="J45" s="10">
        <f>J46</f>
        <v>0</v>
      </c>
      <c r="K45" s="10">
        <f t="shared" ref="K45" si="86">K46</f>
        <v>0</v>
      </c>
      <c r="L45" s="10">
        <f t="shared" ref="L45" si="87">L46</f>
        <v>0</v>
      </c>
    </row>
    <row r="46" spans="1:12" ht="15.75" x14ac:dyDescent="0.25">
      <c r="A46" s="35" t="s">
        <v>68</v>
      </c>
      <c r="B46" s="19"/>
      <c r="C46" s="9"/>
      <c r="D46" s="10">
        <f>E46+F46</f>
        <v>106</v>
      </c>
      <c r="E46" s="10">
        <v>106</v>
      </c>
      <c r="F46" s="10">
        <v>0</v>
      </c>
      <c r="G46" s="10">
        <f>H46+I46</f>
        <v>0</v>
      </c>
      <c r="H46" s="10">
        <v>0</v>
      </c>
      <c r="I46" s="10">
        <v>0</v>
      </c>
      <c r="J46" s="10">
        <f>K46+L46</f>
        <v>0</v>
      </c>
      <c r="K46" s="10">
        <v>0</v>
      </c>
      <c r="L46" s="10">
        <v>0</v>
      </c>
    </row>
    <row r="47" spans="1:12" ht="111" customHeight="1" x14ac:dyDescent="0.25">
      <c r="A47" s="35" t="s">
        <v>246</v>
      </c>
      <c r="B47" s="19"/>
      <c r="C47" s="35" t="s">
        <v>124</v>
      </c>
      <c r="D47" s="10">
        <f>D48</f>
        <v>262</v>
      </c>
      <c r="E47" s="10">
        <f t="shared" ref="E47:F47" si="88">E48</f>
        <v>50</v>
      </c>
      <c r="F47" s="10">
        <f t="shared" si="88"/>
        <v>212</v>
      </c>
      <c r="G47" s="37">
        <f>G48</f>
        <v>19.7</v>
      </c>
      <c r="H47" s="10">
        <f t="shared" ref="H47" si="89">H48</f>
        <v>19.7</v>
      </c>
      <c r="I47" s="10">
        <f t="shared" ref="I47" si="90">I48</f>
        <v>0</v>
      </c>
      <c r="J47" s="10">
        <f>J48</f>
        <v>19.7</v>
      </c>
      <c r="K47" s="10">
        <f t="shared" ref="K47" si="91">K48</f>
        <v>19.7</v>
      </c>
      <c r="L47" s="10">
        <f t="shared" ref="L47" si="92">L48</f>
        <v>0</v>
      </c>
    </row>
    <row r="48" spans="1:12" ht="15.75" x14ac:dyDescent="0.25">
      <c r="A48" s="35" t="s">
        <v>68</v>
      </c>
      <c r="B48" s="19"/>
      <c r="C48" s="9"/>
      <c r="D48" s="10">
        <f>E48+F48</f>
        <v>262</v>
      </c>
      <c r="E48" s="10">
        <v>50</v>
      </c>
      <c r="F48" s="10">
        <v>212</v>
      </c>
      <c r="G48" s="37">
        <f>H48+I48</f>
        <v>19.7</v>
      </c>
      <c r="H48" s="10">
        <v>19.7</v>
      </c>
      <c r="I48" s="10">
        <v>0</v>
      </c>
      <c r="J48" s="10">
        <f>K48+L48</f>
        <v>19.7</v>
      </c>
      <c r="K48" s="10">
        <v>19.7</v>
      </c>
      <c r="L48" s="10">
        <v>0</v>
      </c>
    </row>
    <row r="49" spans="1:12" ht="78.75" x14ac:dyDescent="0.25">
      <c r="A49" s="35" t="s">
        <v>95</v>
      </c>
      <c r="B49" s="19"/>
      <c r="C49" s="38" t="s">
        <v>255</v>
      </c>
      <c r="D49" s="10">
        <f>D50</f>
        <v>21.2</v>
      </c>
      <c r="E49" s="10">
        <f t="shared" ref="E49:F49" si="93">E50</f>
        <v>21.2</v>
      </c>
      <c r="F49" s="10">
        <f t="shared" si="93"/>
        <v>0</v>
      </c>
      <c r="G49" s="37">
        <f>G50</f>
        <v>16</v>
      </c>
      <c r="H49" s="10">
        <f t="shared" ref="H49" si="94">H50</f>
        <v>16</v>
      </c>
      <c r="I49" s="10">
        <f t="shared" ref="I49" si="95">I50</f>
        <v>0</v>
      </c>
      <c r="J49" s="10">
        <f>J50</f>
        <v>0</v>
      </c>
      <c r="K49" s="10">
        <f t="shared" ref="K49" si="96">K50</f>
        <v>0</v>
      </c>
      <c r="L49" s="10">
        <f t="shared" ref="L49" si="97">L50</f>
        <v>0</v>
      </c>
    </row>
    <row r="50" spans="1:12" ht="15.75" x14ac:dyDescent="0.25">
      <c r="A50" s="35" t="s">
        <v>68</v>
      </c>
      <c r="B50" s="19"/>
      <c r="C50" s="9"/>
      <c r="D50" s="10">
        <f>E50+F50</f>
        <v>21.2</v>
      </c>
      <c r="E50" s="10">
        <v>21.2</v>
      </c>
      <c r="F50" s="10">
        <v>0</v>
      </c>
      <c r="G50" s="37">
        <f>H50+I50</f>
        <v>16</v>
      </c>
      <c r="H50" s="10">
        <v>16</v>
      </c>
      <c r="I50" s="10">
        <v>0</v>
      </c>
      <c r="J50" s="10">
        <f>K50+L50</f>
        <v>0</v>
      </c>
      <c r="K50" s="10">
        <v>0</v>
      </c>
      <c r="L50" s="10">
        <v>0</v>
      </c>
    </row>
    <row r="51" spans="1:12" ht="89.25" customHeight="1" x14ac:dyDescent="0.25">
      <c r="A51" s="35" t="s">
        <v>251</v>
      </c>
      <c r="B51" s="19"/>
      <c r="C51" s="35" t="s">
        <v>126</v>
      </c>
      <c r="D51" s="10">
        <f>D52</f>
        <v>985.8</v>
      </c>
      <c r="E51" s="10">
        <f t="shared" ref="E51:F51" si="98">E52</f>
        <v>530</v>
      </c>
      <c r="F51" s="10">
        <f t="shared" si="98"/>
        <v>455.8</v>
      </c>
      <c r="G51" s="37">
        <f>G52</f>
        <v>250</v>
      </c>
      <c r="H51" s="10">
        <f t="shared" ref="H51" si="99">H52</f>
        <v>0</v>
      </c>
      <c r="I51" s="10">
        <f t="shared" ref="I51" si="100">I52</f>
        <v>250</v>
      </c>
      <c r="J51" s="10">
        <f>J52</f>
        <v>250</v>
      </c>
      <c r="K51" s="10">
        <f t="shared" ref="K51" si="101">K52</f>
        <v>0</v>
      </c>
      <c r="L51" s="10">
        <f t="shared" ref="L51" si="102">L52</f>
        <v>250</v>
      </c>
    </row>
    <row r="52" spans="1:12" ht="15.75" x14ac:dyDescent="0.25">
      <c r="A52" s="35" t="s">
        <v>68</v>
      </c>
      <c r="B52" s="19"/>
      <c r="C52" s="9"/>
      <c r="D52" s="10">
        <f>E52+F52</f>
        <v>985.8</v>
      </c>
      <c r="E52" s="10">
        <v>530</v>
      </c>
      <c r="F52" s="10">
        <v>455.8</v>
      </c>
      <c r="G52" s="10">
        <f>H52+I52</f>
        <v>250</v>
      </c>
      <c r="H52" s="10">
        <v>0</v>
      </c>
      <c r="I52" s="10">
        <v>250</v>
      </c>
      <c r="J52" s="10">
        <f>K52+L52</f>
        <v>250</v>
      </c>
      <c r="K52" s="10">
        <v>0</v>
      </c>
      <c r="L52" s="10">
        <v>250</v>
      </c>
    </row>
    <row r="53" spans="1:12" ht="100.5" customHeight="1" x14ac:dyDescent="0.25">
      <c r="A53" s="35" t="s">
        <v>247</v>
      </c>
      <c r="B53" s="19">
        <v>1014060</v>
      </c>
      <c r="C53" s="9"/>
      <c r="D53" s="10">
        <f>D54</f>
        <v>2909</v>
      </c>
      <c r="E53" s="10">
        <f t="shared" ref="E53:F53" si="103">E54</f>
        <v>789</v>
      </c>
      <c r="F53" s="10">
        <f t="shared" si="103"/>
        <v>2120</v>
      </c>
      <c r="G53" s="10">
        <f>G54</f>
        <v>880.4</v>
      </c>
      <c r="H53" s="10">
        <f t="shared" ref="H53" si="104">H54</f>
        <v>280.39999999999998</v>
      </c>
      <c r="I53" s="10">
        <f t="shared" ref="I53" si="105">I54</f>
        <v>600</v>
      </c>
      <c r="J53" s="10">
        <f>J54</f>
        <v>870</v>
      </c>
      <c r="K53" s="10">
        <f t="shared" ref="K53" si="106">K54</f>
        <v>277.39999999999998</v>
      </c>
      <c r="L53" s="10">
        <f t="shared" ref="L53" si="107">L54</f>
        <v>592.59999999999991</v>
      </c>
    </row>
    <row r="54" spans="1:12" ht="15.75" x14ac:dyDescent="0.25">
      <c r="A54" s="35" t="s">
        <v>68</v>
      </c>
      <c r="B54" s="19"/>
      <c r="C54" s="9"/>
      <c r="D54" s="10">
        <f>D60+D58+D56</f>
        <v>2909</v>
      </c>
      <c r="E54" s="10">
        <f t="shared" ref="E54:F54" si="108">E60+E58+E56</f>
        <v>789</v>
      </c>
      <c r="F54" s="10">
        <f t="shared" si="108"/>
        <v>2120</v>
      </c>
      <c r="G54" s="10">
        <f>G60+G58+G56</f>
        <v>880.4</v>
      </c>
      <c r="H54" s="10">
        <f t="shared" ref="H54:I54" si="109">H60+H58+H56</f>
        <v>280.39999999999998</v>
      </c>
      <c r="I54" s="10">
        <f t="shared" si="109"/>
        <v>600</v>
      </c>
      <c r="J54" s="10">
        <f>J60+J58+J56</f>
        <v>870</v>
      </c>
      <c r="K54" s="10">
        <f t="shared" ref="K54:L54" si="110">K60+K58+K56</f>
        <v>277.39999999999998</v>
      </c>
      <c r="L54" s="10">
        <f t="shared" si="110"/>
        <v>592.59999999999991</v>
      </c>
    </row>
    <row r="55" spans="1:12" ht="109.5" customHeight="1" x14ac:dyDescent="0.25">
      <c r="A55" s="35" t="s">
        <v>248</v>
      </c>
      <c r="B55" s="19"/>
      <c r="C55" s="35" t="s">
        <v>124</v>
      </c>
      <c r="D55" s="10">
        <f>D56</f>
        <v>206</v>
      </c>
      <c r="E55" s="10">
        <f t="shared" ref="E55:F55" si="111">E56</f>
        <v>100</v>
      </c>
      <c r="F55" s="10">
        <f t="shared" si="111"/>
        <v>106</v>
      </c>
      <c r="G55" s="10">
        <f>G56</f>
        <v>104.4</v>
      </c>
      <c r="H55" s="10">
        <f t="shared" ref="H55" si="112">H56</f>
        <v>45.4</v>
      </c>
      <c r="I55" s="10">
        <f t="shared" ref="I55" si="113">I56</f>
        <v>59</v>
      </c>
      <c r="J55" s="10">
        <f>J56</f>
        <v>101.5</v>
      </c>
      <c r="K55" s="10">
        <f t="shared" ref="K55" si="114">K56</f>
        <v>42.7</v>
      </c>
      <c r="L55" s="10">
        <f>L56</f>
        <v>58.8</v>
      </c>
    </row>
    <row r="56" spans="1:12" ht="15.75" x14ac:dyDescent="0.25">
      <c r="A56" s="35" t="s">
        <v>68</v>
      </c>
      <c r="B56" s="19"/>
      <c r="C56" s="9"/>
      <c r="D56" s="10">
        <f>E56+F56</f>
        <v>206</v>
      </c>
      <c r="E56" s="10">
        <v>100</v>
      </c>
      <c r="F56" s="10">
        <v>106</v>
      </c>
      <c r="G56" s="10">
        <f>H56+I56</f>
        <v>104.4</v>
      </c>
      <c r="H56" s="10">
        <v>45.4</v>
      </c>
      <c r="I56" s="10">
        <v>59</v>
      </c>
      <c r="J56" s="10">
        <f>K56+L56</f>
        <v>101.5</v>
      </c>
      <c r="K56" s="10">
        <v>42.7</v>
      </c>
      <c r="L56" s="10">
        <v>58.8</v>
      </c>
    </row>
    <row r="57" spans="1:12" ht="79.5" customHeight="1" x14ac:dyDescent="0.25">
      <c r="A57" s="35" t="s">
        <v>96</v>
      </c>
      <c r="B57" s="19"/>
      <c r="C57" s="38" t="s">
        <v>255</v>
      </c>
      <c r="D57" s="10">
        <f>D58</f>
        <v>159</v>
      </c>
      <c r="E57" s="10">
        <f t="shared" ref="E57:L57" si="115">E58</f>
        <v>159</v>
      </c>
      <c r="F57" s="10">
        <f t="shared" si="115"/>
        <v>0</v>
      </c>
      <c r="G57" s="10">
        <f>G58</f>
        <v>0</v>
      </c>
      <c r="H57" s="10">
        <f t="shared" si="115"/>
        <v>0</v>
      </c>
      <c r="I57" s="10">
        <f t="shared" si="115"/>
        <v>0</v>
      </c>
      <c r="J57" s="10">
        <f>J58</f>
        <v>0</v>
      </c>
      <c r="K57" s="10">
        <f t="shared" si="115"/>
        <v>0</v>
      </c>
      <c r="L57" s="10">
        <f t="shared" si="115"/>
        <v>0</v>
      </c>
    </row>
    <row r="58" spans="1:12" ht="15.75" x14ac:dyDescent="0.25">
      <c r="A58" s="35" t="s">
        <v>68</v>
      </c>
      <c r="B58" s="19"/>
      <c r="C58" s="9"/>
      <c r="D58" s="10">
        <f>E58+F58</f>
        <v>159</v>
      </c>
      <c r="E58" s="10">
        <v>159</v>
      </c>
      <c r="F58" s="10">
        <v>0</v>
      </c>
      <c r="G58" s="10">
        <f>H58+I58</f>
        <v>0</v>
      </c>
      <c r="H58" s="10">
        <v>0</v>
      </c>
      <c r="I58" s="10">
        <v>0</v>
      </c>
      <c r="J58" s="10">
        <f>K58+L58</f>
        <v>0</v>
      </c>
      <c r="K58" s="10">
        <v>0</v>
      </c>
      <c r="L58" s="10">
        <v>0</v>
      </c>
    </row>
    <row r="59" spans="1:12" ht="94.5" customHeight="1" x14ac:dyDescent="0.25">
      <c r="A59" s="35" t="s">
        <v>97</v>
      </c>
      <c r="B59" s="19"/>
      <c r="C59" s="35" t="s">
        <v>256</v>
      </c>
      <c r="D59" s="10">
        <f>D60</f>
        <v>2544</v>
      </c>
      <c r="E59" s="10">
        <f t="shared" ref="E59:L59" si="116">E60</f>
        <v>530</v>
      </c>
      <c r="F59" s="10">
        <f t="shared" si="116"/>
        <v>2014</v>
      </c>
      <c r="G59" s="10">
        <f>G60</f>
        <v>776</v>
      </c>
      <c r="H59" s="10">
        <f t="shared" si="116"/>
        <v>235</v>
      </c>
      <c r="I59" s="10">
        <f t="shared" si="116"/>
        <v>541</v>
      </c>
      <c r="J59" s="10">
        <f>J60</f>
        <v>768.5</v>
      </c>
      <c r="K59" s="10">
        <f t="shared" si="116"/>
        <v>234.7</v>
      </c>
      <c r="L59" s="10">
        <f t="shared" si="116"/>
        <v>533.79999999999995</v>
      </c>
    </row>
    <row r="60" spans="1:12" ht="15.75" x14ac:dyDescent="0.25">
      <c r="A60" s="35" t="s">
        <v>68</v>
      </c>
      <c r="B60" s="19"/>
      <c r="C60" s="9"/>
      <c r="D60" s="10">
        <f>E60+F60</f>
        <v>2544</v>
      </c>
      <c r="E60" s="10">
        <v>530</v>
      </c>
      <c r="F60" s="10">
        <v>2014</v>
      </c>
      <c r="G60" s="10">
        <f>H60+I60</f>
        <v>776</v>
      </c>
      <c r="H60" s="10">
        <v>235</v>
      </c>
      <c r="I60" s="10">
        <v>541</v>
      </c>
      <c r="J60" s="10">
        <f>K60+L60</f>
        <v>768.5</v>
      </c>
      <c r="K60" s="10">
        <v>234.7</v>
      </c>
      <c r="L60" s="10">
        <v>533.79999999999995</v>
      </c>
    </row>
    <row r="61" spans="1:12" ht="23.25" customHeight="1" x14ac:dyDescent="0.25">
      <c r="A61" s="128" t="s">
        <v>100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1:12" ht="58.5" customHeight="1" x14ac:dyDescent="0.25">
      <c r="A62" s="35" t="s">
        <v>249</v>
      </c>
      <c r="B62" s="19">
        <v>1014082</v>
      </c>
      <c r="C62" s="9"/>
      <c r="D62" s="10">
        <f>D64</f>
        <v>10.1</v>
      </c>
      <c r="E62" s="10">
        <f t="shared" ref="E62:F62" si="117">E64</f>
        <v>10.1</v>
      </c>
      <c r="F62" s="10">
        <f t="shared" si="117"/>
        <v>0</v>
      </c>
      <c r="G62" s="10">
        <f>G64</f>
        <v>10</v>
      </c>
      <c r="H62" s="10">
        <f t="shared" ref="H62:I62" si="118">H64</f>
        <v>10</v>
      </c>
      <c r="I62" s="10">
        <f t="shared" si="118"/>
        <v>0</v>
      </c>
      <c r="J62" s="10">
        <f>J64</f>
        <v>10</v>
      </c>
      <c r="K62" s="10">
        <f t="shared" ref="K62:L62" si="119">K64</f>
        <v>10</v>
      </c>
      <c r="L62" s="10">
        <f t="shared" si="119"/>
        <v>0</v>
      </c>
    </row>
    <row r="63" spans="1:12" ht="15.75" x14ac:dyDescent="0.25">
      <c r="A63" s="34" t="s">
        <v>68</v>
      </c>
      <c r="B63" s="19"/>
      <c r="C63" s="9"/>
      <c r="D63" s="10">
        <f>D65</f>
        <v>10.1</v>
      </c>
      <c r="E63" s="10">
        <f t="shared" ref="E63:F63" si="120">E65</f>
        <v>10.1</v>
      </c>
      <c r="F63" s="10">
        <f t="shared" si="120"/>
        <v>0</v>
      </c>
      <c r="G63" s="10">
        <f>G65</f>
        <v>10</v>
      </c>
      <c r="H63" s="10">
        <f t="shared" ref="H63:I63" si="121">H65</f>
        <v>10</v>
      </c>
      <c r="I63" s="10">
        <f t="shared" si="121"/>
        <v>0</v>
      </c>
      <c r="J63" s="10">
        <f>J65</f>
        <v>10</v>
      </c>
      <c r="K63" s="10">
        <f t="shared" ref="K63:L63" si="122">K65</f>
        <v>10</v>
      </c>
      <c r="L63" s="10">
        <f t="shared" si="122"/>
        <v>0</v>
      </c>
    </row>
    <row r="64" spans="1:12" ht="99.75" customHeight="1" x14ac:dyDescent="0.25">
      <c r="A64" s="35" t="s">
        <v>98</v>
      </c>
      <c r="B64" s="19"/>
      <c r="C64" s="9"/>
      <c r="D64" s="10">
        <f>D65</f>
        <v>10.1</v>
      </c>
      <c r="E64" s="10">
        <f t="shared" ref="E64:L64" si="123">E65</f>
        <v>10.1</v>
      </c>
      <c r="F64" s="10">
        <f t="shared" si="123"/>
        <v>0</v>
      </c>
      <c r="G64" s="10">
        <f>G65</f>
        <v>10</v>
      </c>
      <c r="H64" s="10">
        <f t="shared" si="123"/>
        <v>10</v>
      </c>
      <c r="I64" s="10">
        <f t="shared" si="123"/>
        <v>0</v>
      </c>
      <c r="J64" s="10">
        <f>J65</f>
        <v>10</v>
      </c>
      <c r="K64" s="10">
        <f t="shared" si="123"/>
        <v>10</v>
      </c>
      <c r="L64" s="10">
        <f t="shared" si="123"/>
        <v>0</v>
      </c>
    </row>
    <row r="65" spans="1:12" ht="15.75" x14ac:dyDescent="0.25">
      <c r="A65" s="34" t="s">
        <v>68</v>
      </c>
      <c r="B65" s="19"/>
      <c r="C65" s="9"/>
      <c r="D65" s="10">
        <f>D67</f>
        <v>10.1</v>
      </c>
      <c r="E65" s="10">
        <f t="shared" ref="E65:F65" si="124">E67</f>
        <v>10.1</v>
      </c>
      <c r="F65" s="10">
        <f t="shared" si="124"/>
        <v>0</v>
      </c>
      <c r="G65" s="10">
        <f>G67</f>
        <v>10</v>
      </c>
      <c r="H65" s="10">
        <f t="shared" ref="H65:I65" si="125">H67</f>
        <v>10</v>
      </c>
      <c r="I65" s="10">
        <f t="shared" si="125"/>
        <v>0</v>
      </c>
      <c r="J65" s="10">
        <f>J67</f>
        <v>10</v>
      </c>
      <c r="K65" s="10">
        <f t="shared" ref="K65:L65" si="126">K67</f>
        <v>10</v>
      </c>
      <c r="L65" s="10">
        <f t="shared" si="126"/>
        <v>0</v>
      </c>
    </row>
    <row r="66" spans="1:12" ht="94.5" x14ac:dyDescent="0.25">
      <c r="A66" s="15" t="s">
        <v>99</v>
      </c>
      <c r="B66" s="14"/>
      <c r="C66" s="35" t="s">
        <v>127</v>
      </c>
      <c r="D66" s="10">
        <f>D67</f>
        <v>10.1</v>
      </c>
      <c r="E66" s="10">
        <f t="shared" ref="E66:L66" si="127">E67</f>
        <v>10.1</v>
      </c>
      <c r="F66" s="10">
        <f t="shared" si="127"/>
        <v>0</v>
      </c>
      <c r="G66" s="10">
        <f>G67</f>
        <v>10</v>
      </c>
      <c r="H66" s="10">
        <f t="shared" si="127"/>
        <v>10</v>
      </c>
      <c r="I66" s="10">
        <f t="shared" si="127"/>
        <v>0</v>
      </c>
      <c r="J66" s="10">
        <f>J67</f>
        <v>10</v>
      </c>
      <c r="K66" s="10">
        <f t="shared" si="127"/>
        <v>10</v>
      </c>
      <c r="L66" s="10">
        <f t="shared" si="127"/>
        <v>0</v>
      </c>
    </row>
    <row r="67" spans="1:12" ht="15.75" x14ac:dyDescent="0.25">
      <c r="A67" s="34" t="s">
        <v>68</v>
      </c>
      <c r="B67" s="14"/>
      <c r="C67" s="14"/>
      <c r="D67" s="10">
        <v>10.1</v>
      </c>
      <c r="E67" s="10">
        <v>10.1</v>
      </c>
      <c r="F67" s="10">
        <v>0</v>
      </c>
      <c r="G67" s="10">
        <f>H67</f>
        <v>10</v>
      </c>
      <c r="H67" s="10">
        <v>10</v>
      </c>
      <c r="I67" s="10">
        <v>0</v>
      </c>
      <c r="J67" s="10">
        <f>K67+L67</f>
        <v>10</v>
      </c>
      <c r="K67" s="10">
        <v>10</v>
      </c>
      <c r="L67" s="10">
        <v>0</v>
      </c>
    </row>
    <row r="70" spans="1:12" ht="15.75" customHeight="1" x14ac:dyDescent="0.25">
      <c r="A70" s="131" t="s">
        <v>234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</row>
  </sheetData>
  <mergeCells count="18">
    <mergeCell ref="A26:L26"/>
    <mergeCell ref="A61:L61"/>
    <mergeCell ref="A6:L6"/>
    <mergeCell ref="A4:L4"/>
    <mergeCell ref="A70:L70"/>
    <mergeCell ref="A13:L13"/>
    <mergeCell ref="A24:L24"/>
    <mergeCell ref="A25:L25"/>
    <mergeCell ref="H1:L1"/>
    <mergeCell ref="D8:F8"/>
    <mergeCell ref="G8:I8"/>
    <mergeCell ref="J8:L8"/>
    <mergeCell ref="A8:A9"/>
    <mergeCell ref="B8:B9"/>
    <mergeCell ref="C8:C9"/>
    <mergeCell ref="A2:L2"/>
    <mergeCell ref="A3:L3"/>
    <mergeCell ref="A5:L5"/>
  </mergeCells>
  <pageMargins left="0.31496062992125984" right="0.39370078740157483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view="pageBreakPreview" zoomScaleNormal="100" zoomScaleSheetLayoutView="100" workbookViewId="0">
      <selection activeCell="G170" sqref="G170"/>
    </sheetView>
  </sheetViews>
  <sheetFormatPr defaultRowHeight="15" x14ac:dyDescent="0.25"/>
  <cols>
    <col min="1" max="1" width="38.85546875" style="36" customWidth="1"/>
    <col min="2" max="2" width="14.5703125" style="54" customWidth="1"/>
    <col min="3" max="3" width="22.5703125" style="36" customWidth="1"/>
    <col min="4" max="4" width="9.5703125" style="54" customWidth="1"/>
    <col min="5" max="5" width="12.28515625" style="4" customWidth="1"/>
    <col min="6" max="6" width="12" style="4" customWidth="1"/>
    <col min="7" max="7" width="9.85546875" style="4" customWidth="1"/>
    <col min="8" max="8" width="20.28515625" style="58" customWidth="1"/>
    <col min="9" max="16384" width="9.140625" style="4"/>
  </cols>
  <sheetData>
    <row r="1" spans="1:10" ht="118.5" customHeight="1" x14ac:dyDescent="0.25">
      <c r="A1" s="60"/>
      <c r="B1" s="52"/>
      <c r="C1" s="60"/>
      <c r="D1" s="117" t="s">
        <v>278</v>
      </c>
      <c r="E1" s="117"/>
      <c r="F1" s="117"/>
      <c r="G1" s="117"/>
      <c r="H1" s="117"/>
      <c r="I1" s="113"/>
      <c r="J1" s="113"/>
    </row>
    <row r="2" spans="1:10" x14ac:dyDescent="0.25">
      <c r="A2" s="60"/>
      <c r="B2" s="52"/>
      <c r="C2" s="60"/>
      <c r="D2" s="113"/>
      <c r="E2" s="113"/>
      <c r="F2" s="113"/>
      <c r="G2" s="113"/>
      <c r="H2" s="113"/>
      <c r="I2" s="113"/>
      <c r="J2" s="113"/>
    </row>
    <row r="3" spans="1:10" ht="15.75" x14ac:dyDescent="0.25">
      <c r="A3" s="197" t="s">
        <v>80</v>
      </c>
      <c r="B3" s="197"/>
      <c r="C3" s="197"/>
      <c r="D3" s="197"/>
      <c r="E3" s="197"/>
      <c r="F3" s="197"/>
      <c r="G3" s="197"/>
      <c r="H3" s="197"/>
    </row>
    <row r="4" spans="1:10" ht="15.75" x14ac:dyDescent="0.25">
      <c r="A4" s="197" t="s">
        <v>77</v>
      </c>
      <c r="B4" s="197"/>
      <c r="C4" s="197"/>
      <c r="D4" s="197"/>
      <c r="E4" s="197"/>
      <c r="F4" s="197"/>
      <c r="G4" s="197"/>
      <c r="H4" s="197"/>
    </row>
    <row r="5" spans="1:10" ht="24" customHeight="1" x14ac:dyDescent="0.25">
      <c r="A5" s="198" t="s">
        <v>269</v>
      </c>
      <c r="B5" s="198"/>
      <c r="C5" s="198"/>
      <c r="D5" s="198"/>
      <c r="E5" s="198"/>
      <c r="F5" s="198"/>
      <c r="G5" s="198"/>
      <c r="H5" s="198"/>
    </row>
    <row r="6" spans="1:10" ht="57" customHeight="1" x14ac:dyDescent="0.25">
      <c r="A6" s="200" t="s">
        <v>69</v>
      </c>
      <c r="B6" s="200" t="s">
        <v>70</v>
      </c>
      <c r="C6" s="200" t="s">
        <v>71</v>
      </c>
      <c r="D6" s="200" t="s">
        <v>9</v>
      </c>
      <c r="E6" s="200" t="s">
        <v>72</v>
      </c>
      <c r="F6" s="200"/>
      <c r="G6" s="200" t="s">
        <v>75</v>
      </c>
      <c r="H6" s="199" t="s">
        <v>76</v>
      </c>
    </row>
    <row r="7" spans="1:10" ht="18" customHeight="1" x14ac:dyDescent="0.25">
      <c r="A7" s="200"/>
      <c r="B7" s="200"/>
      <c r="C7" s="200"/>
      <c r="D7" s="200"/>
      <c r="E7" s="12" t="s">
        <v>73</v>
      </c>
      <c r="F7" s="12" t="s">
        <v>74</v>
      </c>
      <c r="G7" s="200"/>
      <c r="H7" s="199"/>
    </row>
    <row r="8" spans="1:10" x14ac:dyDescent="0.25">
      <c r="A8" s="12">
        <v>1</v>
      </c>
      <c r="B8" s="44">
        <v>2</v>
      </c>
      <c r="C8" s="12">
        <v>3</v>
      </c>
      <c r="D8" s="44">
        <v>4</v>
      </c>
      <c r="E8" s="13">
        <v>5</v>
      </c>
      <c r="F8" s="13">
        <v>6</v>
      </c>
      <c r="G8" s="13">
        <v>7</v>
      </c>
      <c r="H8" s="59">
        <v>8</v>
      </c>
    </row>
    <row r="9" spans="1:10" ht="50.25" customHeight="1" x14ac:dyDescent="0.25">
      <c r="A9" s="177" t="s">
        <v>223</v>
      </c>
      <c r="B9" s="40" t="s">
        <v>10</v>
      </c>
      <c r="C9" s="48" t="s">
        <v>128</v>
      </c>
      <c r="D9" s="103" t="s">
        <v>130</v>
      </c>
      <c r="E9" s="105">
        <v>419.7</v>
      </c>
      <c r="F9" s="106">
        <v>230.4</v>
      </c>
      <c r="G9" s="107">
        <f>F9/E9*100</f>
        <v>54.896354538956402</v>
      </c>
      <c r="H9" s="56"/>
    </row>
    <row r="10" spans="1:10" ht="66" customHeight="1" x14ac:dyDescent="0.25">
      <c r="A10" s="177"/>
      <c r="B10" s="40" t="s">
        <v>11</v>
      </c>
      <c r="C10" s="90" t="s">
        <v>129</v>
      </c>
      <c r="D10" s="103" t="s">
        <v>18</v>
      </c>
      <c r="E10" s="108">
        <v>156.4</v>
      </c>
      <c r="F10" s="21">
        <v>89.3</v>
      </c>
      <c r="G10" s="107"/>
      <c r="H10" s="56"/>
    </row>
    <row r="11" spans="1:10" ht="18" customHeight="1" x14ac:dyDescent="0.25">
      <c r="A11" s="201" t="s">
        <v>78</v>
      </c>
      <c r="B11" s="202"/>
      <c r="C11" s="202"/>
      <c r="D11" s="202"/>
      <c r="E11" s="202"/>
      <c r="F11" s="202"/>
      <c r="G11" s="202"/>
      <c r="H11" s="203"/>
    </row>
    <row r="12" spans="1:10" ht="20.25" customHeight="1" x14ac:dyDescent="0.25">
      <c r="A12" s="201" t="s">
        <v>228</v>
      </c>
      <c r="B12" s="202"/>
      <c r="C12" s="202"/>
      <c r="D12" s="202"/>
      <c r="E12" s="202"/>
      <c r="F12" s="202"/>
      <c r="G12" s="202"/>
      <c r="H12" s="203"/>
    </row>
    <row r="13" spans="1:10" ht="34.5" customHeight="1" x14ac:dyDescent="0.25">
      <c r="A13" s="39" t="s">
        <v>257</v>
      </c>
      <c r="B13" s="207"/>
      <c r="C13" s="208"/>
      <c r="D13" s="208"/>
      <c r="E13" s="208"/>
      <c r="F13" s="208"/>
      <c r="G13" s="208"/>
      <c r="H13" s="209"/>
    </row>
    <row r="14" spans="1:10" ht="78.75" customHeight="1" x14ac:dyDescent="0.25">
      <c r="A14" s="215" t="s">
        <v>3</v>
      </c>
      <c r="B14" s="40" t="s">
        <v>12</v>
      </c>
      <c r="C14" s="6" t="s">
        <v>20</v>
      </c>
      <c r="D14" s="1" t="s">
        <v>14</v>
      </c>
      <c r="E14" s="10">
        <v>1250</v>
      </c>
      <c r="F14" s="10">
        <v>359.8</v>
      </c>
      <c r="G14" s="10">
        <f t="shared" ref="G14:G16" si="0">F14/E14*100</f>
        <v>28.783999999999999</v>
      </c>
      <c r="H14" s="210" t="s">
        <v>270</v>
      </c>
    </row>
    <row r="15" spans="1:10" ht="15.75" x14ac:dyDescent="0.25">
      <c r="A15" s="216"/>
      <c r="B15" s="40" t="s">
        <v>10</v>
      </c>
      <c r="C15" s="43" t="s">
        <v>131</v>
      </c>
      <c r="D15" s="16" t="s">
        <v>15</v>
      </c>
      <c r="E15" s="49">
        <v>37</v>
      </c>
      <c r="F15" s="50">
        <v>24</v>
      </c>
      <c r="G15" s="49">
        <f t="shared" si="0"/>
        <v>64.86486486486487</v>
      </c>
      <c r="H15" s="211"/>
    </row>
    <row r="16" spans="1:10" ht="31.5" customHeight="1" x14ac:dyDescent="0.25">
      <c r="A16" s="140"/>
      <c r="B16" s="40" t="s">
        <v>10</v>
      </c>
      <c r="C16" s="6" t="s">
        <v>19</v>
      </c>
      <c r="D16" s="1" t="s">
        <v>16</v>
      </c>
      <c r="E16" s="50">
        <v>87</v>
      </c>
      <c r="F16" s="50">
        <v>12</v>
      </c>
      <c r="G16" s="50">
        <f t="shared" si="0"/>
        <v>13.793103448275861</v>
      </c>
      <c r="H16" s="211"/>
    </row>
    <row r="17" spans="1:8" ht="47.25" x14ac:dyDescent="0.25">
      <c r="A17" s="217"/>
      <c r="B17" s="53" t="s">
        <v>13</v>
      </c>
      <c r="C17" s="43" t="s">
        <v>132</v>
      </c>
      <c r="D17" s="9" t="s">
        <v>16</v>
      </c>
      <c r="E17" s="8">
        <v>2.4</v>
      </c>
      <c r="F17" s="8">
        <v>0.5</v>
      </c>
      <c r="G17" s="8">
        <v>0.2</v>
      </c>
      <c r="H17" s="211"/>
    </row>
    <row r="18" spans="1:8" ht="81" customHeight="1" x14ac:dyDescent="0.25">
      <c r="A18" s="217"/>
      <c r="B18" s="40" t="s">
        <v>11</v>
      </c>
      <c r="C18" s="102" t="s">
        <v>133</v>
      </c>
      <c r="D18" s="17" t="s">
        <v>18</v>
      </c>
      <c r="E18" s="7">
        <v>32.4</v>
      </c>
      <c r="F18" s="7">
        <v>5</v>
      </c>
      <c r="G18" s="7">
        <v>15.4</v>
      </c>
      <c r="H18" s="211"/>
    </row>
    <row r="19" spans="1:8" ht="94.5" x14ac:dyDescent="0.25">
      <c r="A19" s="141"/>
      <c r="B19" s="40" t="s">
        <v>11</v>
      </c>
      <c r="C19" s="43" t="s">
        <v>134</v>
      </c>
      <c r="D19" s="9" t="s">
        <v>18</v>
      </c>
      <c r="E19" s="9">
        <v>5.7</v>
      </c>
      <c r="F19" s="64">
        <v>-4</v>
      </c>
      <c r="G19" s="64">
        <v>-70</v>
      </c>
      <c r="H19" s="212"/>
    </row>
    <row r="20" spans="1:8" s="36" customFormat="1" ht="20.25" customHeight="1" x14ac:dyDescent="0.25">
      <c r="A20" s="201" t="s">
        <v>101</v>
      </c>
      <c r="B20" s="202"/>
      <c r="C20" s="202"/>
      <c r="D20" s="202"/>
      <c r="E20" s="202"/>
      <c r="F20" s="202"/>
      <c r="G20" s="202"/>
      <c r="H20" s="203"/>
    </row>
    <row r="21" spans="1:8" ht="18" customHeight="1" x14ac:dyDescent="0.25">
      <c r="A21" s="201" t="s">
        <v>229</v>
      </c>
      <c r="B21" s="202"/>
      <c r="C21" s="202"/>
      <c r="D21" s="202"/>
      <c r="E21" s="202"/>
      <c r="F21" s="202"/>
      <c r="G21" s="202"/>
      <c r="H21" s="203"/>
    </row>
    <row r="22" spans="1:8" ht="47.25" x14ac:dyDescent="0.25">
      <c r="A22" s="2" t="s">
        <v>81</v>
      </c>
      <c r="B22" s="204"/>
      <c r="C22" s="205"/>
      <c r="D22" s="205"/>
      <c r="E22" s="205"/>
      <c r="F22" s="205"/>
      <c r="G22" s="205"/>
      <c r="H22" s="206"/>
    </row>
    <row r="23" spans="1:8" ht="63" customHeight="1" x14ac:dyDescent="0.25">
      <c r="A23" s="20" t="s">
        <v>135</v>
      </c>
      <c r="B23" s="41" t="s">
        <v>136</v>
      </c>
      <c r="C23" s="91" t="s">
        <v>137</v>
      </c>
      <c r="D23" s="17" t="s">
        <v>138</v>
      </c>
      <c r="E23" s="109">
        <v>322.37</v>
      </c>
      <c r="F23" s="53">
        <v>280.5</v>
      </c>
      <c r="G23" s="51">
        <v>87</v>
      </c>
      <c r="H23" s="116" t="s">
        <v>284</v>
      </c>
    </row>
    <row r="24" spans="1:8" ht="132.75" customHeight="1" x14ac:dyDescent="0.25">
      <c r="A24" s="115"/>
      <c r="B24" s="41" t="s">
        <v>139</v>
      </c>
      <c r="C24" s="91" t="s">
        <v>140</v>
      </c>
      <c r="D24" s="17" t="s">
        <v>18</v>
      </c>
      <c r="E24" s="31">
        <v>19.100000000000001</v>
      </c>
      <c r="F24" s="104">
        <v>28.7</v>
      </c>
      <c r="G24" s="31"/>
      <c r="H24" s="116" t="s">
        <v>283</v>
      </c>
    </row>
    <row r="25" spans="1:8" ht="29.25" customHeight="1" x14ac:dyDescent="0.25">
      <c r="A25" s="137" t="s">
        <v>5</v>
      </c>
      <c r="B25" s="195" t="s">
        <v>4</v>
      </c>
      <c r="C25" s="195"/>
      <c r="D25" s="195"/>
      <c r="E25" s="195"/>
      <c r="F25" s="195"/>
      <c r="G25" s="195"/>
      <c r="H25" s="65"/>
    </row>
    <row r="26" spans="1:8" ht="47.25" customHeight="1" x14ac:dyDescent="0.25">
      <c r="A26" s="138"/>
      <c r="B26" s="167" t="s">
        <v>10</v>
      </c>
      <c r="C26" s="55" t="s">
        <v>141</v>
      </c>
      <c r="D26" s="9" t="s">
        <v>30</v>
      </c>
      <c r="E26" s="3">
        <v>75</v>
      </c>
      <c r="F26" s="3">
        <v>75.400000000000006</v>
      </c>
      <c r="G26" s="3">
        <f t="shared" ref="G26:G40" si="1">F26/E26*100</f>
        <v>100.53333333333335</v>
      </c>
      <c r="H26" s="135" t="s">
        <v>291</v>
      </c>
    </row>
    <row r="27" spans="1:8" ht="18" customHeight="1" x14ac:dyDescent="0.25">
      <c r="A27" s="139"/>
      <c r="B27" s="168"/>
      <c r="C27" s="18" t="s">
        <v>24</v>
      </c>
      <c r="D27" s="9" t="s">
        <v>23</v>
      </c>
      <c r="E27" s="3">
        <v>383</v>
      </c>
      <c r="F27" s="3">
        <v>384.1</v>
      </c>
      <c r="G27" s="3">
        <f t="shared" si="1"/>
        <v>100.28720626631855</v>
      </c>
      <c r="H27" s="136"/>
    </row>
    <row r="28" spans="1:8" ht="45" customHeight="1" x14ac:dyDescent="0.25">
      <c r="A28" s="140"/>
      <c r="B28" s="40" t="s">
        <v>13</v>
      </c>
      <c r="C28" s="2" t="s">
        <v>142</v>
      </c>
      <c r="D28" s="9" t="s">
        <v>143</v>
      </c>
      <c r="E28" s="9">
        <v>5</v>
      </c>
      <c r="F28" s="9">
        <v>5.0999999999999996</v>
      </c>
      <c r="G28" s="3">
        <f t="shared" si="1"/>
        <v>102</v>
      </c>
      <c r="H28" s="135" t="s">
        <v>292</v>
      </c>
    </row>
    <row r="29" spans="1:8" ht="89.25" customHeight="1" x14ac:dyDescent="0.25">
      <c r="A29" s="141"/>
      <c r="B29" s="40" t="s">
        <v>11</v>
      </c>
      <c r="C29" s="92" t="s">
        <v>144</v>
      </c>
      <c r="D29" s="9" t="s">
        <v>18</v>
      </c>
      <c r="E29" s="9">
        <v>-2</v>
      </c>
      <c r="F29" s="17">
        <v>0.5</v>
      </c>
      <c r="G29" s="9"/>
      <c r="H29" s="136"/>
    </row>
    <row r="30" spans="1:8" ht="33" customHeight="1" x14ac:dyDescent="0.25">
      <c r="A30" s="180" t="s">
        <v>82</v>
      </c>
      <c r="B30" s="167" t="s">
        <v>10</v>
      </c>
      <c r="C30" s="2" t="s">
        <v>22</v>
      </c>
      <c r="D30" s="9" t="s">
        <v>145</v>
      </c>
      <c r="E30" s="3">
        <v>3</v>
      </c>
      <c r="F30" s="3">
        <v>2.8</v>
      </c>
      <c r="G30" s="3">
        <f t="shared" si="1"/>
        <v>93.333333333333329</v>
      </c>
      <c r="H30" s="213"/>
    </row>
    <row r="31" spans="1:8" ht="30.75" customHeight="1" x14ac:dyDescent="0.25">
      <c r="A31" s="180"/>
      <c r="B31" s="168"/>
      <c r="C31" s="88" t="s">
        <v>146</v>
      </c>
      <c r="D31" s="19" t="s">
        <v>30</v>
      </c>
      <c r="E31" s="3">
        <v>45</v>
      </c>
      <c r="F31" s="9">
        <v>39.5</v>
      </c>
      <c r="G31" s="3">
        <f t="shared" si="1"/>
        <v>87.777777777777771</v>
      </c>
      <c r="H31" s="213"/>
    </row>
    <row r="32" spans="1:8" ht="34.5" customHeight="1" x14ac:dyDescent="0.25">
      <c r="A32" s="180"/>
      <c r="B32" s="85" t="s">
        <v>13</v>
      </c>
      <c r="C32" s="92" t="s">
        <v>147</v>
      </c>
      <c r="D32" s="19" t="s">
        <v>143</v>
      </c>
      <c r="E32" s="9">
        <v>15</v>
      </c>
      <c r="F32" s="9">
        <v>14</v>
      </c>
      <c r="G32" s="3">
        <f t="shared" si="1"/>
        <v>93.333333333333329</v>
      </c>
      <c r="H32" s="213"/>
    </row>
    <row r="33" spans="1:8" ht="81.75" customHeight="1" x14ac:dyDescent="0.25">
      <c r="A33" s="180"/>
      <c r="B33" s="40" t="s">
        <v>11</v>
      </c>
      <c r="C33" s="43" t="s">
        <v>148</v>
      </c>
      <c r="D33" s="19" t="s">
        <v>18</v>
      </c>
      <c r="E33" s="9">
        <v>7.1</v>
      </c>
      <c r="F33" s="17">
        <v>-11.6</v>
      </c>
      <c r="G33" s="9"/>
      <c r="H33" s="213"/>
    </row>
    <row r="34" spans="1:8" ht="32.25" customHeight="1" x14ac:dyDescent="0.25">
      <c r="A34" s="214" t="s">
        <v>149</v>
      </c>
      <c r="B34" s="169" t="s">
        <v>10</v>
      </c>
      <c r="C34" s="91" t="s">
        <v>102</v>
      </c>
      <c r="D34" s="17" t="s">
        <v>15</v>
      </c>
      <c r="E34" s="9">
        <v>68</v>
      </c>
      <c r="F34" s="9">
        <v>61</v>
      </c>
      <c r="G34" s="3">
        <f t="shared" si="1"/>
        <v>89.705882352941174</v>
      </c>
      <c r="H34" s="186"/>
    </row>
    <row r="35" spans="1:8" ht="33" customHeight="1" x14ac:dyDescent="0.25">
      <c r="A35" s="172"/>
      <c r="B35" s="183"/>
      <c r="C35" s="87" t="s">
        <v>150</v>
      </c>
      <c r="D35" s="17" t="s">
        <v>25</v>
      </c>
      <c r="E35" s="11">
        <v>1292</v>
      </c>
      <c r="F35" s="11">
        <v>1150</v>
      </c>
      <c r="G35" s="3">
        <f t="shared" si="1"/>
        <v>89.009287925696583</v>
      </c>
      <c r="H35" s="187"/>
    </row>
    <row r="36" spans="1:8" ht="47.25" x14ac:dyDescent="0.25">
      <c r="A36" s="172"/>
      <c r="B36" s="41" t="s">
        <v>13</v>
      </c>
      <c r="C36" s="84" t="s">
        <v>151</v>
      </c>
      <c r="D36" s="21" t="s">
        <v>25</v>
      </c>
      <c r="E36" s="9">
        <v>19</v>
      </c>
      <c r="F36" s="9">
        <v>19</v>
      </c>
      <c r="G36" s="3">
        <f t="shared" si="1"/>
        <v>100</v>
      </c>
      <c r="H36" s="187"/>
    </row>
    <row r="37" spans="1:8" ht="95.25" customHeight="1" x14ac:dyDescent="0.25">
      <c r="A37" s="172"/>
      <c r="B37" s="41" t="s">
        <v>11</v>
      </c>
      <c r="C37" s="20" t="s">
        <v>152</v>
      </c>
      <c r="D37" s="21" t="s">
        <v>18</v>
      </c>
      <c r="E37" s="17">
        <v>5.6</v>
      </c>
      <c r="F37" s="17">
        <v>-37.6</v>
      </c>
      <c r="G37" s="64"/>
      <c r="H37" s="188"/>
    </row>
    <row r="38" spans="1:8" ht="47.25" x14ac:dyDescent="0.25">
      <c r="A38" s="166" t="s">
        <v>83</v>
      </c>
      <c r="B38" s="40" t="s">
        <v>10</v>
      </c>
      <c r="C38" s="2" t="s">
        <v>153</v>
      </c>
      <c r="D38" s="9" t="s">
        <v>30</v>
      </c>
      <c r="E38" s="9">
        <v>0.47</v>
      </c>
      <c r="F38" s="9">
        <v>0.44</v>
      </c>
      <c r="G38" s="3">
        <f t="shared" si="1"/>
        <v>93.61702127659575</v>
      </c>
      <c r="H38" s="133" t="s">
        <v>271</v>
      </c>
    </row>
    <row r="39" spans="1:8" ht="148.5" customHeight="1" x14ac:dyDescent="0.25">
      <c r="A39" s="179"/>
      <c r="B39" s="40" t="s">
        <v>11</v>
      </c>
      <c r="C39" s="92" t="s">
        <v>154</v>
      </c>
      <c r="D39" s="9" t="s">
        <v>18</v>
      </c>
      <c r="E39" s="9">
        <v>2.2000000000000002</v>
      </c>
      <c r="F39" s="64">
        <v>120</v>
      </c>
      <c r="G39" s="112"/>
      <c r="H39" s="142"/>
    </row>
    <row r="40" spans="1:8" ht="51.75" customHeight="1" x14ac:dyDescent="0.25">
      <c r="A40" s="181" t="s">
        <v>84</v>
      </c>
      <c r="B40" s="41" t="s">
        <v>10</v>
      </c>
      <c r="C40" s="91" t="s">
        <v>155</v>
      </c>
      <c r="D40" s="17" t="s">
        <v>25</v>
      </c>
      <c r="E40" s="61">
        <v>800</v>
      </c>
      <c r="F40" s="61">
        <v>1466</v>
      </c>
      <c r="G40" s="3">
        <f t="shared" si="1"/>
        <v>183.25</v>
      </c>
      <c r="H40" s="142"/>
    </row>
    <row r="41" spans="1:8" ht="112.5" customHeight="1" x14ac:dyDescent="0.25">
      <c r="A41" s="181"/>
      <c r="B41" s="41" t="s">
        <v>11</v>
      </c>
      <c r="C41" s="20" t="s">
        <v>156</v>
      </c>
      <c r="D41" s="17" t="s">
        <v>18</v>
      </c>
      <c r="E41" s="9">
        <v>6.7</v>
      </c>
      <c r="F41" s="17">
        <v>42.9</v>
      </c>
      <c r="G41" s="9"/>
      <c r="H41" s="134"/>
    </row>
    <row r="42" spans="1:8" ht="23.25" customHeight="1" x14ac:dyDescent="0.25">
      <c r="A42" s="166" t="s">
        <v>6</v>
      </c>
      <c r="B42" s="195" t="s">
        <v>4</v>
      </c>
      <c r="C42" s="195"/>
      <c r="D42" s="195"/>
      <c r="E42" s="195"/>
      <c r="F42" s="195"/>
      <c r="G42" s="195"/>
      <c r="H42" s="57"/>
    </row>
    <row r="43" spans="1:8" ht="24" customHeight="1" x14ac:dyDescent="0.25">
      <c r="A43" s="166"/>
      <c r="B43" s="196" t="s">
        <v>10</v>
      </c>
      <c r="C43" s="22" t="s">
        <v>157</v>
      </c>
      <c r="D43" s="23" t="s">
        <v>15</v>
      </c>
      <c r="E43" s="9">
        <v>16</v>
      </c>
      <c r="F43" s="9">
        <v>16</v>
      </c>
      <c r="G43" s="3">
        <f t="shared" ref="G43:G59" si="2">F43/E43*100</f>
        <v>100</v>
      </c>
      <c r="H43" s="154" t="s">
        <v>261</v>
      </c>
    </row>
    <row r="44" spans="1:8" ht="39" customHeight="1" x14ac:dyDescent="0.25">
      <c r="A44" s="166"/>
      <c r="B44" s="168"/>
      <c r="C44" s="24" t="s">
        <v>158</v>
      </c>
      <c r="D44" s="23" t="s">
        <v>30</v>
      </c>
      <c r="E44" s="3">
        <v>201.9</v>
      </c>
      <c r="F44" s="3">
        <v>165.2</v>
      </c>
      <c r="G44" s="3">
        <f t="shared" si="2"/>
        <v>81.822684497275873</v>
      </c>
      <c r="H44" s="155"/>
    </row>
    <row r="45" spans="1:8" ht="57.75" customHeight="1" x14ac:dyDescent="0.25">
      <c r="A45" s="166"/>
      <c r="B45" s="42" t="s">
        <v>13</v>
      </c>
      <c r="C45" s="22" t="s">
        <v>159</v>
      </c>
      <c r="D45" s="23" t="s">
        <v>30</v>
      </c>
      <c r="E45" s="3">
        <v>12.6</v>
      </c>
      <c r="F45" s="3">
        <v>10.3</v>
      </c>
      <c r="G45" s="3">
        <f t="shared" si="2"/>
        <v>81.746031746031761</v>
      </c>
      <c r="H45" s="155"/>
    </row>
    <row r="46" spans="1:8" ht="90.75" customHeight="1" x14ac:dyDescent="0.25">
      <c r="A46" s="166"/>
      <c r="B46" s="42" t="s">
        <v>11</v>
      </c>
      <c r="C46" s="22" t="s">
        <v>160</v>
      </c>
      <c r="D46" s="23" t="s">
        <v>18</v>
      </c>
      <c r="E46" s="9">
        <v>33.1</v>
      </c>
      <c r="F46" s="17">
        <v>68.599999999999994</v>
      </c>
      <c r="G46" s="17"/>
      <c r="H46" s="155"/>
    </row>
    <row r="47" spans="1:8" ht="63" customHeight="1" x14ac:dyDescent="0.25">
      <c r="A47" s="180" t="s">
        <v>85</v>
      </c>
      <c r="B47" s="9" t="s">
        <v>10</v>
      </c>
      <c r="C47" s="2" t="s">
        <v>54</v>
      </c>
      <c r="D47" s="9" t="s">
        <v>15</v>
      </c>
      <c r="E47" s="9">
        <v>91</v>
      </c>
      <c r="F47" s="9">
        <v>83</v>
      </c>
      <c r="G47" s="3">
        <f t="shared" si="2"/>
        <v>91.208791208791212</v>
      </c>
      <c r="H47" s="116" t="s">
        <v>285</v>
      </c>
    </row>
    <row r="48" spans="1:8" ht="53.25" customHeight="1" x14ac:dyDescent="0.25">
      <c r="A48" s="180"/>
      <c r="B48" s="53" t="s">
        <v>13</v>
      </c>
      <c r="C48" s="92" t="s">
        <v>55</v>
      </c>
      <c r="D48" s="9" t="s">
        <v>15</v>
      </c>
      <c r="E48" s="9">
        <v>6</v>
      </c>
      <c r="F48" s="9">
        <v>5</v>
      </c>
      <c r="G48" s="3">
        <f t="shared" si="2"/>
        <v>83.333333333333343</v>
      </c>
      <c r="H48" s="133" t="s">
        <v>286</v>
      </c>
    </row>
    <row r="49" spans="1:8" ht="102.75" customHeight="1" x14ac:dyDescent="0.25">
      <c r="A49" s="180"/>
      <c r="B49" s="40" t="s">
        <v>11</v>
      </c>
      <c r="C49" s="2" t="s">
        <v>56</v>
      </c>
      <c r="D49" s="9" t="s">
        <v>18</v>
      </c>
      <c r="E49" s="9">
        <v>0</v>
      </c>
      <c r="F49" s="17">
        <v>-4.5999999999999996</v>
      </c>
      <c r="G49" s="17"/>
      <c r="H49" s="134"/>
    </row>
    <row r="50" spans="1:8" ht="62.25" customHeight="1" x14ac:dyDescent="0.25">
      <c r="A50" s="166" t="s">
        <v>161</v>
      </c>
      <c r="B50" s="167" t="s">
        <v>10</v>
      </c>
      <c r="C50" s="25" t="s">
        <v>162</v>
      </c>
      <c r="D50" s="23" t="s">
        <v>163</v>
      </c>
      <c r="E50" s="9">
        <v>9</v>
      </c>
      <c r="F50" s="9">
        <v>21.6</v>
      </c>
      <c r="G50" s="3">
        <f t="shared" si="2"/>
        <v>240.00000000000003</v>
      </c>
      <c r="H50" s="156" t="s">
        <v>224</v>
      </c>
    </row>
    <row r="51" spans="1:8" ht="37.5" customHeight="1" x14ac:dyDescent="0.25">
      <c r="A51" s="166"/>
      <c r="B51" s="168"/>
      <c r="C51" s="94" t="s">
        <v>164</v>
      </c>
      <c r="D51" s="23" t="s">
        <v>21</v>
      </c>
      <c r="E51" s="3">
        <v>200</v>
      </c>
      <c r="F51" s="3">
        <v>161.30000000000001</v>
      </c>
      <c r="G51" s="3">
        <f t="shared" si="2"/>
        <v>80.650000000000006</v>
      </c>
      <c r="H51" s="194"/>
    </row>
    <row r="52" spans="1:8" ht="47.25" customHeight="1" x14ac:dyDescent="0.25">
      <c r="A52" s="166"/>
      <c r="B52" s="40" t="s">
        <v>13</v>
      </c>
      <c r="C52" s="93" t="s">
        <v>165</v>
      </c>
      <c r="D52" s="26" t="s">
        <v>143</v>
      </c>
      <c r="E52" s="9">
        <v>22</v>
      </c>
      <c r="F52" s="9">
        <v>7.5</v>
      </c>
      <c r="G52" s="3">
        <f t="shared" si="2"/>
        <v>34.090909090909086</v>
      </c>
      <c r="H52" s="194"/>
    </row>
    <row r="53" spans="1:8" ht="81.75" customHeight="1" x14ac:dyDescent="0.25">
      <c r="A53" s="166"/>
      <c r="B53" s="40" t="s">
        <v>11</v>
      </c>
      <c r="C53" s="93" t="s">
        <v>166</v>
      </c>
      <c r="D53" s="23" t="s">
        <v>18</v>
      </c>
      <c r="E53" s="3">
        <v>5</v>
      </c>
      <c r="F53" s="17">
        <v>70.3</v>
      </c>
      <c r="G53" s="17"/>
      <c r="H53" s="194"/>
    </row>
    <row r="54" spans="1:8" ht="54" customHeight="1" x14ac:dyDescent="0.25">
      <c r="A54" s="180" t="s">
        <v>167</v>
      </c>
      <c r="B54" s="40" t="s">
        <v>10</v>
      </c>
      <c r="C54" s="2" t="s">
        <v>168</v>
      </c>
      <c r="D54" s="9" t="s">
        <v>30</v>
      </c>
      <c r="E54" s="9">
        <v>1.9</v>
      </c>
      <c r="F54" s="9">
        <v>3.9</v>
      </c>
      <c r="G54" s="3">
        <f t="shared" si="2"/>
        <v>205.26315789473685</v>
      </c>
      <c r="H54" s="189"/>
    </row>
    <row r="55" spans="1:8" ht="103.5" customHeight="1" x14ac:dyDescent="0.25">
      <c r="A55" s="180"/>
      <c r="B55" s="40" t="s">
        <v>11</v>
      </c>
      <c r="C55" s="2" t="s">
        <v>169</v>
      </c>
      <c r="D55" s="9" t="s">
        <v>18</v>
      </c>
      <c r="E55" s="9">
        <v>11.8</v>
      </c>
      <c r="F55" s="17">
        <v>18.2</v>
      </c>
      <c r="G55" s="3"/>
      <c r="H55" s="190"/>
    </row>
    <row r="56" spans="1:8" ht="31.5" x14ac:dyDescent="0.25">
      <c r="A56" s="181" t="s">
        <v>174</v>
      </c>
      <c r="B56" s="41" t="s">
        <v>10</v>
      </c>
      <c r="C56" s="20" t="s">
        <v>170</v>
      </c>
      <c r="D56" s="21" t="s">
        <v>15</v>
      </c>
      <c r="E56" s="9">
        <v>3</v>
      </c>
      <c r="F56" s="9">
        <v>7</v>
      </c>
      <c r="G56" s="3">
        <f t="shared" si="2"/>
        <v>233.33333333333334</v>
      </c>
      <c r="H56" s="191"/>
    </row>
    <row r="57" spans="1:8" ht="33.75" customHeight="1" x14ac:dyDescent="0.25">
      <c r="A57" s="181"/>
      <c r="B57" s="41" t="s">
        <v>12</v>
      </c>
      <c r="C57" s="20" t="s">
        <v>171</v>
      </c>
      <c r="D57" s="21" t="s">
        <v>14</v>
      </c>
      <c r="E57" s="3">
        <v>380</v>
      </c>
      <c r="F57" s="9">
        <v>340</v>
      </c>
      <c r="G57" s="3">
        <f t="shared" si="2"/>
        <v>89.473684210526315</v>
      </c>
      <c r="H57" s="192"/>
    </row>
    <row r="58" spans="1:8" ht="47.25" x14ac:dyDescent="0.25">
      <c r="A58" s="182"/>
      <c r="B58" s="41" t="s">
        <v>13</v>
      </c>
      <c r="C58" s="20" t="s">
        <v>172</v>
      </c>
      <c r="D58" s="21" t="s">
        <v>14</v>
      </c>
      <c r="E58" s="3">
        <v>126.7</v>
      </c>
      <c r="F58" s="9">
        <v>48.6</v>
      </c>
      <c r="G58" s="3">
        <f t="shared" si="2"/>
        <v>38.35832675611681</v>
      </c>
      <c r="H58" s="192"/>
    </row>
    <row r="59" spans="1:8" ht="66.75" customHeight="1" x14ac:dyDescent="0.25">
      <c r="A59" s="182"/>
      <c r="B59" s="41" t="s">
        <v>11</v>
      </c>
      <c r="C59" s="20" t="s">
        <v>173</v>
      </c>
      <c r="D59" s="21" t="s">
        <v>18</v>
      </c>
      <c r="E59" s="61">
        <v>1.4</v>
      </c>
      <c r="F59" s="61">
        <v>0</v>
      </c>
      <c r="G59" s="3"/>
      <c r="H59" s="193"/>
    </row>
    <row r="60" spans="1:8" ht="18" customHeight="1" x14ac:dyDescent="0.25">
      <c r="A60" s="173" t="s">
        <v>103</v>
      </c>
      <c r="B60" s="174"/>
      <c r="C60" s="174"/>
      <c r="D60" s="174"/>
      <c r="E60" s="174"/>
      <c r="F60" s="174"/>
      <c r="G60" s="174"/>
      <c r="H60" s="175"/>
    </row>
    <row r="61" spans="1:8" ht="18.75" customHeight="1" x14ac:dyDescent="0.25">
      <c r="A61" s="173" t="s">
        <v>276</v>
      </c>
      <c r="B61" s="174"/>
      <c r="C61" s="174"/>
      <c r="D61" s="174"/>
      <c r="E61" s="174"/>
      <c r="F61" s="174"/>
      <c r="G61" s="174"/>
      <c r="H61" s="175"/>
    </row>
    <row r="62" spans="1:8" ht="48.75" customHeight="1" x14ac:dyDescent="0.25">
      <c r="A62" s="91" t="s">
        <v>258</v>
      </c>
      <c r="B62" s="163"/>
      <c r="C62" s="164"/>
      <c r="D62" s="164"/>
      <c r="E62" s="164"/>
      <c r="F62" s="164"/>
      <c r="G62" s="164"/>
      <c r="H62" s="165"/>
    </row>
    <row r="63" spans="1:8" ht="78" customHeight="1" x14ac:dyDescent="0.25">
      <c r="A63" s="172" t="s">
        <v>175</v>
      </c>
      <c r="B63" s="27" t="s">
        <v>136</v>
      </c>
      <c r="C63" s="242" t="s">
        <v>176</v>
      </c>
      <c r="D63" s="28" t="s">
        <v>30</v>
      </c>
      <c r="E63" s="28">
        <v>10.3</v>
      </c>
      <c r="F63" s="28">
        <v>5.7</v>
      </c>
      <c r="G63" s="83">
        <f t="shared" ref="G63" si="3">F63/E63*100</f>
        <v>55.339805825242713</v>
      </c>
      <c r="H63" s="65"/>
    </row>
    <row r="64" spans="1:8" ht="141.75" customHeight="1" x14ac:dyDescent="0.25">
      <c r="A64" s="176"/>
      <c r="B64" s="27" t="s">
        <v>139</v>
      </c>
      <c r="C64" s="243" t="s">
        <v>177</v>
      </c>
      <c r="D64" s="28" t="s">
        <v>18</v>
      </c>
      <c r="E64" s="28">
        <v>4.7</v>
      </c>
      <c r="F64" s="28">
        <v>1.8</v>
      </c>
      <c r="G64" s="28"/>
      <c r="H64" s="65"/>
    </row>
    <row r="65" spans="1:8" ht="17.25" customHeight="1" x14ac:dyDescent="0.25">
      <c r="A65" s="172" t="s">
        <v>7</v>
      </c>
      <c r="B65" s="218" t="s">
        <v>4</v>
      </c>
      <c r="C65" s="219"/>
      <c r="D65" s="219"/>
      <c r="E65" s="219"/>
      <c r="F65" s="219"/>
      <c r="G65" s="219"/>
      <c r="H65" s="220"/>
    </row>
    <row r="66" spans="1:8" ht="27.75" customHeight="1" x14ac:dyDescent="0.25">
      <c r="A66" s="172"/>
      <c r="B66" s="169" t="s">
        <v>10</v>
      </c>
      <c r="C66" s="99" t="s">
        <v>57</v>
      </c>
      <c r="D66" s="63" t="s">
        <v>15</v>
      </c>
      <c r="E66" s="17">
        <v>5</v>
      </c>
      <c r="F66" s="17">
        <v>5</v>
      </c>
      <c r="G66" s="64">
        <f t="shared" ref="G66:G72" si="4">F66/E66*100</f>
        <v>100</v>
      </c>
      <c r="H66" s="133" t="s">
        <v>297</v>
      </c>
    </row>
    <row r="67" spans="1:8" ht="17.25" customHeight="1" x14ac:dyDescent="0.25">
      <c r="A67" s="172"/>
      <c r="B67" s="170"/>
      <c r="C67" s="91" t="s">
        <v>178</v>
      </c>
      <c r="D67" s="63" t="s">
        <v>25</v>
      </c>
      <c r="E67" s="66">
        <v>1795</v>
      </c>
      <c r="F67" s="66">
        <v>1530</v>
      </c>
      <c r="G67" s="67">
        <f t="shared" si="4"/>
        <v>85.236768802228411</v>
      </c>
      <c r="H67" s="142"/>
    </row>
    <row r="68" spans="1:8" ht="45.75" customHeight="1" x14ac:dyDescent="0.25">
      <c r="A68" s="172"/>
      <c r="B68" s="63" t="s">
        <v>13</v>
      </c>
      <c r="C68" s="20" t="s">
        <v>179</v>
      </c>
      <c r="D68" s="29" t="s">
        <v>25</v>
      </c>
      <c r="E68" s="68">
        <v>359</v>
      </c>
      <c r="F68" s="68">
        <v>306</v>
      </c>
      <c r="G68" s="67">
        <f t="shared" si="4"/>
        <v>85.236768802228411</v>
      </c>
      <c r="H68" s="142"/>
    </row>
    <row r="69" spans="1:8" ht="63" customHeight="1" x14ac:dyDescent="0.25">
      <c r="A69" s="172"/>
      <c r="B69" s="63" t="s">
        <v>11</v>
      </c>
      <c r="C69" s="91" t="s">
        <v>180</v>
      </c>
      <c r="D69" s="17" t="s">
        <v>18</v>
      </c>
      <c r="E69" s="67">
        <v>0.3</v>
      </c>
      <c r="F69" s="67">
        <v>92.3</v>
      </c>
      <c r="G69" s="69"/>
      <c r="H69" s="240"/>
    </row>
    <row r="70" spans="1:8" ht="19.5" customHeight="1" x14ac:dyDescent="0.25">
      <c r="A70" s="171" t="s">
        <v>86</v>
      </c>
      <c r="B70" s="169" t="s">
        <v>10</v>
      </c>
      <c r="C70" s="20" t="s">
        <v>181</v>
      </c>
      <c r="D70" s="63" t="s">
        <v>15</v>
      </c>
      <c r="E70" s="63">
        <v>287.5</v>
      </c>
      <c r="F70" s="63">
        <v>275.7</v>
      </c>
      <c r="G70" s="67">
        <f t="shared" si="4"/>
        <v>95.895652173913035</v>
      </c>
      <c r="H70" s="240"/>
    </row>
    <row r="71" spans="1:8" ht="63" x14ac:dyDescent="0.25">
      <c r="A71" s="171"/>
      <c r="B71" s="170"/>
      <c r="C71" s="91" t="s">
        <v>182</v>
      </c>
      <c r="D71" s="63" t="s">
        <v>25</v>
      </c>
      <c r="E71" s="70">
        <v>180</v>
      </c>
      <c r="F71" s="70">
        <v>179</v>
      </c>
      <c r="G71" s="67">
        <f t="shared" si="4"/>
        <v>99.444444444444443</v>
      </c>
      <c r="H71" s="240"/>
    </row>
    <row r="72" spans="1:8" ht="64.5" customHeight="1" x14ac:dyDescent="0.25">
      <c r="A72" s="171"/>
      <c r="B72" s="17" t="s">
        <v>13</v>
      </c>
      <c r="C72" s="91" t="s">
        <v>183</v>
      </c>
      <c r="D72" s="29" t="s">
        <v>15</v>
      </c>
      <c r="E72" s="17">
        <v>6</v>
      </c>
      <c r="F72" s="17">
        <v>6</v>
      </c>
      <c r="G72" s="67">
        <f t="shared" si="4"/>
        <v>100</v>
      </c>
      <c r="H72" s="240"/>
    </row>
    <row r="73" spans="1:8" ht="93" customHeight="1" x14ac:dyDescent="0.25">
      <c r="A73" s="171"/>
      <c r="B73" s="17" t="s">
        <v>139</v>
      </c>
      <c r="C73" s="91" t="s">
        <v>184</v>
      </c>
      <c r="D73" s="63" t="s">
        <v>18</v>
      </c>
      <c r="E73" s="17">
        <v>1.1000000000000001</v>
      </c>
      <c r="F73" s="64">
        <v>0.6</v>
      </c>
      <c r="G73" s="29"/>
      <c r="H73" s="241"/>
    </row>
    <row r="74" spans="1:8" ht="23.25" customHeight="1" x14ac:dyDescent="0.25">
      <c r="A74" s="172" t="s">
        <v>8</v>
      </c>
      <c r="B74" s="172" t="s">
        <v>4</v>
      </c>
      <c r="C74" s="172"/>
      <c r="D74" s="172"/>
      <c r="E74" s="172"/>
      <c r="F74" s="172"/>
      <c r="G74" s="172"/>
      <c r="H74" s="65"/>
    </row>
    <row r="75" spans="1:8" ht="32.25" customHeight="1" x14ac:dyDescent="0.25">
      <c r="A75" s="172"/>
      <c r="B75" s="169" t="s">
        <v>10</v>
      </c>
      <c r="C75" s="20" t="s">
        <v>185</v>
      </c>
      <c r="D75" s="17" t="s">
        <v>15</v>
      </c>
      <c r="E75" s="71">
        <v>41</v>
      </c>
      <c r="F75" s="71">
        <v>38</v>
      </c>
      <c r="G75" s="64">
        <f t="shared" ref="G75:G89" si="5">F75/E75*100</f>
        <v>92.682926829268297</v>
      </c>
      <c r="H75" s="133" t="s">
        <v>289</v>
      </c>
    </row>
    <row r="76" spans="1:8" ht="34.5" customHeight="1" x14ac:dyDescent="0.25">
      <c r="A76" s="172"/>
      <c r="B76" s="170"/>
      <c r="C76" s="20" t="s">
        <v>186</v>
      </c>
      <c r="D76" s="17" t="s">
        <v>25</v>
      </c>
      <c r="E76" s="71">
        <v>8510</v>
      </c>
      <c r="F76" s="71">
        <v>3473</v>
      </c>
      <c r="G76" s="64">
        <f t="shared" si="5"/>
        <v>40.810810810810807</v>
      </c>
      <c r="H76" s="134"/>
    </row>
    <row r="77" spans="1:8" ht="55.5" customHeight="1" x14ac:dyDescent="0.25">
      <c r="A77" s="172"/>
      <c r="B77" s="63" t="s">
        <v>13</v>
      </c>
      <c r="C77" s="91" t="s">
        <v>187</v>
      </c>
      <c r="D77" s="17" t="s">
        <v>26</v>
      </c>
      <c r="E77" s="71">
        <v>208</v>
      </c>
      <c r="F77" s="71">
        <v>91</v>
      </c>
      <c r="G77" s="64">
        <f t="shared" si="5"/>
        <v>43.75</v>
      </c>
      <c r="H77" s="133" t="s">
        <v>290</v>
      </c>
    </row>
    <row r="78" spans="1:8" ht="82.5" customHeight="1" x14ac:dyDescent="0.25">
      <c r="A78" s="172"/>
      <c r="B78" s="63" t="s">
        <v>11</v>
      </c>
      <c r="C78" s="91" t="s">
        <v>188</v>
      </c>
      <c r="D78" s="17" t="s">
        <v>18</v>
      </c>
      <c r="E78" s="17">
        <v>3.5</v>
      </c>
      <c r="F78" s="17">
        <v>-13.5</v>
      </c>
      <c r="G78" s="17"/>
      <c r="H78" s="134"/>
    </row>
    <row r="79" spans="1:8" ht="81" customHeight="1" x14ac:dyDescent="0.25">
      <c r="A79" s="171" t="s">
        <v>189</v>
      </c>
      <c r="B79" s="17" t="s">
        <v>10</v>
      </c>
      <c r="C79" s="91" t="s">
        <v>27</v>
      </c>
      <c r="D79" s="17" t="s">
        <v>26</v>
      </c>
      <c r="E79" s="17">
        <v>450</v>
      </c>
      <c r="F79" s="17">
        <v>699</v>
      </c>
      <c r="G79" s="64">
        <f t="shared" si="5"/>
        <v>155.33333333333331</v>
      </c>
      <c r="H79" s="221"/>
    </row>
    <row r="80" spans="1:8" ht="45.75" customHeight="1" x14ac:dyDescent="0.25">
      <c r="A80" s="171"/>
      <c r="B80" s="63" t="s">
        <v>13</v>
      </c>
      <c r="C80" s="20" t="s">
        <v>190</v>
      </c>
      <c r="D80" s="17" t="s">
        <v>25</v>
      </c>
      <c r="E80" s="17">
        <v>90</v>
      </c>
      <c r="F80" s="17">
        <v>140</v>
      </c>
      <c r="G80" s="64">
        <f t="shared" si="5"/>
        <v>155.55555555555557</v>
      </c>
      <c r="H80" s="222"/>
    </row>
    <row r="81" spans="1:8" ht="125.25" customHeight="1" x14ac:dyDescent="0.25">
      <c r="A81" s="171"/>
      <c r="B81" s="63" t="s">
        <v>11</v>
      </c>
      <c r="C81" s="91" t="s">
        <v>191</v>
      </c>
      <c r="D81" s="17" t="s">
        <v>18</v>
      </c>
      <c r="E81" s="17">
        <v>2.2999999999999998</v>
      </c>
      <c r="F81" s="17">
        <v>2.2000000000000002</v>
      </c>
      <c r="G81" s="17"/>
      <c r="H81" s="223"/>
    </row>
    <row r="82" spans="1:8" ht="40.5" customHeight="1" x14ac:dyDescent="0.25">
      <c r="A82" s="171" t="s">
        <v>265</v>
      </c>
      <c r="B82" s="169" t="s">
        <v>10</v>
      </c>
      <c r="C82" s="91" t="s">
        <v>192</v>
      </c>
      <c r="D82" s="17" t="s">
        <v>15</v>
      </c>
      <c r="E82" s="72">
        <v>31</v>
      </c>
      <c r="F82" s="72">
        <v>25</v>
      </c>
      <c r="G82" s="64">
        <f t="shared" si="5"/>
        <v>80.645161290322577</v>
      </c>
      <c r="H82" s="133" t="s">
        <v>266</v>
      </c>
    </row>
    <row r="83" spans="1:8" ht="34.5" customHeight="1" x14ac:dyDescent="0.25">
      <c r="A83" s="184"/>
      <c r="B83" s="183"/>
      <c r="C83" s="91" t="s">
        <v>193</v>
      </c>
      <c r="D83" s="17" t="s">
        <v>25</v>
      </c>
      <c r="E83" s="72">
        <v>7760</v>
      </c>
      <c r="F83" s="72">
        <v>2615</v>
      </c>
      <c r="G83" s="64">
        <f t="shared" si="5"/>
        <v>33.698453608247426</v>
      </c>
      <c r="H83" s="142"/>
    </row>
    <row r="84" spans="1:8" ht="48.75" customHeight="1" x14ac:dyDescent="0.25">
      <c r="A84" s="184"/>
      <c r="B84" s="63" t="s">
        <v>13</v>
      </c>
      <c r="C84" s="91" t="s">
        <v>187</v>
      </c>
      <c r="D84" s="17" t="s">
        <v>26</v>
      </c>
      <c r="E84" s="72">
        <v>259</v>
      </c>
      <c r="F84" s="72">
        <v>105</v>
      </c>
      <c r="G84" s="64">
        <f t="shared" si="5"/>
        <v>40.54054054054054</v>
      </c>
      <c r="H84" s="142"/>
    </row>
    <row r="85" spans="1:8" ht="97.5" customHeight="1" x14ac:dyDescent="0.25">
      <c r="A85" s="184"/>
      <c r="B85" s="63" t="s">
        <v>11</v>
      </c>
      <c r="C85" s="91" t="s">
        <v>264</v>
      </c>
      <c r="D85" s="17" t="s">
        <v>18</v>
      </c>
      <c r="E85" s="17">
        <v>3.6</v>
      </c>
      <c r="F85" s="17">
        <v>31.7</v>
      </c>
      <c r="G85" s="17"/>
      <c r="H85" s="134"/>
    </row>
    <row r="86" spans="1:8" ht="51.75" customHeight="1" x14ac:dyDescent="0.25">
      <c r="A86" s="171" t="s">
        <v>194</v>
      </c>
      <c r="B86" s="63" t="s">
        <v>12</v>
      </c>
      <c r="C86" s="91" t="s">
        <v>195</v>
      </c>
      <c r="D86" s="17" t="s">
        <v>15</v>
      </c>
      <c r="E86" s="71">
        <v>12</v>
      </c>
      <c r="F86" s="71">
        <v>16</v>
      </c>
      <c r="G86" s="64">
        <f t="shared" si="5"/>
        <v>133.33333333333331</v>
      </c>
      <c r="H86" s="221"/>
    </row>
    <row r="87" spans="1:8" ht="33.75" customHeight="1" x14ac:dyDescent="0.25">
      <c r="A87" s="185"/>
      <c r="B87" s="63" t="s">
        <v>10</v>
      </c>
      <c r="C87" s="91" t="s">
        <v>196</v>
      </c>
      <c r="D87" s="17" t="s">
        <v>25</v>
      </c>
      <c r="E87" s="71">
        <v>750</v>
      </c>
      <c r="F87" s="71">
        <v>1120</v>
      </c>
      <c r="G87" s="64">
        <f t="shared" si="5"/>
        <v>149.33333333333334</v>
      </c>
      <c r="H87" s="222"/>
    </row>
    <row r="88" spans="1:8" ht="36" customHeight="1" x14ac:dyDescent="0.25">
      <c r="A88" s="185"/>
      <c r="B88" s="63" t="s">
        <v>13</v>
      </c>
      <c r="C88" s="91" t="s">
        <v>197</v>
      </c>
      <c r="D88" s="17" t="s">
        <v>26</v>
      </c>
      <c r="E88" s="71">
        <v>63</v>
      </c>
      <c r="F88" s="71">
        <v>70</v>
      </c>
      <c r="G88" s="64">
        <f t="shared" si="5"/>
        <v>111.11111111111111</v>
      </c>
      <c r="H88" s="222"/>
    </row>
    <row r="89" spans="1:8" ht="83.25" customHeight="1" x14ac:dyDescent="0.25">
      <c r="A89" s="185"/>
      <c r="B89" s="63" t="s">
        <v>11</v>
      </c>
      <c r="C89" s="91" t="s">
        <v>198</v>
      </c>
      <c r="D89" s="17" t="s">
        <v>18</v>
      </c>
      <c r="E89" s="17">
        <v>14.5</v>
      </c>
      <c r="F89" s="17">
        <v>-44.9</v>
      </c>
      <c r="G89" s="64"/>
      <c r="H89" s="223"/>
    </row>
    <row r="90" spans="1:8" ht="24" customHeight="1" x14ac:dyDescent="0.25">
      <c r="A90" s="173" t="s">
        <v>122</v>
      </c>
      <c r="B90" s="174"/>
      <c r="C90" s="174"/>
      <c r="D90" s="174"/>
      <c r="E90" s="174"/>
      <c r="F90" s="174"/>
      <c r="G90" s="174"/>
      <c r="H90" s="175"/>
    </row>
    <row r="91" spans="1:8" ht="48" customHeight="1" x14ac:dyDescent="0.25">
      <c r="A91" s="172" t="s">
        <v>199</v>
      </c>
      <c r="B91" s="63" t="s">
        <v>136</v>
      </c>
      <c r="C91" s="91" t="s">
        <v>200</v>
      </c>
      <c r="D91" s="17" t="s">
        <v>15</v>
      </c>
      <c r="E91" s="28">
        <v>20</v>
      </c>
      <c r="F91" s="28">
        <v>18</v>
      </c>
      <c r="G91" s="83">
        <f t="shared" ref="G91" si="6">F91/E91*100</f>
        <v>90</v>
      </c>
      <c r="H91" s="65"/>
    </row>
    <row r="92" spans="1:8" ht="68.25" customHeight="1" x14ac:dyDescent="0.25">
      <c r="A92" s="176"/>
      <c r="B92" s="63" t="s">
        <v>139</v>
      </c>
      <c r="C92" s="20" t="s">
        <v>201</v>
      </c>
      <c r="D92" s="17" t="s">
        <v>18</v>
      </c>
      <c r="E92" s="28">
        <v>74.099999999999994</v>
      </c>
      <c r="F92" s="28">
        <v>66.7</v>
      </c>
      <c r="G92" s="83"/>
      <c r="H92" s="65"/>
    </row>
    <row r="93" spans="1:8" ht="21" customHeight="1" x14ac:dyDescent="0.25">
      <c r="A93" s="173" t="s">
        <v>231</v>
      </c>
      <c r="B93" s="174"/>
      <c r="C93" s="174"/>
      <c r="D93" s="174"/>
      <c r="E93" s="174"/>
      <c r="F93" s="174"/>
      <c r="G93" s="174"/>
      <c r="H93" s="175"/>
    </row>
    <row r="94" spans="1:8" ht="47.25" customHeight="1" x14ac:dyDescent="0.25">
      <c r="A94" s="91" t="s">
        <v>104</v>
      </c>
      <c r="B94" s="86"/>
      <c r="C94" s="20"/>
      <c r="D94" s="17"/>
      <c r="E94" s="17"/>
      <c r="F94" s="17"/>
      <c r="G94" s="17"/>
      <c r="H94" s="95"/>
    </row>
    <row r="95" spans="1:8" ht="21" customHeight="1" x14ac:dyDescent="0.25">
      <c r="A95" s="143" t="s">
        <v>230</v>
      </c>
      <c r="B95" s="63" t="s">
        <v>202</v>
      </c>
      <c r="C95" s="73" t="s">
        <v>203</v>
      </c>
      <c r="D95" s="74" t="s">
        <v>14</v>
      </c>
      <c r="E95" s="75">
        <v>6762</v>
      </c>
      <c r="F95" s="75">
        <v>4940</v>
      </c>
      <c r="G95" s="75">
        <f t="shared" ref="G95:G106" si="7">F95/E95*100</f>
        <v>73.055309080153791</v>
      </c>
      <c r="H95" s="186"/>
    </row>
    <row r="96" spans="1:8" ht="32.25" customHeight="1" x14ac:dyDescent="0.25">
      <c r="A96" s="151"/>
      <c r="B96" s="145" t="s">
        <v>10</v>
      </c>
      <c r="C96" s="96" t="s">
        <v>204</v>
      </c>
      <c r="D96" s="74" t="s">
        <v>15</v>
      </c>
      <c r="E96" s="75">
        <v>16</v>
      </c>
      <c r="F96" s="75">
        <v>16</v>
      </c>
      <c r="G96" s="75">
        <f t="shared" si="7"/>
        <v>100</v>
      </c>
      <c r="H96" s="187"/>
    </row>
    <row r="97" spans="1:8" ht="78.75" customHeight="1" x14ac:dyDescent="0.25">
      <c r="A97" s="151"/>
      <c r="B97" s="146"/>
      <c r="C97" s="97" t="s">
        <v>205</v>
      </c>
      <c r="D97" s="74" t="s">
        <v>15</v>
      </c>
      <c r="E97" s="75">
        <v>10</v>
      </c>
      <c r="F97" s="82">
        <v>16</v>
      </c>
      <c r="G97" s="75">
        <v>160</v>
      </c>
      <c r="H97" s="187"/>
    </row>
    <row r="98" spans="1:8" ht="49.5" customHeight="1" x14ac:dyDescent="0.25">
      <c r="A98" s="152"/>
      <c r="B98" s="63" t="s">
        <v>13</v>
      </c>
      <c r="C98" s="30" t="s">
        <v>207</v>
      </c>
      <c r="D98" s="74" t="s">
        <v>14</v>
      </c>
      <c r="E98" s="75">
        <f>E95/E97</f>
        <v>676.2</v>
      </c>
      <c r="F98" s="75">
        <f>F95/F97</f>
        <v>308.75</v>
      </c>
      <c r="G98" s="75">
        <f t="shared" si="7"/>
        <v>45.659568175096119</v>
      </c>
      <c r="H98" s="187"/>
    </row>
    <row r="99" spans="1:8" ht="77.25" customHeight="1" x14ac:dyDescent="0.25">
      <c r="A99" s="153"/>
      <c r="B99" s="63" t="s">
        <v>139</v>
      </c>
      <c r="C99" s="30" t="s">
        <v>206</v>
      </c>
      <c r="D99" s="74" t="s">
        <v>18</v>
      </c>
      <c r="E99" s="75">
        <v>62.5</v>
      </c>
      <c r="F99" s="82">
        <v>100</v>
      </c>
      <c r="G99" s="75"/>
      <c r="H99" s="188"/>
    </row>
    <row r="100" spans="1:8" ht="18.75" customHeight="1" x14ac:dyDescent="0.25">
      <c r="A100" s="172" t="s">
        <v>105</v>
      </c>
      <c r="B100" s="63" t="s">
        <v>12</v>
      </c>
      <c r="C100" s="20" t="s">
        <v>208</v>
      </c>
      <c r="D100" s="17" t="s">
        <v>28</v>
      </c>
      <c r="E100" s="64">
        <v>260</v>
      </c>
      <c r="F100" s="64">
        <v>0</v>
      </c>
      <c r="G100" s="64">
        <v>0</v>
      </c>
      <c r="H100" s="156" t="s">
        <v>263</v>
      </c>
    </row>
    <row r="101" spans="1:8" ht="30.75" customHeight="1" x14ac:dyDescent="0.25">
      <c r="A101" s="172"/>
      <c r="B101" s="63" t="s">
        <v>10</v>
      </c>
      <c r="C101" s="20" t="s">
        <v>32</v>
      </c>
      <c r="D101" s="75" t="s">
        <v>15</v>
      </c>
      <c r="E101" s="17">
        <v>806</v>
      </c>
      <c r="F101" s="17">
        <v>0</v>
      </c>
      <c r="G101" s="64">
        <v>0</v>
      </c>
      <c r="H101" s="156"/>
    </row>
    <row r="102" spans="1:8" ht="44.25" customHeight="1" x14ac:dyDescent="0.25">
      <c r="A102" s="172"/>
      <c r="B102" s="27" t="s">
        <v>13</v>
      </c>
      <c r="C102" s="20" t="s">
        <v>38</v>
      </c>
      <c r="D102" s="17" t="s">
        <v>17</v>
      </c>
      <c r="E102" s="29">
        <v>323</v>
      </c>
      <c r="F102" s="29">
        <v>0</v>
      </c>
      <c r="G102" s="64">
        <v>0</v>
      </c>
      <c r="H102" s="156"/>
    </row>
    <row r="103" spans="1:8" ht="72.75" customHeight="1" x14ac:dyDescent="0.25">
      <c r="A103" s="172"/>
      <c r="B103" s="63" t="s">
        <v>11</v>
      </c>
      <c r="C103" s="91" t="s">
        <v>41</v>
      </c>
      <c r="D103" s="17" t="s">
        <v>18</v>
      </c>
      <c r="E103" s="17">
        <v>0.6</v>
      </c>
      <c r="F103" s="64">
        <v>0</v>
      </c>
      <c r="G103" s="64"/>
      <c r="H103" s="156"/>
    </row>
    <row r="104" spans="1:8" ht="21.75" customHeight="1" x14ac:dyDescent="0.25">
      <c r="A104" s="172" t="s">
        <v>106</v>
      </c>
      <c r="B104" s="63" t="s">
        <v>12</v>
      </c>
      <c r="C104" s="20" t="s">
        <v>208</v>
      </c>
      <c r="D104" s="17" t="s">
        <v>28</v>
      </c>
      <c r="E104" s="72">
        <v>279</v>
      </c>
      <c r="F104" s="72">
        <v>195</v>
      </c>
      <c r="G104" s="64">
        <f t="shared" si="7"/>
        <v>69.892473118279568</v>
      </c>
      <c r="H104" s="133" t="s">
        <v>294</v>
      </c>
    </row>
    <row r="105" spans="1:8" ht="46.5" customHeight="1" x14ac:dyDescent="0.25">
      <c r="A105" s="172"/>
      <c r="B105" s="63" t="s">
        <v>10</v>
      </c>
      <c r="C105" s="20" t="s">
        <v>34</v>
      </c>
      <c r="D105" s="17" t="s">
        <v>33</v>
      </c>
      <c r="E105" s="17">
        <v>718</v>
      </c>
      <c r="F105" s="17">
        <v>274</v>
      </c>
      <c r="G105" s="64">
        <v>38.200000000000003</v>
      </c>
      <c r="H105" s="142"/>
    </row>
    <row r="106" spans="1:8" ht="54" customHeight="1" x14ac:dyDescent="0.25">
      <c r="A106" s="172"/>
      <c r="B106" s="27" t="s">
        <v>13</v>
      </c>
      <c r="C106" s="91" t="s">
        <v>107</v>
      </c>
      <c r="D106" s="17" t="s">
        <v>17</v>
      </c>
      <c r="E106" s="29">
        <f>E104/E105*1000</f>
        <v>388.57938718662956</v>
      </c>
      <c r="F106" s="29">
        <f>F104/F105*1000</f>
        <v>711.67883211678827</v>
      </c>
      <c r="G106" s="64">
        <f t="shared" si="7"/>
        <v>183.14888941213403</v>
      </c>
      <c r="H106" s="134"/>
    </row>
    <row r="107" spans="1:8" ht="67.5" customHeight="1" x14ac:dyDescent="0.25">
      <c r="A107" s="172"/>
      <c r="B107" s="27" t="s">
        <v>139</v>
      </c>
      <c r="C107" s="91" t="s">
        <v>209</v>
      </c>
      <c r="D107" s="17" t="s">
        <v>18</v>
      </c>
      <c r="E107" s="17">
        <v>0.3</v>
      </c>
      <c r="F107" s="64">
        <v>45.3</v>
      </c>
      <c r="G107" s="17"/>
      <c r="H107" s="116" t="s">
        <v>293</v>
      </c>
    </row>
    <row r="108" spans="1:8" ht="15.75" customHeight="1" x14ac:dyDescent="0.25">
      <c r="A108" s="171" t="s">
        <v>108</v>
      </c>
      <c r="B108" s="63" t="s">
        <v>12</v>
      </c>
      <c r="C108" s="20" t="s">
        <v>208</v>
      </c>
      <c r="D108" s="17" t="s">
        <v>28</v>
      </c>
      <c r="E108" s="75">
        <v>230</v>
      </c>
      <c r="F108" s="75">
        <v>0</v>
      </c>
      <c r="G108" s="75">
        <v>0</v>
      </c>
      <c r="H108" s="135" t="s">
        <v>287</v>
      </c>
    </row>
    <row r="109" spans="1:8" ht="44.25" customHeight="1" x14ac:dyDescent="0.25">
      <c r="A109" s="171"/>
      <c r="B109" s="63" t="s">
        <v>10</v>
      </c>
      <c r="C109" s="20" t="s">
        <v>35</v>
      </c>
      <c r="D109" s="75" t="s">
        <v>15</v>
      </c>
      <c r="E109" s="75">
        <v>92</v>
      </c>
      <c r="F109" s="75">
        <v>0</v>
      </c>
      <c r="G109" s="75">
        <v>0</v>
      </c>
      <c r="H109" s="136"/>
    </row>
    <row r="110" spans="1:8" ht="30" customHeight="1" x14ac:dyDescent="0.25">
      <c r="A110" s="171"/>
      <c r="B110" s="27" t="s">
        <v>13</v>
      </c>
      <c r="C110" s="20" t="s">
        <v>109</v>
      </c>
      <c r="D110" s="17" t="s">
        <v>17</v>
      </c>
      <c r="E110" s="76">
        <v>2500</v>
      </c>
      <c r="F110" s="76">
        <v>0</v>
      </c>
      <c r="G110" s="75">
        <v>0</v>
      </c>
      <c r="H110" s="135" t="s">
        <v>288</v>
      </c>
    </row>
    <row r="111" spans="1:8" ht="71.25" customHeight="1" x14ac:dyDescent="0.25">
      <c r="A111" s="171"/>
      <c r="B111" s="27" t="s">
        <v>139</v>
      </c>
      <c r="C111" s="91" t="s">
        <v>210</v>
      </c>
      <c r="D111" s="74" t="s">
        <v>18</v>
      </c>
      <c r="E111" s="75">
        <v>4.5999999999999996</v>
      </c>
      <c r="F111" s="75">
        <v>0</v>
      </c>
      <c r="G111" s="75"/>
      <c r="H111" s="136"/>
    </row>
    <row r="112" spans="1:8" ht="93.75" customHeight="1" x14ac:dyDescent="0.25">
      <c r="A112" s="143" t="s">
        <v>110</v>
      </c>
      <c r="B112" s="63" t="s">
        <v>12</v>
      </c>
      <c r="C112" s="99" t="s">
        <v>29</v>
      </c>
      <c r="D112" s="17" t="s">
        <v>28</v>
      </c>
      <c r="E112" s="75">
        <v>547</v>
      </c>
      <c r="F112" s="75">
        <v>0</v>
      </c>
      <c r="G112" s="75">
        <v>0</v>
      </c>
      <c r="H112" s="231" t="s">
        <v>263</v>
      </c>
    </row>
    <row r="113" spans="1:8" ht="72" customHeight="1" x14ac:dyDescent="0.25">
      <c r="A113" s="144"/>
      <c r="B113" s="63" t="s">
        <v>10</v>
      </c>
      <c r="C113" s="20" t="s">
        <v>36</v>
      </c>
      <c r="D113" s="71" t="s">
        <v>15</v>
      </c>
      <c r="E113" s="76">
        <v>22</v>
      </c>
      <c r="F113" s="75">
        <v>0</v>
      </c>
      <c r="G113" s="75">
        <v>0</v>
      </c>
      <c r="H113" s="231"/>
    </row>
    <row r="114" spans="1:8" ht="65.25" customHeight="1" x14ac:dyDescent="0.25">
      <c r="A114" s="145"/>
      <c r="B114" s="27" t="s">
        <v>13</v>
      </c>
      <c r="C114" s="91" t="s">
        <v>39</v>
      </c>
      <c r="D114" s="17" t="s">
        <v>17</v>
      </c>
      <c r="E114" s="76">
        <v>24864</v>
      </c>
      <c r="F114" s="75">
        <v>0</v>
      </c>
      <c r="G114" s="75">
        <v>0</v>
      </c>
      <c r="H114" s="231"/>
    </row>
    <row r="115" spans="1:8" ht="67.5" customHeight="1" x14ac:dyDescent="0.25">
      <c r="A115" s="146"/>
      <c r="B115" s="17" t="s">
        <v>139</v>
      </c>
      <c r="C115" s="20" t="s">
        <v>211</v>
      </c>
      <c r="D115" s="71" t="s">
        <v>18</v>
      </c>
      <c r="E115" s="75">
        <v>29.4</v>
      </c>
      <c r="F115" s="75">
        <v>0</v>
      </c>
      <c r="G115" s="75"/>
      <c r="H115" s="231"/>
    </row>
    <row r="116" spans="1:8" ht="21.75" customHeight="1" x14ac:dyDescent="0.25">
      <c r="A116" s="171" t="s">
        <v>111</v>
      </c>
      <c r="B116" s="63" t="s">
        <v>12</v>
      </c>
      <c r="C116" s="20" t="s">
        <v>208</v>
      </c>
      <c r="D116" s="17" t="s">
        <v>28</v>
      </c>
      <c r="E116" s="75">
        <v>5446</v>
      </c>
      <c r="F116" s="75">
        <v>4745</v>
      </c>
      <c r="G116" s="75">
        <v>87.1</v>
      </c>
      <c r="H116" s="156"/>
    </row>
    <row r="117" spans="1:8" ht="48.75" customHeight="1" x14ac:dyDescent="0.25">
      <c r="A117" s="171"/>
      <c r="B117" s="63" t="s">
        <v>10</v>
      </c>
      <c r="C117" s="91" t="s">
        <v>37</v>
      </c>
      <c r="D117" s="71" t="s">
        <v>15</v>
      </c>
      <c r="E117" s="76">
        <v>2</v>
      </c>
      <c r="F117" s="76">
        <v>3</v>
      </c>
      <c r="G117" s="75">
        <v>150</v>
      </c>
      <c r="H117" s="156"/>
    </row>
    <row r="118" spans="1:8" ht="48.75" customHeight="1" x14ac:dyDescent="0.25">
      <c r="A118" s="171"/>
      <c r="B118" s="27" t="s">
        <v>13</v>
      </c>
      <c r="C118" s="91" t="s">
        <v>40</v>
      </c>
      <c r="D118" s="17" t="s">
        <v>17</v>
      </c>
      <c r="E118" s="76">
        <v>2723000</v>
      </c>
      <c r="F118" s="76">
        <v>1581667</v>
      </c>
      <c r="G118" s="75">
        <v>58.1</v>
      </c>
      <c r="H118" s="156"/>
    </row>
    <row r="119" spans="1:8" ht="50.25" customHeight="1" x14ac:dyDescent="0.25">
      <c r="A119" s="171"/>
      <c r="B119" s="17" t="s">
        <v>139</v>
      </c>
      <c r="C119" s="91" t="s">
        <v>212</v>
      </c>
      <c r="D119" s="71" t="s">
        <v>18</v>
      </c>
      <c r="E119" s="75">
        <v>12.5</v>
      </c>
      <c r="F119" s="75">
        <v>18.8</v>
      </c>
      <c r="G119" s="75"/>
      <c r="H119" s="156"/>
    </row>
    <row r="120" spans="1:8" ht="22.5" customHeight="1" x14ac:dyDescent="0.25">
      <c r="A120" s="160" t="s">
        <v>232</v>
      </c>
      <c r="B120" s="161"/>
      <c r="C120" s="161"/>
      <c r="D120" s="161"/>
      <c r="E120" s="161"/>
      <c r="F120" s="161"/>
      <c r="G120" s="161"/>
      <c r="H120" s="162"/>
    </row>
    <row r="121" spans="1:8" ht="50.25" customHeight="1" x14ac:dyDescent="0.25">
      <c r="A121" s="20" t="s">
        <v>258</v>
      </c>
      <c r="B121" s="163"/>
      <c r="C121" s="164"/>
      <c r="D121" s="164"/>
      <c r="E121" s="164"/>
      <c r="F121" s="164"/>
      <c r="G121" s="164"/>
      <c r="H121" s="165"/>
    </row>
    <row r="122" spans="1:8" ht="25.5" customHeight="1" x14ac:dyDescent="0.25">
      <c r="A122" s="232" t="s">
        <v>121</v>
      </c>
      <c r="B122" s="17" t="s">
        <v>202</v>
      </c>
      <c r="C122" s="77" t="s">
        <v>213</v>
      </c>
      <c r="D122" s="78" t="s">
        <v>14</v>
      </c>
      <c r="E122" s="75">
        <v>2068.6</v>
      </c>
      <c r="F122" s="75">
        <v>351.9</v>
      </c>
      <c r="G122" s="75">
        <v>17</v>
      </c>
      <c r="H122" s="157"/>
    </row>
    <row r="123" spans="1:8" ht="78.75" x14ac:dyDescent="0.25">
      <c r="A123" s="233"/>
      <c r="B123" s="17" t="s">
        <v>136</v>
      </c>
      <c r="C123" s="97" t="s">
        <v>205</v>
      </c>
      <c r="D123" s="78" t="s">
        <v>15</v>
      </c>
      <c r="E123" s="76">
        <v>5</v>
      </c>
      <c r="F123" s="76">
        <v>5</v>
      </c>
      <c r="G123" s="75">
        <v>100</v>
      </c>
      <c r="H123" s="158"/>
    </row>
    <row r="124" spans="1:8" ht="48.75" customHeight="1" x14ac:dyDescent="0.25">
      <c r="A124" s="233"/>
      <c r="B124" s="17" t="s">
        <v>214</v>
      </c>
      <c r="C124" s="97" t="s">
        <v>207</v>
      </c>
      <c r="D124" s="78" t="s">
        <v>17</v>
      </c>
      <c r="E124" s="76">
        <v>413700</v>
      </c>
      <c r="F124" s="76">
        <v>70380</v>
      </c>
      <c r="G124" s="75">
        <v>17</v>
      </c>
      <c r="H124" s="158"/>
    </row>
    <row r="125" spans="1:8" ht="78.75" x14ac:dyDescent="0.25">
      <c r="A125" s="234"/>
      <c r="B125" s="17" t="s">
        <v>139</v>
      </c>
      <c r="C125" s="97" t="s">
        <v>206</v>
      </c>
      <c r="D125" s="78" t="s">
        <v>18</v>
      </c>
      <c r="E125" s="75">
        <v>100</v>
      </c>
      <c r="F125" s="75">
        <v>100</v>
      </c>
      <c r="G125" s="75">
        <v>100</v>
      </c>
      <c r="H125" s="159"/>
    </row>
    <row r="126" spans="1:8" ht="19.5" customHeight="1" x14ac:dyDescent="0.25">
      <c r="A126" s="235" t="s">
        <v>112</v>
      </c>
      <c r="B126" s="63" t="s">
        <v>12</v>
      </c>
      <c r="C126" s="77" t="s">
        <v>213</v>
      </c>
      <c r="D126" s="17" t="s">
        <v>28</v>
      </c>
      <c r="E126" s="64">
        <v>335</v>
      </c>
      <c r="F126" s="64">
        <v>6.8</v>
      </c>
      <c r="G126" s="64">
        <v>2</v>
      </c>
      <c r="H126" s="178"/>
    </row>
    <row r="127" spans="1:8" ht="46.5" customHeight="1" x14ac:dyDescent="0.25">
      <c r="A127" s="235"/>
      <c r="B127" s="17" t="s">
        <v>10</v>
      </c>
      <c r="C127" s="20" t="s">
        <v>42</v>
      </c>
      <c r="D127" s="17" t="s">
        <v>15</v>
      </c>
      <c r="E127" s="17">
        <v>13</v>
      </c>
      <c r="F127" s="17">
        <v>1</v>
      </c>
      <c r="G127" s="64">
        <v>7.7</v>
      </c>
      <c r="H127" s="178"/>
    </row>
    <row r="128" spans="1:8" ht="46.5" customHeight="1" x14ac:dyDescent="0.25">
      <c r="A128" s="235"/>
      <c r="B128" s="27" t="s">
        <v>13</v>
      </c>
      <c r="C128" s="20" t="s">
        <v>44</v>
      </c>
      <c r="D128" s="17" t="s">
        <v>43</v>
      </c>
      <c r="E128" s="71">
        <v>25769</v>
      </c>
      <c r="F128" s="71">
        <v>6800</v>
      </c>
      <c r="G128" s="64">
        <v>26.4</v>
      </c>
      <c r="H128" s="178"/>
    </row>
    <row r="129" spans="1:8" ht="93.75" customHeight="1" x14ac:dyDescent="0.25">
      <c r="A129" s="235"/>
      <c r="B129" s="63" t="s">
        <v>11</v>
      </c>
      <c r="C129" s="20" t="s">
        <v>49</v>
      </c>
      <c r="D129" s="17" t="s">
        <v>48</v>
      </c>
      <c r="E129" s="17">
        <v>18.2</v>
      </c>
      <c r="F129" s="64">
        <v>0</v>
      </c>
      <c r="G129" s="17"/>
      <c r="H129" s="178"/>
    </row>
    <row r="130" spans="1:8" ht="19.5" customHeight="1" x14ac:dyDescent="0.25">
      <c r="A130" s="236" t="s">
        <v>113</v>
      </c>
      <c r="B130" s="63" t="s">
        <v>12</v>
      </c>
      <c r="C130" s="77" t="s">
        <v>213</v>
      </c>
      <c r="D130" s="17" t="s">
        <v>28</v>
      </c>
      <c r="E130" s="64">
        <v>161.19999999999999</v>
      </c>
      <c r="F130" s="64">
        <v>50.9</v>
      </c>
      <c r="G130" s="64">
        <v>31.6</v>
      </c>
      <c r="H130" s="156" t="s">
        <v>263</v>
      </c>
    </row>
    <row r="131" spans="1:8" ht="30.75" customHeight="1" x14ac:dyDescent="0.25">
      <c r="A131" s="236"/>
      <c r="B131" s="17" t="s">
        <v>10</v>
      </c>
      <c r="C131" s="20" t="s">
        <v>35</v>
      </c>
      <c r="D131" s="17" t="s">
        <v>15</v>
      </c>
      <c r="E131" s="29">
        <v>46</v>
      </c>
      <c r="F131" s="29">
        <v>20</v>
      </c>
      <c r="G131" s="64">
        <v>43.5</v>
      </c>
      <c r="H131" s="156"/>
    </row>
    <row r="132" spans="1:8" ht="32.25" customHeight="1" x14ac:dyDescent="0.25">
      <c r="A132" s="236"/>
      <c r="B132" s="27" t="s">
        <v>13</v>
      </c>
      <c r="C132" s="20" t="s">
        <v>45</v>
      </c>
      <c r="D132" s="17" t="s">
        <v>43</v>
      </c>
      <c r="E132" s="71">
        <v>3504</v>
      </c>
      <c r="F132" s="71">
        <v>2545</v>
      </c>
      <c r="G132" s="64">
        <v>72.599999999999994</v>
      </c>
      <c r="H132" s="156"/>
    </row>
    <row r="133" spans="1:8" ht="81" customHeight="1" x14ac:dyDescent="0.25">
      <c r="A133" s="236"/>
      <c r="B133" s="17" t="s">
        <v>139</v>
      </c>
      <c r="C133" s="91" t="s">
        <v>215</v>
      </c>
      <c r="D133" s="17" t="s">
        <v>18</v>
      </c>
      <c r="E133" s="83">
        <v>9.5</v>
      </c>
      <c r="F133" s="64">
        <v>0</v>
      </c>
      <c r="G133" s="64"/>
      <c r="H133" s="156"/>
    </row>
    <row r="134" spans="1:8" ht="23.25" customHeight="1" x14ac:dyDescent="0.25">
      <c r="A134" s="147" t="s">
        <v>114</v>
      </c>
      <c r="B134" s="63" t="s">
        <v>12</v>
      </c>
      <c r="C134" s="77" t="s">
        <v>213</v>
      </c>
      <c r="D134" s="17" t="s">
        <v>28</v>
      </c>
      <c r="E134" s="72">
        <v>513</v>
      </c>
      <c r="F134" s="72">
        <v>5.9</v>
      </c>
      <c r="G134" s="72">
        <v>1.2</v>
      </c>
      <c r="H134" s="133" t="s">
        <v>295</v>
      </c>
    </row>
    <row r="135" spans="1:8" ht="68.25" customHeight="1" x14ac:dyDescent="0.25">
      <c r="A135" s="148"/>
      <c r="B135" s="17" t="s">
        <v>10</v>
      </c>
      <c r="C135" s="91" t="s">
        <v>36</v>
      </c>
      <c r="D135" s="17" t="s">
        <v>15</v>
      </c>
      <c r="E135" s="17">
        <v>21</v>
      </c>
      <c r="F135" s="29">
        <v>1</v>
      </c>
      <c r="G135" s="72">
        <v>4.8</v>
      </c>
      <c r="H135" s="142"/>
    </row>
    <row r="136" spans="1:8" ht="78" customHeight="1" x14ac:dyDescent="0.25">
      <c r="A136" s="149"/>
      <c r="B136" s="27" t="s">
        <v>13</v>
      </c>
      <c r="C136" s="91" t="s">
        <v>39</v>
      </c>
      <c r="D136" s="17" t="s">
        <v>43</v>
      </c>
      <c r="E136" s="71">
        <v>24429</v>
      </c>
      <c r="F136" s="71">
        <v>5900</v>
      </c>
      <c r="G136" s="72">
        <v>24.2</v>
      </c>
      <c r="H136" s="133" t="s">
        <v>296</v>
      </c>
    </row>
    <row r="137" spans="1:8" ht="47.25" x14ac:dyDescent="0.25">
      <c r="A137" s="150"/>
      <c r="B137" s="17" t="s">
        <v>139</v>
      </c>
      <c r="C137" s="91" t="s">
        <v>216</v>
      </c>
      <c r="D137" s="17" t="s">
        <v>18</v>
      </c>
      <c r="E137" s="28">
        <v>162.5</v>
      </c>
      <c r="F137" s="89">
        <v>100</v>
      </c>
      <c r="G137" s="17">
        <v>61.5</v>
      </c>
      <c r="H137" s="142"/>
    </row>
    <row r="138" spans="1:8" ht="22.5" customHeight="1" x14ac:dyDescent="0.25">
      <c r="A138" s="236" t="s">
        <v>115</v>
      </c>
      <c r="B138" s="63" t="s">
        <v>12</v>
      </c>
      <c r="C138" s="77" t="s">
        <v>213</v>
      </c>
      <c r="D138" s="17" t="s">
        <v>28</v>
      </c>
      <c r="E138" s="64">
        <v>22.3</v>
      </c>
      <c r="F138" s="64">
        <v>0</v>
      </c>
      <c r="G138" s="64">
        <v>0</v>
      </c>
      <c r="H138" s="156" t="s">
        <v>263</v>
      </c>
    </row>
    <row r="139" spans="1:8" ht="50.25" customHeight="1" x14ac:dyDescent="0.25">
      <c r="A139" s="236"/>
      <c r="B139" s="17" t="s">
        <v>10</v>
      </c>
      <c r="C139" s="91" t="s">
        <v>34</v>
      </c>
      <c r="D139" s="17" t="s">
        <v>33</v>
      </c>
      <c r="E139" s="71">
        <v>20</v>
      </c>
      <c r="F139" s="71">
        <v>0</v>
      </c>
      <c r="G139" s="64">
        <v>0</v>
      </c>
      <c r="H139" s="156"/>
    </row>
    <row r="140" spans="1:8" ht="52.5" customHeight="1" x14ac:dyDescent="0.25">
      <c r="A140" s="236"/>
      <c r="B140" s="27" t="s">
        <v>13</v>
      </c>
      <c r="C140" s="91" t="s">
        <v>46</v>
      </c>
      <c r="D140" s="17" t="s">
        <v>43</v>
      </c>
      <c r="E140" s="71">
        <v>1115</v>
      </c>
      <c r="F140" s="71">
        <v>0</v>
      </c>
      <c r="G140" s="64">
        <v>0</v>
      </c>
      <c r="H140" s="156"/>
    </row>
    <row r="141" spans="1:8" ht="74.25" customHeight="1" x14ac:dyDescent="0.25">
      <c r="A141" s="236"/>
      <c r="B141" s="17" t="s">
        <v>139</v>
      </c>
      <c r="C141" s="99" t="s">
        <v>217</v>
      </c>
      <c r="D141" s="17" t="s">
        <v>18</v>
      </c>
      <c r="E141" s="83">
        <v>0</v>
      </c>
      <c r="F141" s="64">
        <v>0</v>
      </c>
      <c r="G141" s="17"/>
      <c r="H141" s="156"/>
    </row>
    <row r="142" spans="1:8" ht="21.75" customHeight="1" x14ac:dyDescent="0.25">
      <c r="A142" s="236" t="s">
        <v>116</v>
      </c>
      <c r="B142" s="63" t="s">
        <v>12</v>
      </c>
      <c r="C142" s="77" t="s">
        <v>213</v>
      </c>
      <c r="D142" s="17" t="s">
        <v>28</v>
      </c>
      <c r="E142" s="17">
        <v>1037.0999999999999</v>
      </c>
      <c r="F142" s="64">
        <v>288.3</v>
      </c>
      <c r="G142" s="64">
        <v>27.8</v>
      </c>
      <c r="H142" s="156"/>
    </row>
    <row r="143" spans="1:8" ht="51.75" customHeight="1" x14ac:dyDescent="0.25">
      <c r="A143" s="236"/>
      <c r="B143" s="17" t="s">
        <v>10</v>
      </c>
      <c r="C143" s="91" t="s">
        <v>37</v>
      </c>
      <c r="D143" s="17" t="s">
        <v>31</v>
      </c>
      <c r="E143" s="17">
        <v>3</v>
      </c>
      <c r="F143" s="17">
        <v>7</v>
      </c>
      <c r="G143" s="64">
        <v>233</v>
      </c>
      <c r="H143" s="156"/>
    </row>
    <row r="144" spans="1:8" ht="51" customHeight="1" x14ac:dyDescent="0.25">
      <c r="A144" s="236"/>
      <c r="B144" s="27" t="s">
        <v>13</v>
      </c>
      <c r="C144" s="20" t="s">
        <v>47</v>
      </c>
      <c r="D144" s="17" t="s">
        <v>43</v>
      </c>
      <c r="E144" s="76">
        <v>345700</v>
      </c>
      <c r="F144" s="76">
        <v>41186</v>
      </c>
      <c r="G144" s="64">
        <v>11.9</v>
      </c>
      <c r="H144" s="156"/>
    </row>
    <row r="145" spans="1:8" ht="54.75" customHeight="1" x14ac:dyDescent="0.25">
      <c r="A145" s="236"/>
      <c r="B145" s="17" t="s">
        <v>139</v>
      </c>
      <c r="C145" s="20" t="s">
        <v>218</v>
      </c>
      <c r="D145" s="17" t="s">
        <v>18</v>
      </c>
      <c r="E145" s="17">
        <v>60</v>
      </c>
      <c r="F145" s="29">
        <v>140</v>
      </c>
      <c r="G145" s="17"/>
      <c r="H145" s="156"/>
    </row>
    <row r="146" spans="1:8" ht="25.5" customHeight="1" x14ac:dyDescent="0.25">
      <c r="A146" s="173" t="s">
        <v>268</v>
      </c>
      <c r="B146" s="174"/>
      <c r="C146" s="174"/>
      <c r="D146" s="174"/>
      <c r="E146" s="174"/>
      <c r="F146" s="174"/>
      <c r="G146" s="174"/>
      <c r="H146" s="175"/>
    </row>
    <row r="147" spans="1:8" ht="46.5" customHeight="1" x14ac:dyDescent="0.25">
      <c r="A147" s="91" t="s">
        <v>267</v>
      </c>
      <c r="B147" s="163"/>
      <c r="C147" s="164"/>
      <c r="D147" s="164"/>
      <c r="E147" s="164"/>
      <c r="F147" s="164"/>
      <c r="G147" s="164"/>
      <c r="H147" s="165"/>
    </row>
    <row r="148" spans="1:8" ht="23.25" customHeight="1" x14ac:dyDescent="0.25">
      <c r="A148" s="237" t="s">
        <v>120</v>
      </c>
      <c r="B148" s="63" t="s">
        <v>202</v>
      </c>
      <c r="C148" s="79" t="s">
        <v>213</v>
      </c>
      <c r="D148" s="74" t="s">
        <v>50</v>
      </c>
      <c r="E148" s="75">
        <v>3593.6</v>
      </c>
      <c r="F148" s="75">
        <v>803.1</v>
      </c>
      <c r="G148" s="75">
        <v>22.3</v>
      </c>
      <c r="H148" s="228"/>
    </row>
    <row r="149" spans="1:8" ht="76.5" customHeight="1" x14ac:dyDescent="0.25">
      <c r="A149" s="238"/>
      <c r="B149" s="63" t="s">
        <v>136</v>
      </c>
      <c r="C149" s="97" t="s">
        <v>205</v>
      </c>
      <c r="D149" s="74" t="s">
        <v>15</v>
      </c>
      <c r="E149" s="76">
        <v>5</v>
      </c>
      <c r="F149" s="76">
        <v>6</v>
      </c>
      <c r="G149" s="75">
        <v>120</v>
      </c>
      <c r="H149" s="229"/>
    </row>
    <row r="150" spans="1:8" ht="48" customHeight="1" x14ac:dyDescent="0.25">
      <c r="A150" s="238"/>
      <c r="B150" s="63" t="s">
        <v>219</v>
      </c>
      <c r="C150" s="30" t="s">
        <v>207</v>
      </c>
      <c r="D150" s="74" t="s">
        <v>14</v>
      </c>
      <c r="E150" s="75">
        <v>718.7</v>
      </c>
      <c r="F150" s="75">
        <v>133.9</v>
      </c>
      <c r="G150" s="75">
        <v>18.600000000000001</v>
      </c>
      <c r="H150" s="229"/>
    </row>
    <row r="151" spans="1:8" ht="75.75" customHeight="1" x14ac:dyDescent="0.25">
      <c r="A151" s="239"/>
      <c r="B151" s="63" t="s">
        <v>139</v>
      </c>
      <c r="C151" s="30" t="s">
        <v>206</v>
      </c>
      <c r="D151" s="74" t="s">
        <v>18</v>
      </c>
      <c r="E151" s="75">
        <v>83.5</v>
      </c>
      <c r="F151" s="75">
        <v>100</v>
      </c>
      <c r="G151" s="75"/>
      <c r="H151" s="230"/>
    </row>
    <row r="152" spans="1:8" ht="16.5" customHeight="1" x14ac:dyDescent="0.25">
      <c r="A152" s="143" t="s">
        <v>117</v>
      </c>
      <c r="B152" s="63" t="s">
        <v>12</v>
      </c>
      <c r="C152" s="98" t="s">
        <v>213</v>
      </c>
      <c r="D152" s="17" t="s">
        <v>50</v>
      </c>
      <c r="E152" s="64">
        <v>750</v>
      </c>
      <c r="F152" s="17">
        <v>333.4</v>
      </c>
      <c r="G152" s="74">
        <v>44.5</v>
      </c>
      <c r="H152" s="156"/>
    </row>
    <row r="153" spans="1:8" ht="64.5" customHeight="1" x14ac:dyDescent="0.25">
      <c r="A153" s="151"/>
      <c r="B153" s="17" t="s">
        <v>10</v>
      </c>
      <c r="C153" s="99" t="s">
        <v>36</v>
      </c>
      <c r="D153" s="17" t="s">
        <v>15</v>
      </c>
      <c r="E153" s="17">
        <v>45</v>
      </c>
      <c r="F153" s="17">
        <v>17</v>
      </c>
      <c r="G153" s="74">
        <v>37.799999999999997</v>
      </c>
      <c r="H153" s="156"/>
    </row>
    <row r="154" spans="1:8" ht="63" x14ac:dyDescent="0.25">
      <c r="A154" s="151"/>
      <c r="B154" s="27" t="s">
        <v>13</v>
      </c>
      <c r="C154" s="91" t="s">
        <v>39</v>
      </c>
      <c r="D154" s="17" t="s">
        <v>52</v>
      </c>
      <c r="E154" s="71">
        <v>16667</v>
      </c>
      <c r="F154" s="71">
        <v>19612</v>
      </c>
      <c r="G154" s="74">
        <v>117.7</v>
      </c>
      <c r="H154" s="156"/>
    </row>
    <row r="155" spans="1:8" ht="63.75" customHeight="1" x14ac:dyDescent="0.25">
      <c r="A155" s="144"/>
      <c r="B155" s="17" t="s">
        <v>139</v>
      </c>
      <c r="C155" s="20" t="s">
        <v>220</v>
      </c>
      <c r="D155" s="17" t="s">
        <v>18</v>
      </c>
      <c r="E155" s="17">
        <v>246.2</v>
      </c>
      <c r="F155" s="64">
        <v>425</v>
      </c>
      <c r="G155" s="74"/>
      <c r="H155" s="156"/>
    </row>
    <row r="156" spans="1:8" ht="17.25" customHeight="1" x14ac:dyDescent="0.25">
      <c r="A156" s="171" t="s">
        <v>118</v>
      </c>
      <c r="B156" s="63" t="s">
        <v>12</v>
      </c>
      <c r="C156" s="79" t="s">
        <v>213</v>
      </c>
      <c r="D156" s="17" t="s">
        <v>50</v>
      </c>
      <c r="E156" s="64">
        <v>167</v>
      </c>
      <c r="F156" s="64">
        <v>73.400000000000006</v>
      </c>
      <c r="G156" s="74">
        <v>44</v>
      </c>
      <c r="H156" s="156" t="s">
        <v>263</v>
      </c>
    </row>
    <row r="157" spans="1:8" ht="30" customHeight="1" x14ac:dyDescent="0.25">
      <c r="A157" s="171"/>
      <c r="B157" s="17" t="s">
        <v>10</v>
      </c>
      <c r="C157" s="91" t="s">
        <v>51</v>
      </c>
      <c r="D157" s="17" t="s">
        <v>15</v>
      </c>
      <c r="E157" s="29">
        <v>50</v>
      </c>
      <c r="F157" s="29">
        <v>4</v>
      </c>
      <c r="G157" s="74">
        <v>8</v>
      </c>
      <c r="H157" s="156"/>
    </row>
    <row r="158" spans="1:8" ht="30.75" customHeight="1" x14ac:dyDescent="0.25">
      <c r="A158" s="171"/>
      <c r="B158" s="27" t="s">
        <v>13</v>
      </c>
      <c r="C158" s="91" t="s">
        <v>45</v>
      </c>
      <c r="D158" s="17" t="s">
        <v>52</v>
      </c>
      <c r="E158" s="71">
        <v>3340</v>
      </c>
      <c r="F158" s="71">
        <v>18350</v>
      </c>
      <c r="G158" s="74">
        <v>549</v>
      </c>
      <c r="H158" s="156"/>
    </row>
    <row r="159" spans="1:8" ht="70.5" customHeight="1" x14ac:dyDescent="0.25">
      <c r="A159" s="171"/>
      <c r="B159" s="17" t="s">
        <v>139</v>
      </c>
      <c r="C159" s="91" t="s">
        <v>221</v>
      </c>
      <c r="D159" s="17" t="s">
        <v>18</v>
      </c>
      <c r="E159" s="83">
        <v>0</v>
      </c>
      <c r="F159" s="64">
        <v>0</v>
      </c>
      <c r="G159" s="64"/>
      <c r="H159" s="156"/>
    </row>
    <row r="160" spans="1:8" ht="18.75" customHeight="1" x14ac:dyDescent="0.25">
      <c r="A160" s="172" t="s">
        <v>119</v>
      </c>
      <c r="B160" s="63" t="s">
        <v>12</v>
      </c>
      <c r="C160" s="79" t="s">
        <v>213</v>
      </c>
      <c r="D160" s="17" t="s">
        <v>50</v>
      </c>
      <c r="E160" s="72">
        <v>2676.6</v>
      </c>
      <c r="F160" s="72">
        <v>396.3</v>
      </c>
      <c r="G160" s="64">
        <v>14.8</v>
      </c>
      <c r="H160" s="156"/>
    </row>
    <row r="161" spans="1:8" ht="47.25" customHeight="1" x14ac:dyDescent="0.25">
      <c r="A161" s="172"/>
      <c r="B161" s="17" t="s">
        <v>10</v>
      </c>
      <c r="C161" s="91" t="s">
        <v>37</v>
      </c>
      <c r="D161" s="17" t="s">
        <v>15</v>
      </c>
      <c r="E161" s="17">
        <v>3</v>
      </c>
      <c r="F161" s="17">
        <v>2</v>
      </c>
      <c r="G161" s="64">
        <v>66.7</v>
      </c>
      <c r="H161" s="156"/>
    </row>
    <row r="162" spans="1:8" ht="44.25" customHeight="1" x14ac:dyDescent="0.25">
      <c r="A162" s="172"/>
      <c r="B162" s="27" t="s">
        <v>13</v>
      </c>
      <c r="C162" s="20" t="s">
        <v>47</v>
      </c>
      <c r="D162" s="17" t="s">
        <v>52</v>
      </c>
      <c r="E162" s="76">
        <v>892200</v>
      </c>
      <c r="F162" s="76">
        <v>198150</v>
      </c>
      <c r="G162" s="80">
        <v>22.2</v>
      </c>
      <c r="H162" s="156"/>
    </row>
    <row r="163" spans="1:8" ht="45" customHeight="1" x14ac:dyDescent="0.25">
      <c r="A163" s="172"/>
      <c r="B163" s="17" t="s">
        <v>139</v>
      </c>
      <c r="C163" s="20" t="s">
        <v>277</v>
      </c>
      <c r="D163" s="17" t="s">
        <v>18</v>
      </c>
      <c r="E163" s="76">
        <v>50</v>
      </c>
      <c r="F163" s="76">
        <v>33.299999999999997</v>
      </c>
      <c r="G163" s="76"/>
      <c r="H163" s="156"/>
    </row>
    <row r="164" spans="1:8" ht="19.5" customHeight="1" x14ac:dyDescent="0.25">
      <c r="A164" s="173" t="s">
        <v>262</v>
      </c>
      <c r="B164" s="174"/>
      <c r="C164" s="174"/>
      <c r="D164" s="174"/>
      <c r="E164" s="174"/>
      <c r="F164" s="174"/>
      <c r="G164" s="174"/>
      <c r="H164" s="175"/>
    </row>
    <row r="165" spans="1:8" ht="16.5" customHeight="1" x14ac:dyDescent="0.25">
      <c r="A165" s="173" t="s">
        <v>233</v>
      </c>
      <c r="B165" s="174"/>
      <c r="C165" s="174"/>
      <c r="D165" s="174"/>
      <c r="E165" s="174"/>
      <c r="F165" s="174"/>
      <c r="G165" s="174"/>
      <c r="H165" s="175"/>
    </row>
    <row r="166" spans="1:8" ht="30.75" customHeight="1" x14ac:dyDescent="0.25">
      <c r="A166" s="20" t="s">
        <v>259</v>
      </c>
      <c r="B166" s="163"/>
      <c r="C166" s="164"/>
      <c r="D166" s="164"/>
      <c r="E166" s="164"/>
      <c r="F166" s="164"/>
      <c r="G166" s="164"/>
      <c r="H166" s="165"/>
    </row>
    <row r="167" spans="1:8" ht="63" x14ac:dyDescent="0.25">
      <c r="A167" s="62" t="s">
        <v>260</v>
      </c>
      <c r="B167" s="63" t="s">
        <v>12</v>
      </c>
      <c r="C167" s="20" t="s">
        <v>222</v>
      </c>
      <c r="D167" s="17" t="s">
        <v>50</v>
      </c>
      <c r="E167" s="17">
        <v>11.2</v>
      </c>
      <c r="F167" s="64">
        <v>10</v>
      </c>
      <c r="G167" s="64">
        <f t="shared" ref="G167:G169" si="8">F167/E167*100</f>
        <v>89.285714285714292</v>
      </c>
      <c r="H167" s="225"/>
    </row>
    <row r="168" spans="1:8" ht="47.25" x14ac:dyDescent="0.25">
      <c r="A168" s="62"/>
      <c r="B168" s="17" t="s">
        <v>10</v>
      </c>
      <c r="C168" s="20" t="s">
        <v>227</v>
      </c>
      <c r="D168" s="17" t="s">
        <v>15</v>
      </c>
      <c r="E168" s="17">
        <v>9</v>
      </c>
      <c r="F168" s="17">
        <v>5</v>
      </c>
      <c r="G168" s="64">
        <f t="shared" si="8"/>
        <v>55.555555555555557</v>
      </c>
      <c r="H168" s="226"/>
    </row>
    <row r="169" spans="1:8" ht="47.25" x14ac:dyDescent="0.25">
      <c r="A169" s="62"/>
      <c r="B169" s="27" t="s">
        <v>13</v>
      </c>
      <c r="C169" s="20" t="s">
        <v>226</v>
      </c>
      <c r="D169" s="17" t="s">
        <v>17</v>
      </c>
      <c r="E169" s="71">
        <v>1244</v>
      </c>
      <c r="F169" s="71">
        <v>2000</v>
      </c>
      <c r="G169" s="64">
        <f t="shared" si="8"/>
        <v>160.77170418006429</v>
      </c>
      <c r="H169" s="226"/>
    </row>
    <row r="170" spans="1:8" ht="61.5" customHeight="1" x14ac:dyDescent="0.25">
      <c r="A170" s="62"/>
      <c r="B170" s="63" t="s">
        <v>11</v>
      </c>
      <c r="C170" s="20" t="s">
        <v>225</v>
      </c>
      <c r="D170" s="17" t="s">
        <v>53</v>
      </c>
      <c r="E170" s="64">
        <v>73.400000000000006</v>
      </c>
      <c r="F170" s="17">
        <v>64.5</v>
      </c>
      <c r="G170" s="17"/>
      <c r="H170" s="227"/>
    </row>
    <row r="171" spans="1:8" ht="18" customHeight="1" x14ac:dyDescent="0.25">
      <c r="A171" s="173" t="s">
        <v>282</v>
      </c>
      <c r="B171" s="174"/>
      <c r="C171" s="174"/>
      <c r="D171" s="174"/>
      <c r="E171" s="174"/>
      <c r="F171" s="174"/>
      <c r="G171" s="174"/>
      <c r="H171" s="175"/>
    </row>
    <row r="172" spans="1:8" ht="31.5" x14ac:dyDescent="0.25">
      <c r="A172" s="20" t="s">
        <v>259</v>
      </c>
      <c r="B172" s="163"/>
      <c r="C172" s="164"/>
      <c r="D172" s="164"/>
      <c r="E172" s="164"/>
      <c r="F172" s="164"/>
      <c r="G172" s="164"/>
      <c r="H172" s="165"/>
    </row>
    <row r="173" spans="1:8" ht="145.5" customHeight="1" x14ac:dyDescent="0.25">
      <c r="A173" s="100" t="s">
        <v>275</v>
      </c>
      <c r="B173" s="101" t="s">
        <v>12</v>
      </c>
      <c r="C173" s="20" t="s">
        <v>213</v>
      </c>
      <c r="D173" s="17" t="s">
        <v>50</v>
      </c>
      <c r="E173" s="64">
        <v>75</v>
      </c>
      <c r="F173" s="64">
        <v>75</v>
      </c>
      <c r="G173" s="64">
        <f t="shared" ref="G173:G175" si="9">F173/E173*100</f>
        <v>100</v>
      </c>
      <c r="H173" s="224"/>
    </row>
    <row r="174" spans="1:8" ht="31.5" x14ac:dyDescent="0.25">
      <c r="A174" s="100"/>
      <c r="B174" s="17" t="s">
        <v>274</v>
      </c>
      <c r="C174" s="20" t="s">
        <v>272</v>
      </c>
      <c r="D174" s="17" t="s">
        <v>15</v>
      </c>
      <c r="E174" s="29">
        <v>1</v>
      </c>
      <c r="F174" s="17">
        <v>1</v>
      </c>
      <c r="G174" s="64">
        <f t="shared" si="9"/>
        <v>100</v>
      </c>
      <c r="H174" s="224"/>
    </row>
    <row r="175" spans="1:8" ht="60" customHeight="1" x14ac:dyDescent="0.25">
      <c r="A175" s="100"/>
      <c r="B175" s="27" t="s">
        <v>219</v>
      </c>
      <c r="C175" s="20" t="s">
        <v>273</v>
      </c>
      <c r="D175" s="17" t="s">
        <v>50</v>
      </c>
      <c r="E175" s="72">
        <v>75</v>
      </c>
      <c r="F175" s="72">
        <v>75</v>
      </c>
      <c r="G175" s="64">
        <f t="shared" si="9"/>
        <v>100</v>
      </c>
      <c r="H175" s="224"/>
    </row>
    <row r="176" spans="1:8" s="111" customFormat="1" ht="15" customHeight="1" x14ac:dyDescent="0.25">
      <c r="A176" s="114"/>
    </row>
    <row r="177" spans="1:12" s="111" customFormat="1" x14ac:dyDescent="0.25"/>
    <row r="178" spans="1:12" s="111" customFormat="1" x14ac:dyDescent="0.25"/>
    <row r="179" spans="1:12" s="111" customFormat="1" ht="15.75" x14ac:dyDescent="0.25">
      <c r="A179" s="131" t="s">
        <v>279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</row>
    <row r="180" spans="1:12" ht="15.75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1:12" ht="15.75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1:12" ht="15.75" x14ac:dyDescent="0.25">
      <c r="A182" s="131" t="s">
        <v>281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</row>
    <row r="183" spans="1:12" x14ac:dyDescent="0.25">
      <c r="A183" s="4" t="s">
        <v>280</v>
      </c>
      <c r="B183" s="4"/>
      <c r="C183" s="4"/>
      <c r="D183" s="4"/>
      <c r="H183" s="4"/>
    </row>
  </sheetData>
  <mergeCells count="125">
    <mergeCell ref="A171:H171"/>
    <mergeCell ref="B172:H172"/>
    <mergeCell ref="H173:H175"/>
    <mergeCell ref="H167:H170"/>
    <mergeCell ref="A164:H164"/>
    <mergeCell ref="H148:H151"/>
    <mergeCell ref="H116:H119"/>
    <mergeCell ref="H112:H115"/>
    <mergeCell ref="A116:A119"/>
    <mergeCell ref="H142:H145"/>
    <mergeCell ref="A146:H146"/>
    <mergeCell ref="B147:H147"/>
    <mergeCell ref="A122:A125"/>
    <mergeCell ref="A126:A129"/>
    <mergeCell ref="A130:A133"/>
    <mergeCell ref="A160:A163"/>
    <mergeCell ref="A138:A141"/>
    <mergeCell ref="A142:A145"/>
    <mergeCell ref="A152:A155"/>
    <mergeCell ref="A148:A151"/>
    <mergeCell ref="A165:H165"/>
    <mergeCell ref="B166:H166"/>
    <mergeCell ref="A20:H20"/>
    <mergeCell ref="B22:H22"/>
    <mergeCell ref="A11:H11"/>
    <mergeCell ref="A12:H12"/>
    <mergeCell ref="B13:H13"/>
    <mergeCell ref="A21:H21"/>
    <mergeCell ref="B25:G25"/>
    <mergeCell ref="H14:H19"/>
    <mergeCell ref="H30:H33"/>
    <mergeCell ref="B30:B31"/>
    <mergeCell ref="A30:A33"/>
    <mergeCell ref="A14:A15"/>
    <mergeCell ref="A16:A19"/>
    <mergeCell ref="D1:H1"/>
    <mergeCell ref="A3:H3"/>
    <mergeCell ref="A4:H4"/>
    <mergeCell ref="A5:H5"/>
    <mergeCell ref="H6:H7"/>
    <mergeCell ref="E6:F6"/>
    <mergeCell ref="A6:A7"/>
    <mergeCell ref="B6:B7"/>
    <mergeCell ref="C6:C7"/>
    <mergeCell ref="D6:D7"/>
    <mergeCell ref="G6:G7"/>
    <mergeCell ref="A9:A10"/>
    <mergeCell ref="H126:H129"/>
    <mergeCell ref="A38:A39"/>
    <mergeCell ref="A47:A49"/>
    <mergeCell ref="A54:A55"/>
    <mergeCell ref="A56:A59"/>
    <mergeCell ref="A63:A64"/>
    <mergeCell ref="B66:B67"/>
    <mergeCell ref="A65:A69"/>
    <mergeCell ref="B82:B83"/>
    <mergeCell ref="A82:A85"/>
    <mergeCell ref="A86:A89"/>
    <mergeCell ref="H100:H103"/>
    <mergeCell ref="H34:H37"/>
    <mergeCell ref="H54:H55"/>
    <mergeCell ref="H56:H59"/>
    <mergeCell ref="H50:H53"/>
    <mergeCell ref="B42:G42"/>
    <mergeCell ref="B74:G74"/>
    <mergeCell ref="A42:A46"/>
    <mergeCell ref="A74:A78"/>
    <mergeCell ref="A100:A103"/>
    <mergeCell ref="B43:B44"/>
    <mergeCell ref="B26:B27"/>
    <mergeCell ref="A179:L179"/>
    <mergeCell ref="A182:L182"/>
    <mergeCell ref="H43:H46"/>
    <mergeCell ref="H130:H133"/>
    <mergeCell ref="H122:H125"/>
    <mergeCell ref="A120:H120"/>
    <mergeCell ref="B121:H121"/>
    <mergeCell ref="H160:H163"/>
    <mergeCell ref="H156:H159"/>
    <mergeCell ref="H152:H155"/>
    <mergeCell ref="H138:H141"/>
    <mergeCell ref="A50:A53"/>
    <mergeCell ref="B50:B51"/>
    <mergeCell ref="B70:B71"/>
    <mergeCell ref="A70:A73"/>
    <mergeCell ref="B75:B76"/>
    <mergeCell ref="A79:A81"/>
    <mergeCell ref="A104:A107"/>
    <mergeCell ref="A60:H60"/>
    <mergeCell ref="A156:A159"/>
    <mergeCell ref="A91:A92"/>
    <mergeCell ref="A61:H61"/>
    <mergeCell ref="B62:H62"/>
    <mergeCell ref="A90:H90"/>
    <mergeCell ref="A112:A113"/>
    <mergeCell ref="A114:A115"/>
    <mergeCell ref="A134:A135"/>
    <mergeCell ref="A136:A137"/>
    <mergeCell ref="H26:H27"/>
    <mergeCell ref="H28:H29"/>
    <mergeCell ref="A95:A97"/>
    <mergeCell ref="A98:A99"/>
    <mergeCell ref="H104:H106"/>
    <mergeCell ref="H134:H135"/>
    <mergeCell ref="H136:H137"/>
    <mergeCell ref="A34:A37"/>
    <mergeCell ref="A40:A41"/>
    <mergeCell ref="B34:B35"/>
    <mergeCell ref="H38:H41"/>
    <mergeCell ref="A93:H93"/>
    <mergeCell ref="B65:H65"/>
    <mergeCell ref="B96:B97"/>
    <mergeCell ref="H79:H81"/>
    <mergeCell ref="H82:H85"/>
    <mergeCell ref="H86:H89"/>
    <mergeCell ref="H95:H99"/>
    <mergeCell ref="A108:A111"/>
    <mergeCell ref="H66:H73"/>
    <mergeCell ref="H48:H49"/>
    <mergeCell ref="H108:H109"/>
    <mergeCell ref="H110:H111"/>
    <mergeCell ref="A25:A27"/>
    <mergeCell ref="A28:A29"/>
    <mergeCell ref="H75:H76"/>
    <mergeCell ref="H77:H78"/>
  </mergeCells>
  <pageMargins left="0.51181102362204722" right="0.11811023622047245" top="1.1811023622047245" bottom="0.15748031496062992" header="0.11811023622047245" footer="0.11811023622047245"/>
  <pageSetup paperSize="9" fitToHeight="0" orientation="landscape" r:id="rId1"/>
  <rowBreaks count="9" manualBreakCount="9">
    <brk id="13" max="7" man="1"/>
    <brk id="19" max="7" man="1"/>
    <brk id="27" max="7" man="1"/>
    <brk id="59" max="7" man="1"/>
    <brk id="121" max="7" man="1"/>
    <brk id="143" max="7" man="1"/>
    <brk id="151" max="7" man="1"/>
    <brk id="161" max="7" man="1"/>
    <brk id="1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Додаток 5</vt:lpstr>
      <vt:lpstr>Додаток 6</vt:lpstr>
      <vt:lpstr>'Додаток 5'!Заголовки_для_печати</vt:lpstr>
      <vt:lpstr>'Додаток 6'!Заголовки_для_печати</vt:lpstr>
      <vt:lpstr>'Додаток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Ірина Миколаївна</dc:creator>
  <cp:lastModifiedBy>Пєхова Людмила Миколаївна</cp:lastModifiedBy>
  <cp:lastPrinted>2025-05-07T12:42:32Z</cp:lastPrinted>
  <dcterms:created xsi:type="dcterms:W3CDTF">2015-06-05T18:19:34Z</dcterms:created>
  <dcterms:modified xsi:type="dcterms:W3CDTF">2025-05-07T12:45:49Z</dcterms:modified>
</cp:coreProperties>
</file>