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143 виконком на сайт\№164-169\ВИКОНКОМ\№168\"/>
    </mc:Choice>
  </mc:AlternateContent>
  <xr:revisionPtr revIDLastSave="0" documentId="13_ncr:1_{36C0AD52-F209-4C26-B000-C5F712E577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 1" sheetId="3" r:id="rId1"/>
  </sheets>
  <definedNames>
    <definedName name="_xlnm.Print_Titles" localSheetId="0">'Дод 1'!$9:$13</definedName>
    <definedName name="_xlnm.Print_Area" localSheetId="0">'Дод 1'!$A$1:$N$120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1" i="3" l="1"/>
  <c r="J101" i="3"/>
  <c r="D101" i="3"/>
  <c r="E101" i="3"/>
  <c r="F101" i="3"/>
  <c r="H101" i="3"/>
  <c r="L108" i="3"/>
  <c r="M108" i="3"/>
  <c r="N108" i="3"/>
  <c r="G108" i="3"/>
  <c r="C108" i="3"/>
  <c r="L104" i="3"/>
  <c r="M104" i="3"/>
  <c r="N104" i="3"/>
  <c r="G104" i="3"/>
  <c r="C104" i="3"/>
  <c r="L105" i="3"/>
  <c r="M105" i="3"/>
  <c r="N105" i="3"/>
  <c r="G105" i="3"/>
  <c r="C105" i="3"/>
  <c r="C102" i="3"/>
  <c r="M107" i="3"/>
  <c r="N107" i="3"/>
  <c r="L107" i="3"/>
  <c r="G107" i="3"/>
  <c r="C107" i="3"/>
  <c r="K104" i="3" l="1"/>
  <c r="K108" i="3"/>
  <c r="K107" i="3"/>
  <c r="K105" i="3"/>
  <c r="L17" i="3"/>
  <c r="M17" i="3"/>
  <c r="N17" i="3"/>
  <c r="L18" i="3"/>
  <c r="M18" i="3"/>
  <c r="N18" i="3"/>
  <c r="L19" i="3"/>
  <c r="M19" i="3"/>
  <c r="N19" i="3"/>
  <c r="L20" i="3"/>
  <c r="M20" i="3"/>
  <c r="N20" i="3"/>
  <c r="L21" i="3"/>
  <c r="M21" i="3"/>
  <c r="N21" i="3"/>
  <c r="L22" i="3"/>
  <c r="M22" i="3"/>
  <c r="N22" i="3"/>
  <c r="M24" i="3"/>
  <c r="N24" i="3"/>
  <c r="L25" i="3"/>
  <c r="M25" i="3"/>
  <c r="N25" i="3"/>
  <c r="L26" i="3"/>
  <c r="M26" i="3"/>
  <c r="N26" i="3"/>
  <c r="L28" i="3"/>
  <c r="M28" i="3"/>
  <c r="N28" i="3"/>
  <c r="M30" i="3"/>
  <c r="N30" i="3"/>
  <c r="L31" i="3"/>
  <c r="M31" i="3"/>
  <c r="N31" i="3"/>
  <c r="L32" i="3"/>
  <c r="M32" i="3"/>
  <c r="N32" i="3"/>
  <c r="L35" i="3"/>
  <c r="M35" i="3"/>
  <c r="N35" i="3"/>
  <c r="L36" i="3"/>
  <c r="M36" i="3"/>
  <c r="N36" i="3"/>
  <c r="L37" i="3"/>
  <c r="M37" i="3"/>
  <c r="N37" i="3"/>
  <c r="L38" i="3"/>
  <c r="M38" i="3"/>
  <c r="N38" i="3"/>
  <c r="L39" i="3"/>
  <c r="M39" i="3"/>
  <c r="N39" i="3"/>
  <c r="L40" i="3"/>
  <c r="M40" i="3"/>
  <c r="N40" i="3"/>
  <c r="L41" i="3"/>
  <c r="M41" i="3"/>
  <c r="N41" i="3"/>
  <c r="L42" i="3"/>
  <c r="M42" i="3"/>
  <c r="N42" i="3"/>
  <c r="L43" i="3"/>
  <c r="M43" i="3"/>
  <c r="N43" i="3"/>
  <c r="L45" i="3"/>
  <c r="M45" i="3"/>
  <c r="N45" i="3"/>
  <c r="L46" i="3"/>
  <c r="M46" i="3"/>
  <c r="N46" i="3"/>
  <c r="L47" i="3"/>
  <c r="M47" i="3"/>
  <c r="N47" i="3"/>
  <c r="L49" i="3"/>
  <c r="M49" i="3"/>
  <c r="N49" i="3"/>
  <c r="L50" i="3"/>
  <c r="M50" i="3"/>
  <c r="N50" i="3"/>
  <c r="L51" i="3"/>
  <c r="M51" i="3"/>
  <c r="N51" i="3"/>
  <c r="L54" i="3"/>
  <c r="M54" i="3"/>
  <c r="N54" i="3"/>
  <c r="L55" i="3"/>
  <c r="M55" i="3"/>
  <c r="N55" i="3"/>
  <c r="L58" i="3"/>
  <c r="M58" i="3"/>
  <c r="N58" i="3"/>
  <c r="L59" i="3"/>
  <c r="M59" i="3"/>
  <c r="N59" i="3"/>
  <c r="L61" i="3"/>
  <c r="M61" i="3"/>
  <c r="N61" i="3"/>
  <c r="L62" i="3"/>
  <c r="M62" i="3"/>
  <c r="N62" i="3"/>
  <c r="L65" i="3"/>
  <c r="M65" i="3"/>
  <c r="N65" i="3"/>
  <c r="L66" i="3"/>
  <c r="M66" i="3"/>
  <c r="N66" i="3"/>
  <c r="L67" i="3"/>
  <c r="M67" i="3"/>
  <c r="N67" i="3"/>
  <c r="L68" i="3"/>
  <c r="M68" i="3"/>
  <c r="N68" i="3"/>
  <c r="L70" i="3"/>
  <c r="M70" i="3"/>
  <c r="N70" i="3"/>
  <c r="L71" i="3"/>
  <c r="M71" i="3"/>
  <c r="N71" i="3"/>
  <c r="L72" i="3"/>
  <c r="M72" i="3"/>
  <c r="N72" i="3"/>
  <c r="L75" i="3"/>
  <c r="M75" i="3"/>
  <c r="N75" i="3"/>
  <c r="L76" i="3"/>
  <c r="M76" i="3"/>
  <c r="N76" i="3"/>
  <c r="L77" i="3"/>
  <c r="M77" i="3"/>
  <c r="N77" i="3"/>
  <c r="L80" i="3"/>
  <c r="M80" i="3"/>
  <c r="N80" i="3"/>
  <c r="L81" i="3"/>
  <c r="M81" i="3"/>
  <c r="N81" i="3"/>
  <c r="L82" i="3"/>
  <c r="M82" i="3"/>
  <c r="N82" i="3"/>
  <c r="L83" i="3"/>
  <c r="M83" i="3"/>
  <c r="N83" i="3"/>
  <c r="L84" i="3"/>
  <c r="M84" i="3"/>
  <c r="N84" i="3"/>
  <c r="L87" i="3"/>
  <c r="M87" i="3"/>
  <c r="N87" i="3"/>
  <c r="L88" i="3"/>
  <c r="L89" i="3"/>
  <c r="L90" i="3"/>
  <c r="M90" i="3"/>
  <c r="N90" i="3"/>
  <c r="L91" i="3"/>
  <c r="L92" i="3"/>
  <c r="L93" i="3"/>
  <c r="M93" i="3"/>
  <c r="N93" i="3"/>
  <c r="L94" i="3"/>
  <c r="M94" i="3"/>
  <c r="N94" i="3"/>
  <c r="M98" i="3"/>
  <c r="N98" i="3"/>
  <c r="L99" i="3"/>
  <c r="M99" i="3"/>
  <c r="N99" i="3"/>
  <c r="L100" i="3"/>
  <c r="M100" i="3"/>
  <c r="N100" i="3"/>
  <c r="L102" i="3"/>
  <c r="M102" i="3"/>
  <c r="N102" i="3"/>
  <c r="N101" i="3" s="1"/>
  <c r="L103" i="3"/>
  <c r="M103" i="3"/>
  <c r="N103" i="3"/>
  <c r="L106" i="3"/>
  <c r="M106" i="3"/>
  <c r="N106" i="3"/>
  <c r="L110" i="3"/>
  <c r="M110" i="3"/>
  <c r="N110" i="3"/>
  <c r="L111" i="3"/>
  <c r="M111" i="3"/>
  <c r="N111" i="3"/>
  <c r="L112" i="3"/>
  <c r="M112" i="3"/>
  <c r="N112" i="3"/>
  <c r="L113" i="3"/>
  <c r="M113" i="3"/>
  <c r="N113" i="3"/>
  <c r="L114" i="3"/>
  <c r="M114" i="3"/>
  <c r="N114" i="3"/>
  <c r="L115" i="3"/>
  <c r="M115" i="3"/>
  <c r="N115" i="3"/>
  <c r="L116" i="3"/>
  <c r="M116" i="3"/>
  <c r="N116" i="3"/>
  <c r="L117" i="3"/>
  <c r="M117" i="3"/>
  <c r="N117" i="3"/>
  <c r="H98" i="3"/>
  <c r="G102" i="3"/>
  <c r="M101" i="3" l="1"/>
  <c r="L101" i="3"/>
  <c r="G117" i="3"/>
  <c r="G116" i="3"/>
  <c r="G115" i="3"/>
  <c r="G114" i="3"/>
  <c r="G113" i="3"/>
  <c r="G112" i="3"/>
  <c r="G111" i="3"/>
  <c r="G110" i="3"/>
  <c r="J109" i="3"/>
  <c r="J97" i="3" s="1"/>
  <c r="J96" i="3" s="1"/>
  <c r="I109" i="3"/>
  <c r="H109" i="3"/>
  <c r="H97" i="3" s="1"/>
  <c r="G106" i="3"/>
  <c r="G103" i="3"/>
  <c r="G101" i="3" s="1"/>
  <c r="G100" i="3"/>
  <c r="G99" i="3"/>
  <c r="G98" i="3"/>
  <c r="G94" i="3"/>
  <c r="G93" i="3"/>
  <c r="J92" i="3"/>
  <c r="J91" i="3" s="1"/>
  <c r="I92" i="3"/>
  <c r="G92" i="3" s="1"/>
  <c r="G90" i="3"/>
  <c r="J89" i="3"/>
  <c r="I89" i="3"/>
  <c r="G89" i="3" s="1"/>
  <c r="G87" i="3"/>
  <c r="J86" i="3"/>
  <c r="J85" i="3" s="1"/>
  <c r="I86" i="3"/>
  <c r="I85" i="3" s="1"/>
  <c r="H86" i="3"/>
  <c r="H85" i="3" s="1"/>
  <c r="G84" i="3"/>
  <c r="G83" i="3"/>
  <c r="G82" i="3"/>
  <c r="G81" i="3"/>
  <c r="G80" i="3"/>
  <c r="J79" i="3"/>
  <c r="J78" i="3" s="1"/>
  <c r="I79" i="3"/>
  <c r="I78" i="3" s="1"/>
  <c r="H79" i="3"/>
  <c r="G77" i="3"/>
  <c r="G76" i="3"/>
  <c r="G75" i="3"/>
  <c r="J74" i="3"/>
  <c r="J73" i="3" s="1"/>
  <c r="I74" i="3"/>
  <c r="H74" i="3"/>
  <c r="H73" i="3" s="1"/>
  <c r="G72" i="3"/>
  <c r="G71" i="3"/>
  <c r="G70" i="3"/>
  <c r="J69" i="3"/>
  <c r="I69" i="3"/>
  <c r="H69" i="3"/>
  <c r="G68" i="3"/>
  <c r="G67" i="3"/>
  <c r="G66" i="3"/>
  <c r="G65" i="3"/>
  <c r="J64" i="3"/>
  <c r="I64" i="3"/>
  <c r="H64" i="3"/>
  <c r="G62" i="3"/>
  <c r="G61" i="3"/>
  <c r="J60" i="3"/>
  <c r="J57" i="3" s="1"/>
  <c r="I60" i="3"/>
  <c r="I57" i="3" s="1"/>
  <c r="H60" i="3"/>
  <c r="H57" i="3" s="1"/>
  <c r="G59" i="3"/>
  <c r="G58" i="3"/>
  <c r="G55" i="3"/>
  <c r="G54" i="3"/>
  <c r="J53" i="3"/>
  <c r="J52" i="3" s="1"/>
  <c r="I53" i="3"/>
  <c r="I52" i="3" s="1"/>
  <c r="H53" i="3"/>
  <c r="G51" i="3"/>
  <c r="G50" i="3"/>
  <c r="G49" i="3"/>
  <c r="J48" i="3"/>
  <c r="I48" i="3"/>
  <c r="H48" i="3"/>
  <c r="G47" i="3"/>
  <c r="G46" i="3"/>
  <c r="G45" i="3"/>
  <c r="J44" i="3"/>
  <c r="I44" i="3"/>
  <c r="G44" i="3" s="1"/>
  <c r="G43" i="3"/>
  <c r="G42" i="3"/>
  <c r="G41" i="3"/>
  <c r="G40" i="3"/>
  <c r="G39" i="3"/>
  <c r="G38" i="3"/>
  <c r="G37" i="3"/>
  <c r="G36" i="3"/>
  <c r="G35" i="3"/>
  <c r="J34" i="3"/>
  <c r="I34" i="3"/>
  <c r="G32" i="3"/>
  <c r="G31" i="3"/>
  <c r="H30" i="3"/>
  <c r="G30" i="3" s="1"/>
  <c r="J29" i="3"/>
  <c r="I29" i="3"/>
  <c r="G28" i="3"/>
  <c r="J27" i="3"/>
  <c r="J23" i="3" s="1"/>
  <c r="I27" i="3"/>
  <c r="I23" i="3" s="1"/>
  <c r="H27" i="3"/>
  <c r="G26" i="3"/>
  <c r="G25" i="3"/>
  <c r="H24" i="3"/>
  <c r="G24" i="3" s="1"/>
  <c r="G22" i="3"/>
  <c r="G21" i="3"/>
  <c r="G20" i="3"/>
  <c r="G19" i="3"/>
  <c r="G18" i="3"/>
  <c r="G17" i="3"/>
  <c r="J16" i="3"/>
  <c r="J15" i="3" s="1"/>
  <c r="I16" i="3"/>
  <c r="I15" i="3" s="1"/>
  <c r="H16" i="3"/>
  <c r="D98" i="3"/>
  <c r="L98" i="3" s="1"/>
  <c r="C100" i="3"/>
  <c r="I33" i="3" l="1"/>
  <c r="I14" i="3" s="1"/>
  <c r="G16" i="3"/>
  <c r="G79" i="3"/>
  <c r="G48" i="3"/>
  <c r="J63" i="3"/>
  <c r="J56" i="3" s="1"/>
  <c r="G27" i="3"/>
  <c r="H63" i="3"/>
  <c r="I63" i="3"/>
  <c r="G63" i="3" s="1"/>
  <c r="K117" i="3"/>
  <c r="G85" i="3"/>
  <c r="G69" i="3"/>
  <c r="G86" i="3"/>
  <c r="G109" i="3"/>
  <c r="K116" i="3"/>
  <c r="I97" i="3"/>
  <c r="I96" i="3" s="1"/>
  <c r="J88" i="3"/>
  <c r="G74" i="3"/>
  <c r="G53" i="3"/>
  <c r="H29" i="3"/>
  <c r="G29" i="3" s="1"/>
  <c r="H23" i="3"/>
  <c r="G23" i="3" s="1"/>
  <c r="J33" i="3"/>
  <c r="J14" i="3" s="1"/>
  <c r="H15" i="3"/>
  <c r="G15" i="3" s="1"/>
  <c r="H52" i="3"/>
  <c r="G52" i="3" s="1"/>
  <c r="G60" i="3"/>
  <c r="G64" i="3"/>
  <c r="H78" i="3"/>
  <c r="G78" i="3" s="1"/>
  <c r="I73" i="3"/>
  <c r="G73" i="3" s="1"/>
  <c r="G57" i="3"/>
  <c r="H34" i="3"/>
  <c r="I91" i="3"/>
  <c r="C47" i="3"/>
  <c r="E74" i="3"/>
  <c r="F74" i="3"/>
  <c r="D74" i="3"/>
  <c r="L74" i="3" s="1"/>
  <c r="F92" i="3"/>
  <c r="N92" i="3" s="1"/>
  <c r="E92" i="3"/>
  <c r="M92" i="3" s="1"/>
  <c r="C93" i="3"/>
  <c r="E73" i="3" l="1"/>
  <c r="M73" i="3" s="1"/>
  <c r="M74" i="3"/>
  <c r="F73" i="3"/>
  <c r="N73" i="3" s="1"/>
  <c r="N74" i="3"/>
  <c r="D73" i="3"/>
  <c r="L73" i="3" s="1"/>
  <c r="J95" i="3"/>
  <c r="J118" i="3" s="1"/>
  <c r="G97" i="3"/>
  <c r="K115" i="3"/>
  <c r="H96" i="3"/>
  <c r="I56" i="3"/>
  <c r="H56" i="3"/>
  <c r="G34" i="3"/>
  <c r="H33" i="3"/>
  <c r="G91" i="3"/>
  <c r="I88" i="3"/>
  <c r="E109" i="3"/>
  <c r="M109" i="3" s="1"/>
  <c r="F109" i="3"/>
  <c r="N109" i="3" s="1"/>
  <c r="D109" i="3"/>
  <c r="L109" i="3" s="1"/>
  <c r="C117" i="3"/>
  <c r="D30" i="3"/>
  <c r="L30" i="3" s="1"/>
  <c r="D69" i="3"/>
  <c r="L69" i="3" s="1"/>
  <c r="D16" i="3"/>
  <c r="L16" i="3" s="1"/>
  <c r="C22" i="3"/>
  <c r="D97" i="3" l="1"/>
  <c r="L97" i="3" s="1"/>
  <c r="G96" i="3"/>
  <c r="K114" i="3"/>
  <c r="G56" i="3"/>
  <c r="G33" i="3"/>
  <c r="H14" i="3"/>
  <c r="G88" i="3"/>
  <c r="I95" i="3"/>
  <c r="I118" i="3" s="1"/>
  <c r="C92" i="3"/>
  <c r="F89" i="3"/>
  <c r="N89" i="3" s="1"/>
  <c r="E89" i="3"/>
  <c r="C87" i="3"/>
  <c r="C90" i="3"/>
  <c r="C94" i="3"/>
  <c r="C89" i="3" l="1"/>
  <c r="M89" i="3"/>
  <c r="K113" i="3"/>
  <c r="H95" i="3"/>
  <c r="H118" i="3" s="1"/>
  <c r="G118" i="3" s="1"/>
  <c r="G14" i="3"/>
  <c r="G95" i="3" s="1"/>
  <c r="F91" i="3"/>
  <c r="N91" i="3" s="1"/>
  <c r="E91" i="3"/>
  <c r="C18" i="3"/>
  <c r="C19" i="3"/>
  <c r="D29" i="3"/>
  <c r="L29" i="3" s="1"/>
  <c r="C31" i="3"/>
  <c r="C32" i="3"/>
  <c r="C81" i="3"/>
  <c r="E44" i="3"/>
  <c r="M44" i="3" s="1"/>
  <c r="F44" i="3"/>
  <c r="N44" i="3" s="1"/>
  <c r="C46" i="3"/>
  <c r="D44" i="3"/>
  <c r="L44" i="3" s="1"/>
  <c r="C59" i="3"/>
  <c r="C115" i="3"/>
  <c r="D64" i="3"/>
  <c r="L64" i="3" s="1"/>
  <c r="C71" i="3"/>
  <c r="C58" i="3"/>
  <c r="C110" i="3"/>
  <c r="C68" i="3"/>
  <c r="C113" i="3"/>
  <c r="C114" i="3"/>
  <c r="C106" i="3"/>
  <c r="C77" i="3"/>
  <c r="E79" i="3"/>
  <c r="M79" i="3" s="1"/>
  <c r="C76" i="3"/>
  <c r="F79" i="3"/>
  <c r="N79" i="3" s="1"/>
  <c r="D79" i="3"/>
  <c r="L79" i="3" s="1"/>
  <c r="C83" i="3"/>
  <c r="C84" i="3"/>
  <c r="C99" i="3"/>
  <c r="E29" i="3"/>
  <c r="M29" i="3" s="1"/>
  <c r="F29" i="3"/>
  <c r="N29" i="3" s="1"/>
  <c r="D24" i="3"/>
  <c r="L24" i="3" s="1"/>
  <c r="C25" i="3"/>
  <c r="C26" i="3"/>
  <c r="D60" i="3"/>
  <c r="L60" i="3" s="1"/>
  <c r="D15" i="3"/>
  <c r="D27" i="3"/>
  <c r="L27" i="3" s="1"/>
  <c r="D48" i="3"/>
  <c r="L48" i="3" s="1"/>
  <c r="C28" i="3"/>
  <c r="E27" i="3"/>
  <c r="M27" i="3" s="1"/>
  <c r="F27" i="3"/>
  <c r="N27" i="3" s="1"/>
  <c r="F16" i="3"/>
  <c r="N16" i="3" s="1"/>
  <c r="F34" i="3"/>
  <c r="N34" i="3" s="1"/>
  <c r="F48" i="3"/>
  <c r="N48" i="3" s="1"/>
  <c r="F53" i="3"/>
  <c r="N53" i="3" s="1"/>
  <c r="E53" i="3"/>
  <c r="M53" i="3" s="1"/>
  <c r="E16" i="3"/>
  <c r="M16" i="3" s="1"/>
  <c r="E34" i="3"/>
  <c r="M34" i="3" s="1"/>
  <c r="E48" i="3"/>
  <c r="M48" i="3" s="1"/>
  <c r="D53" i="3"/>
  <c r="L53" i="3" s="1"/>
  <c r="C112" i="3"/>
  <c r="C111" i="3"/>
  <c r="F60" i="3"/>
  <c r="N60" i="3" s="1"/>
  <c r="F64" i="3"/>
  <c r="N64" i="3" s="1"/>
  <c r="F69" i="3"/>
  <c r="N69" i="3" s="1"/>
  <c r="F86" i="3"/>
  <c r="N86" i="3" s="1"/>
  <c r="E60" i="3"/>
  <c r="M60" i="3" s="1"/>
  <c r="E64" i="3"/>
  <c r="M64" i="3" s="1"/>
  <c r="E69" i="3"/>
  <c r="M69" i="3" s="1"/>
  <c r="E86" i="3"/>
  <c r="M86" i="3" s="1"/>
  <c r="D86" i="3"/>
  <c r="L86" i="3" s="1"/>
  <c r="C116" i="3"/>
  <c r="C103" i="3"/>
  <c r="C82" i="3"/>
  <c r="C75" i="3"/>
  <c r="C72" i="3"/>
  <c r="C70" i="3"/>
  <c r="C67" i="3"/>
  <c r="C66" i="3"/>
  <c r="C65" i="3"/>
  <c r="C62" i="3"/>
  <c r="C61" i="3"/>
  <c r="C55" i="3"/>
  <c r="C54" i="3"/>
  <c r="C51" i="3"/>
  <c r="C50" i="3"/>
  <c r="C49" i="3"/>
  <c r="C45" i="3"/>
  <c r="C43" i="3"/>
  <c r="C42" i="3"/>
  <c r="C41" i="3"/>
  <c r="C40" i="3"/>
  <c r="C39" i="3"/>
  <c r="C38" i="3"/>
  <c r="C37" i="3"/>
  <c r="C36" i="3"/>
  <c r="C35" i="3"/>
  <c r="C21" i="3"/>
  <c r="C20" i="3"/>
  <c r="C17" i="3"/>
  <c r="C80" i="3"/>
  <c r="C101" i="3" l="1"/>
  <c r="L15" i="3"/>
  <c r="K15" i="3" s="1"/>
  <c r="C91" i="3"/>
  <c r="M91" i="3"/>
  <c r="D57" i="3"/>
  <c r="L57" i="3" s="1"/>
  <c r="D63" i="3"/>
  <c r="L63" i="3" s="1"/>
  <c r="D34" i="3"/>
  <c r="K112" i="3"/>
  <c r="E33" i="3"/>
  <c r="M33" i="3" s="1"/>
  <c r="F33" i="3"/>
  <c r="N33" i="3" s="1"/>
  <c r="C53" i="3"/>
  <c r="C86" i="3"/>
  <c r="E52" i="3"/>
  <c r="M52" i="3" s="1"/>
  <c r="E88" i="3"/>
  <c r="E85" i="3"/>
  <c r="M85" i="3" s="1"/>
  <c r="F88" i="3"/>
  <c r="N88" i="3" s="1"/>
  <c r="E23" i="3"/>
  <c r="M23" i="3" s="1"/>
  <c r="F63" i="3"/>
  <c r="N63" i="3" s="1"/>
  <c r="E15" i="3"/>
  <c r="M15" i="3" s="1"/>
  <c r="C98" i="3"/>
  <c r="D78" i="3"/>
  <c r="L78" i="3" s="1"/>
  <c r="E78" i="3"/>
  <c r="M78" i="3" s="1"/>
  <c r="C24" i="3"/>
  <c r="D85" i="3"/>
  <c r="L85" i="3" s="1"/>
  <c r="F85" i="3"/>
  <c r="N85" i="3" s="1"/>
  <c r="F57" i="3"/>
  <c r="N57" i="3" s="1"/>
  <c r="F52" i="3"/>
  <c r="N52" i="3" s="1"/>
  <c r="F23" i="3"/>
  <c r="N23" i="3" s="1"/>
  <c r="E97" i="3"/>
  <c r="M97" i="3" s="1"/>
  <c r="C64" i="3"/>
  <c r="C27" i="3"/>
  <c r="C29" i="3"/>
  <c r="E63" i="3"/>
  <c r="M63" i="3" s="1"/>
  <c r="C30" i="3"/>
  <c r="C79" i="3"/>
  <c r="C60" i="3"/>
  <c r="C44" i="3"/>
  <c r="D23" i="3"/>
  <c r="L23" i="3" s="1"/>
  <c r="C74" i="3"/>
  <c r="C48" i="3"/>
  <c r="F15" i="3"/>
  <c r="N15" i="3" s="1"/>
  <c r="D52" i="3"/>
  <c r="L52" i="3" s="1"/>
  <c r="F97" i="3"/>
  <c r="N97" i="3" s="1"/>
  <c r="C69" i="3"/>
  <c r="C109" i="3"/>
  <c r="E57" i="3"/>
  <c r="M57" i="3" s="1"/>
  <c r="C16" i="3"/>
  <c r="C15" i="3"/>
  <c r="F78" i="3"/>
  <c r="N78" i="3" s="1"/>
  <c r="C88" i="3" l="1"/>
  <c r="M88" i="3"/>
  <c r="C34" i="3"/>
  <c r="L34" i="3"/>
  <c r="D33" i="3"/>
  <c r="L33" i="3" s="1"/>
  <c r="K111" i="3"/>
  <c r="C85" i="3"/>
  <c r="C52" i="3"/>
  <c r="E14" i="3"/>
  <c r="M14" i="3" s="1"/>
  <c r="C23" i="3"/>
  <c r="C78" i="3"/>
  <c r="F96" i="3"/>
  <c r="N96" i="3" s="1"/>
  <c r="E96" i="3"/>
  <c r="M96" i="3" s="1"/>
  <c r="C97" i="3"/>
  <c r="C63" i="3"/>
  <c r="D96" i="3"/>
  <c r="L96" i="3" s="1"/>
  <c r="D56" i="3"/>
  <c r="L56" i="3" s="1"/>
  <c r="F14" i="3"/>
  <c r="N14" i="3" s="1"/>
  <c r="C57" i="3"/>
  <c r="E56" i="3"/>
  <c r="M56" i="3" s="1"/>
  <c r="C73" i="3"/>
  <c r="F56" i="3"/>
  <c r="N56" i="3" s="1"/>
  <c r="C33" i="3" l="1"/>
  <c r="D14" i="3"/>
  <c r="L14" i="3" s="1"/>
  <c r="K110" i="3"/>
  <c r="C96" i="3"/>
  <c r="E95" i="3"/>
  <c r="F95" i="3"/>
  <c r="N95" i="3" s="1"/>
  <c r="C56" i="3"/>
  <c r="E118" i="3" l="1"/>
  <c r="M118" i="3" s="1"/>
  <c r="M95" i="3"/>
  <c r="C14" i="3"/>
  <c r="C95" i="3" s="1"/>
  <c r="D95" i="3"/>
  <c r="L95" i="3" s="1"/>
  <c r="K109" i="3"/>
  <c r="F118" i="3"/>
  <c r="N118" i="3" s="1"/>
  <c r="D118" i="3" l="1"/>
  <c r="K102" i="3"/>
  <c r="L118" i="3" l="1"/>
  <c r="K118" i="3" s="1"/>
  <c r="C118" i="3"/>
  <c r="K106" i="3"/>
  <c r="K103" i="3" l="1"/>
  <c r="K101" i="3" s="1"/>
  <c r="K100" i="3" l="1"/>
  <c r="K99" i="3" l="1"/>
  <c r="K98" i="3" l="1"/>
  <c r="K97" i="3" l="1"/>
  <c r="K96" i="3" l="1"/>
  <c r="K94" i="3" l="1"/>
  <c r="K93" i="3" l="1"/>
  <c r="K92" i="3" l="1"/>
  <c r="K91" i="3" l="1"/>
  <c r="K90" i="3" l="1"/>
  <c r="K89" i="3" l="1"/>
  <c r="K88" i="3" l="1"/>
  <c r="K87" i="3" l="1"/>
  <c r="K86" i="3" l="1"/>
  <c r="K85" i="3" l="1"/>
  <c r="K84" i="3" l="1"/>
  <c r="K83" i="3" l="1"/>
  <c r="K82" i="3" l="1"/>
  <c r="K81" i="3" l="1"/>
  <c r="K80" i="3" l="1"/>
  <c r="K79" i="3" l="1"/>
  <c r="K78" i="3" l="1"/>
  <c r="K77" i="3" l="1"/>
  <c r="K76" i="3" l="1"/>
  <c r="K75" i="3" l="1"/>
  <c r="K74" i="3" l="1"/>
  <c r="K73" i="3" l="1"/>
  <c r="K72" i="3" l="1"/>
  <c r="K71" i="3" l="1"/>
  <c r="K70" i="3" l="1"/>
  <c r="K69" i="3" l="1"/>
  <c r="K68" i="3" l="1"/>
  <c r="K67" i="3" l="1"/>
  <c r="K66" i="3" l="1"/>
  <c r="K65" i="3" l="1"/>
  <c r="K64" i="3" l="1"/>
  <c r="K63" i="3" l="1"/>
  <c r="K62" i="3" l="1"/>
  <c r="K61" i="3" l="1"/>
  <c r="K60" i="3" l="1"/>
  <c r="K59" i="3" l="1"/>
  <c r="K58" i="3" l="1"/>
  <c r="K57" i="3" l="1"/>
  <c r="K56" i="3" l="1"/>
  <c r="K55" i="3" l="1"/>
  <c r="K54" i="3" l="1"/>
  <c r="K53" i="3" l="1"/>
  <c r="K52" i="3" l="1"/>
  <c r="K51" i="3" l="1"/>
  <c r="K50" i="3" l="1"/>
  <c r="K49" i="3" l="1"/>
  <c r="K48" i="3" l="1"/>
  <c r="K47" i="3" l="1"/>
  <c r="K46" i="3" l="1"/>
  <c r="K45" i="3" l="1"/>
  <c r="K44" i="3" l="1"/>
  <c r="K43" i="3" l="1"/>
  <c r="K42" i="3" l="1"/>
  <c r="K41" i="3" l="1"/>
  <c r="K40" i="3" l="1"/>
  <c r="K39" i="3" l="1"/>
  <c r="K38" i="3" l="1"/>
  <c r="K37" i="3" l="1"/>
  <c r="K36" i="3" l="1"/>
  <c r="K35" i="3" l="1"/>
  <c r="K34" i="3" l="1"/>
  <c r="K33" i="3" l="1"/>
  <c r="K32" i="3" l="1"/>
  <c r="K31" i="3" l="1"/>
  <c r="K30" i="3" l="1"/>
  <c r="K29" i="3" l="1"/>
  <c r="K28" i="3" l="1"/>
  <c r="K27" i="3" l="1"/>
  <c r="K26" i="3" l="1"/>
  <c r="K25" i="3" l="1"/>
  <c r="K24" i="3" l="1"/>
  <c r="K23" i="3" l="1"/>
  <c r="K22" i="3" l="1"/>
  <c r="K21" i="3" l="1"/>
  <c r="K20" i="3" l="1"/>
  <c r="K19" i="3" l="1"/>
  <c r="K18" i="3" l="1"/>
  <c r="K17" i="3" l="1"/>
  <c r="K14" i="3" l="1"/>
  <c r="K95" i="3" s="1"/>
  <c r="K16" i="3"/>
</calcChain>
</file>

<file path=xl/sharedStrings.xml><?xml version="1.0" encoding="utf-8"?>
<sst xmlns="http://schemas.openxmlformats.org/spreadsheetml/2006/main" count="140" uniqueCount="123">
  <si>
    <t>Код</t>
  </si>
  <si>
    <t>Загальний фонд</t>
  </si>
  <si>
    <t>Спеціальний фонд</t>
  </si>
  <si>
    <t>Державне мито</t>
  </si>
  <si>
    <t>Адміністративні штрафи та інші санкції</t>
  </si>
  <si>
    <t>Власні надходження бюджетних установ</t>
  </si>
  <si>
    <t>Інші надходження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</si>
  <si>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</si>
  <si>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</si>
  <si>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</si>
  <si>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</si>
  <si>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</si>
  <si>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</si>
  <si>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Туристичний збір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</si>
  <si>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</si>
  <si>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</si>
  <si>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</si>
  <si>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</si>
  <si>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розміщення відходів у спеціально відведених для цього місцях чи на об’єктах, крім розміщення окремих видів відходів як вторинної сировини</t>
  </si>
  <si>
    <t>Адміністративні збори та платежі, доходи від некомерційної господарської діяльності</t>
  </si>
  <si>
    <t>Державне мито, пов’язане з видачею та оформленням закордонних паспортів (посвідок) та паспортів громадян України</t>
  </si>
  <si>
    <t>Надходження від плати за послуги, що надаються бюджетними установами згідно із законодавством</t>
  </si>
  <si>
    <t>Офіційні трансферти</t>
  </si>
  <si>
    <t>Інші фонди</t>
  </si>
  <si>
    <t xml:space="preserve">Податкові надходження </t>
  </si>
  <si>
    <t xml:space="preserve">Інші податки та збори </t>
  </si>
  <si>
    <t xml:space="preserve">Неподаткові надходження </t>
  </si>
  <si>
    <t xml:space="preserve">Доходи від власності та підприємницької діяльності </t>
  </si>
  <si>
    <t xml:space="preserve">Інші неподаткові надходження                                                 </t>
  </si>
  <si>
    <t xml:space="preserve">Від органів державного управління </t>
  </si>
  <si>
    <t xml:space="preserve">Цільові фонди </t>
  </si>
  <si>
    <t>Туристичний збір, сплачений юридичними особами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</si>
  <si>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</si>
  <si>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</si>
  <si>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</si>
  <si>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Плата за послуги, що надаються бюджетними установами згідно з їх основною діяльністю </t>
  </si>
  <si>
    <t>Надходження бюджетних установ від реалізації в установленому порядку майна (крім нерухомого майна)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</si>
  <si>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</si>
  <si>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об’єктів житлової нерухомості</t>
  </si>
  <si>
    <t>Податок на нерухоме майно, відмінне від земельної ділянки, сплачений фізичними особами, які є власниками об’єктів житлової нерухомості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</si>
  <si>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</si>
  <si>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</si>
  <si>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Плата за надання інших адміністративних послуг</t>
  </si>
  <si>
    <t>Податок та збір на доходи фізичних осіб</t>
  </si>
  <si>
    <t>Додаток 1</t>
  </si>
  <si>
    <t>Плата за надання адміністративних послуг</t>
  </si>
  <si>
    <t>Податок на нерухоме майно, відмінне від земельної ділянки,сплачений юридичними особами, які є власниками об’єктів нежитлової нерухомості</t>
  </si>
  <si>
    <t>Транспортний податок з юридичних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</si>
  <si>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</si>
  <si>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Податок на нерухоме майно, відмінне від земельної ділянки, сплачений фізичними особами, які є власниками об’єктів нежитлової нерухомості</t>
  </si>
  <si>
    <t>Адміністративний збір за державну реєстрацію речових прав на нерухоме майно та їх обтяжень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</si>
  <si>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</si>
  <si>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</si>
  <si>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</si>
  <si>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</si>
  <si>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 xml:space="preserve">Інші субвенції з місцевого бюджету </t>
  </si>
  <si>
    <t>у тому числі бюджет розвитку</t>
  </si>
  <si>
    <t>Усього</t>
  </si>
  <si>
    <t>усього</t>
  </si>
  <si>
    <t>Найменування згідно з Класифікацією доходів бюджету</t>
  </si>
  <si>
    <t>Усього доходів (без урахування міжбюджетних транфсертів)</t>
  </si>
  <si>
    <t>Разом доходів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</si>
  <si>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</si>
  <si>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</si>
  <si>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Рентна плата та плата за використання інших природних ресурсів</t>
  </si>
  <si>
    <t>(код бюджету)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</si>
  <si>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</si>
  <si>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 рубок головного користування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</si>
  <si>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</si>
  <si>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Дотації з державного бюджету місцевим бюджетам</t>
  </si>
  <si>
    <t>Базова дотація</t>
  </si>
  <si>
    <t>х</t>
  </si>
  <si>
    <t>Секретар ради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</si>
  <si>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</si>
  <si>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Рентна плата за спеціальне використання лісових ресурсів(крім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</si>
  <si>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грунтового покриву (родючого шару грунту)без спеціального дозволу; відшкодування збитків за погіршення якості грунтового покриву тощо та за неодержання доходів у зв'язку з тимчасовим невикористанням земельних ділянок </t>
  </si>
  <si>
    <t xml:space="preserve">восьмого скликання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</si>
  <si>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</si>
  <si>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Затверджено</t>
  </si>
  <si>
    <t>Рентна плата за користування надрами загальнодержавного значення</t>
  </si>
  <si>
    <t>Місцеві податки та збори, що сплачуються (перераховуються) згідно з Податковим кодексом України</t>
  </si>
  <si>
    <t>Рентна плата за користування надрами для видобування інших корисних копалин загальнодержавного значення</t>
  </si>
  <si>
    <t>Субвенція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</si>
  <si>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Плата за розміщення тимчасово вільних коштів місцевих бюджетів</t>
  </si>
  <si>
    <t>Державне мито не віднесене до інших категорій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</si>
  <si>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осіб-підприємців та громадських формувань, а також плата за надання інших платних послуг, пов'язаних з такою державною реєстрацією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</si>
  <si>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</si>
  <si>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Надходження коштів від відшкодування втрат сільськогосподарського і лісогосподарського виробництва</t>
  </si>
  <si>
    <t>Субвенція з місцевого бюджету за рахунок залишку коштів субвенції на надання державної підтримки особам з оосбливими освітніми потребами, що утворився на початок бюджетного періоду</t>
  </si>
  <si>
    <t>Туристичний збір, сплачений фізичними особами</t>
  </si>
  <si>
    <t>Надходження бюджетних установ від  додаткової (господарської) діяльності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</si>
  <si>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 підпунктом 213.1.14 пункту 213.1 статті 213 Податкового кодексу України</t>
  </si>
  <si>
    <t>Акцизний податок з реалізації суб'єктами господарювання роздрібної торгівлі підакцизних товарів (крім тих, що оподатковуються згідно з підпунктом 213.1.14 пункту 213.1 статті 213 Податкового кодексу України)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</si>
  <si>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</si>
  <si>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Валентина МАЛІГОН</t>
  </si>
  <si>
    <t>Доходи від операцій з капіталом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</si>
  <si>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</si>
  <si>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у комунальній власності</t>
  </si>
  <si>
    <t>Кошти від продажу землі і нематеріальних активів</t>
  </si>
  <si>
    <t>Кошти від продажу землі</t>
  </si>
  <si>
    <t>Податок на доходи фізичних осіб у вигляді мінімального податкового зобов`язання, що підлягає сплаті фізичними особами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</si>
  <si>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</si>
  <si>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</si>
  <si>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Податки на доходи, податки на прибуток, податки на збільшення ринкової вартості</t>
  </si>
  <si>
    <r>
      <t>Кошти від викупу земельних ділянок сільськогосподарського призначення державної та комунальної власності, передбачених пунктом 6</t>
    </r>
    <r>
      <rPr>
        <b/>
        <vertAlign val="superscript"/>
        <sz val="8"/>
        <rFont val="Times New Roman"/>
        <family val="1"/>
        <charset val="204"/>
      </rPr>
      <t>-1</t>
    </r>
    <r>
      <rPr>
        <sz val="12"/>
        <rFont val="Times New Roman"/>
        <family val="1"/>
        <charset val="204"/>
      </rPr>
      <t> розділу X "Перехідні положення" Земельного кодексу України</t>
    </r>
  </si>
  <si>
    <t>Адміністративний збір, що справляється відповідно до Закону України "Про державну реєстрацію юридичних осіб, фізичних осіб-підприємців та громадських формувань"</t>
  </si>
  <si>
    <t>Штрафні санкції, що застосовуються відповідно до Закону України "Про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</si>
  <si>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</si>
  <si>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r>
      <t>Орендна плата за земельні ділянки сільськогосподарського призначення державної власності, передані в оренду відповідно до статті 120-</t>
    </r>
    <r>
      <rPr>
        <sz val="11"/>
        <rFont val="Times New Roman"/>
        <family val="1"/>
        <charset val="204"/>
      </rPr>
      <t xml:space="preserve">1 </t>
    </r>
    <r>
      <rPr>
        <sz val="12"/>
        <rFont val="Times New Roman"/>
        <family val="1"/>
        <charset val="204"/>
      </rPr>
      <t>Земельного кодексу України</t>
    </r>
  </si>
  <si>
    <t>(грн)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</si>
  <si>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</si>
  <si>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 на здійснення доплат педагогічним працівникам закладів загальної середньої освіти</t>
  </si>
  <si>
    <t>Внесено зміни</t>
  </si>
  <si>
    <t>Затверджено з урахуванням змін</t>
  </si>
  <si>
    <t xml:space="preserve">"Доходи  бюджету Попівської сільської територіальної громади на 2026 рік"                                                                                  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</si>
  <si>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</si>
  <si>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 xml:space="preserve">Зміни до додатку 1  до  рішення  Попівської сільської  ради "Про бюджет Попівської сільської територіальної громади на 2026 рік" 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</si>
  <si>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</si>
  <si>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</si>
  <si>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</si>
  <si>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проектів в рамках Програми відновлення України III</t>
  </si>
  <si>
    <t>до рішення виконавчого комітету</t>
  </si>
  <si>
    <t>від  08.05.2026 № 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</si>
</sst>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4">
    <font>
      <sz val="10"/>
      <name val="Arial Cyr"/>
      <charset val="204"/>
    </font>
    <font>
      <sz val="10"/>
      <color indexed="10"/>
      <name val="Times New Roman"/>
      <family val="1"/>
    </font>
    <font>
      <sz val="8"/>
      <name val="Arial Cyr"/>
      <charset val="204"/>
    </font>
    <font>
      <vertAlign val="superscript"/>
      <sz val="10"/>
      <color indexed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3"/>
      <name val="Times New Roman"/>
      <family val="1"/>
    </font>
    <font>
      <i/>
      <sz val="10"/>
      <color indexed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u/>
      <sz val="14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 ANSI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u/>
      <sz val="10"/>
      <color theme="10"/>
      <name val="Arial Cyr"/>
      <charset val="204"/>
    </font>
    <font>
      <sz val="12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7"/>
      <color indexed="8"/>
      <name val="Times New Roman"/>
      <family val="1"/>
    </font>
    <font>
      <sz val="17"/>
      <name val="Times New Roman"/>
      <family val="1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1.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24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6" fillId="0" borderId="0" xfId="0" applyFont="1" applyAlignment="1">
      <alignment horizontal="justify" vertical="top"/>
    </xf>
    <xf numFmtId="1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left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" fontId="15" fillId="2" borderId="1" xfId="0" applyNumberFormat="1" applyFont="1" applyFill="1" applyBorder="1" applyAlignment="1">
      <alignment horizontal="justify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5" fillId="4" borderId="1" xfId="2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vertical="center" wrapText="1"/>
    </xf>
    <xf numFmtId="0" fontId="29" fillId="0" borderId="0" xfId="0" applyFont="1" applyAlignment="1">
      <alignment wrapText="1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top" wrapText="1"/>
    </xf>
    <xf numFmtId="0" fontId="29" fillId="4" borderId="1" xfId="0" applyFont="1" applyFill="1" applyBorder="1" applyAlignment="1">
      <alignment horizontal="left" vertical="top" wrapText="1"/>
    </xf>
    <xf numFmtId="0" fontId="15" fillId="0" borderId="1" xfId="0" applyFont="1" applyBorder="1"/>
    <xf numFmtId="0" fontId="20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15" fillId="0" borderId="0" xfId="0" applyFont="1" applyAlignment="1">
      <alignment wrapText="1"/>
    </xf>
    <xf numFmtId="1" fontId="15" fillId="5" borderId="1" xfId="0" applyNumberFormat="1" applyFont="1" applyFill="1" applyBorder="1" applyAlignment="1">
      <alignment horizontal="left"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horizontal="left" vertical="top" wrapText="1"/>
    </xf>
    <xf numFmtId="1" fontId="15" fillId="0" borderId="1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1" fontId="33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justify" vertical="top" wrapText="1"/>
    </xf>
    <xf numFmtId="1" fontId="3" fillId="0" borderId="0" xfId="0" applyNumberFormat="1" applyFon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" fontId="26" fillId="0" borderId="0" xfId="0" applyNumberFormat="1" applyFont="1" applyAlignment="1">
      <alignment horizontal="left" wrapText="1"/>
    </xf>
    <xf numFmtId="0" fontId="27" fillId="0" borderId="0" xfId="0" applyFont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</cellXfs>
  <cellStyles count="3">
    <cellStyle name="Normal_Доходи" xfId="1" xr:uid="{00000000-0005-0000-0000-000000000000}"/>
    <cellStyle name="Гіперпосилання" xfId="2" builtinId="8"/>
    <cellStyle name="Звичайни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kon.rada.gov.ua/rada/show/2755-17" TargetMode="External"/><Relationship Id="rId1" Type="http://schemas.openxmlformats.org/officeDocument/2006/relationships/hyperlink" Target="https://zakon.rada.gov.ua/rada/show/2755-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1"/>
  <sheetViews>
    <sheetView tabSelected="1" view="pageBreakPreview" zoomScale="90" zoomScaleSheetLayoutView="90" workbookViewId="0">
      <selection activeCell="K4" sqref="K4:N4"/>
    </sheetView>
  </sheetViews>
  <sheetFormatPr defaultRowHeight="12.75"/>
  <cols>
    <col min="1" max="1" width="10.7109375" style="4" customWidth="1"/>
    <col min="2" max="2" width="77.85546875" style="4" customWidth="1"/>
    <col min="3" max="3" width="16.5703125" style="4" customWidth="1"/>
    <col min="4" max="4" width="15.28515625" style="4" customWidth="1"/>
    <col min="5" max="5" width="14.140625" style="4" customWidth="1"/>
    <col min="6" max="6" width="14.42578125" style="1" customWidth="1"/>
    <col min="7" max="7" width="16" style="1" customWidth="1"/>
    <col min="8" max="8" width="15" style="1" customWidth="1"/>
    <col min="9" max="9" width="13.85546875" style="1" customWidth="1"/>
    <col min="10" max="10" width="14.28515625" style="1" customWidth="1"/>
    <col min="11" max="11" width="16.42578125" style="1" customWidth="1"/>
    <col min="12" max="12" width="16" style="1" customWidth="1"/>
    <col min="13" max="13" width="14" style="1" customWidth="1"/>
    <col min="14" max="14" width="13.5703125" style="1" customWidth="1"/>
    <col min="15" max="16384" width="9.140625" style="1"/>
  </cols>
  <sheetData>
    <row r="1" spans="1:14" s="4" customFormat="1" ht="21.75" customHeight="1">
      <c r="K1" s="70" t="s">
        <v>44</v>
      </c>
      <c r="L1" s="70"/>
      <c r="M1" s="70"/>
      <c r="N1" s="70"/>
    </row>
    <row r="2" spans="1:14" s="4" customFormat="1" ht="27.75" customHeight="1">
      <c r="K2" s="71" t="s">
        <v>121</v>
      </c>
      <c r="L2" s="71"/>
      <c r="M2" s="71"/>
      <c r="N2" s="71"/>
    </row>
    <row r="3" spans="1:14" s="4" customFormat="1" ht="23.25" hidden="1" customHeight="1">
      <c r="K3" s="72" t="s">
        <v>76</v>
      </c>
      <c r="L3" s="72"/>
      <c r="M3" s="72"/>
      <c r="N3" s="72"/>
    </row>
    <row r="4" spans="1:14" s="4" customFormat="1" ht="22.5" customHeight="1">
      <c r="K4" s="73" t="s">
        <v>122</v>
      </c>
      <c r="L4" s="73"/>
      <c r="M4" s="73"/>
      <c r="N4" s="73"/>
    </row>
    <row r="5" spans="1:14" s="4" customFormat="1" ht="22.5" customHeight="1">
      <c r="A5" s="74" t="s">
        <v>116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4" s="4" customFormat="1" ht="25.5" customHeight="1">
      <c r="A6" s="75" t="s">
        <v>114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</row>
    <row r="7" spans="1:14" s="4" customFormat="1" ht="17.25" customHeight="1">
      <c r="A7" s="80">
        <v>1854400000</v>
      </c>
      <c r="B7" s="80"/>
      <c r="C7" s="11"/>
      <c r="D7" s="11"/>
      <c r="E7" s="11"/>
      <c r="F7" s="11"/>
    </row>
    <row r="8" spans="1:14" s="4" customFormat="1" ht="12.75" customHeight="1">
      <c r="A8" s="81" t="s">
        <v>65</v>
      </c>
      <c r="B8" s="81"/>
      <c r="C8" s="11"/>
      <c r="D8" s="11"/>
      <c r="E8" s="11"/>
      <c r="N8" s="4" t="s">
        <v>109</v>
      </c>
    </row>
    <row r="9" spans="1:14" s="4" customFormat="1" ht="20.25" hidden="1" customHeight="1">
      <c r="A9" s="40" t="s">
        <v>0</v>
      </c>
      <c r="B9" s="40" t="s">
        <v>59</v>
      </c>
      <c r="C9" s="82" t="s">
        <v>78</v>
      </c>
      <c r="D9" s="82"/>
      <c r="E9" s="82"/>
      <c r="F9" s="82"/>
    </row>
    <row r="10" spans="1:14" s="4" customFormat="1" ht="20.25" customHeight="1">
      <c r="A10" s="66" t="s">
        <v>0</v>
      </c>
      <c r="B10" s="66" t="s">
        <v>59</v>
      </c>
      <c r="C10" s="76" t="s">
        <v>78</v>
      </c>
      <c r="D10" s="77"/>
      <c r="E10" s="77"/>
      <c r="F10" s="78"/>
      <c r="G10" s="79" t="s">
        <v>112</v>
      </c>
      <c r="H10" s="79"/>
      <c r="I10" s="79"/>
      <c r="J10" s="79"/>
      <c r="K10" s="79" t="s">
        <v>113</v>
      </c>
      <c r="L10" s="79"/>
      <c r="M10" s="79"/>
      <c r="N10" s="79"/>
    </row>
    <row r="11" spans="1:14" s="30" customFormat="1" ht="18" customHeight="1">
      <c r="A11" s="67"/>
      <c r="B11" s="67"/>
      <c r="C11" s="64" t="s">
        <v>57</v>
      </c>
      <c r="D11" s="64" t="s">
        <v>1</v>
      </c>
      <c r="E11" s="64" t="s">
        <v>2</v>
      </c>
      <c r="F11" s="64"/>
      <c r="G11" s="64" t="s">
        <v>57</v>
      </c>
      <c r="H11" s="64" t="s">
        <v>1</v>
      </c>
      <c r="I11" s="64" t="s">
        <v>2</v>
      </c>
      <c r="J11" s="64"/>
      <c r="K11" s="64" t="s">
        <v>57</v>
      </c>
      <c r="L11" s="64" t="s">
        <v>1</v>
      </c>
      <c r="M11" s="64" t="s">
        <v>2</v>
      </c>
      <c r="N11" s="64"/>
    </row>
    <row r="12" spans="1:14" s="30" customFormat="1" ht="51" customHeight="1">
      <c r="A12" s="68"/>
      <c r="B12" s="68"/>
      <c r="C12" s="64"/>
      <c r="D12" s="64"/>
      <c r="E12" s="41" t="s">
        <v>58</v>
      </c>
      <c r="F12" s="41" t="s">
        <v>56</v>
      </c>
      <c r="G12" s="64"/>
      <c r="H12" s="64"/>
      <c r="I12" s="41" t="s">
        <v>58</v>
      </c>
      <c r="J12" s="41" t="s">
        <v>56</v>
      </c>
      <c r="K12" s="64"/>
      <c r="L12" s="64"/>
      <c r="M12" s="41" t="s">
        <v>58</v>
      </c>
      <c r="N12" s="41" t="s">
        <v>56</v>
      </c>
    </row>
    <row r="13" spans="1:14" s="4" customFormat="1">
      <c r="A13" s="42">
        <v>1</v>
      </c>
      <c r="B13" s="42">
        <v>2</v>
      </c>
      <c r="C13" s="42">
        <v>3</v>
      </c>
      <c r="D13" s="42">
        <v>4</v>
      </c>
      <c r="E13" s="42">
        <v>5</v>
      </c>
      <c r="F13" s="42">
        <v>6</v>
      </c>
      <c r="G13" s="42">
        <v>3</v>
      </c>
      <c r="H13" s="42">
        <v>4</v>
      </c>
      <c r="I13" s="42">
        <v>5</v>
      </c>
      <c r="J13" s="42">
        <v>6</v>
      </c>
      <c r="K13" s="42">
        <v>3</v>
      </c>
      <c r="L13" s="42">
        <v>4</v>
      </c>
      <c r="M13" s="42">
        <v>5</v>
      </c>
      <c r="N13" s="42">
        <v>6</v>
      </c>
    </row>
    <row r="14" spans="1:14" s="13" customFormat="1" ht="15.75">
      <c r="A14" s="15">
        <v>10000000</v>
      </c>
      <c r="B14" s="15" t="s">
        <v>24</v>
      </c>
      <c r="C14" s="16">
        <f>D14+E14</f>
        <v>126792372</v>
      </c>
      <c r="D14" s="16">
        <f>D15+D23+D29+D33+D52</f>
        <v>126673759</v>
      </c>
      <c r="E14" s="16">
        <f>E15+E23+E29+E33+E52</f>
        <v>118613</v>
      </c>
      <c r="F14" s="16">
        <f>F15+F23+F29+F33+F52</f>
        <v>0</v>
      </c>
      <c r="G14" s="16">
        <f>H14+I14</f>
        <v>0</v>
      </c>
      <c r="H14" s="16">
        <f>H15+H23+H29+H33+H52</f>
        <v>0</v>
      </c>
      <c r="I14" s="16">
        <f>I15+I23+I29+I33+I52</f>
        <v>0</v>
      </c>
      <c r="J14" s="16">
        <f>J15+J23+J29+J33+J52</f>
        <v>0</v>
      </c>
      <c r="K14" s="16">
        <f>L14+M14</f>
        <v>126792372</v>
      </c>
      <c r="L14" s="16">
        <f>D14+H14</f>
        <v>126673759</v>
      </c>
      <c r="M14" s="16">
        <f t="shared" ref="M14:N14" si="0">E14+I14</f>
        <v>118613</v>
      </c>
      <c r="N14" s="16">
        <f t="shared" si="0"/>
        <v>0</v>
      </c>
    </row>
    <row r="15" spans="1:14" s="13" customFormat="1" ht="33" customHeight="1">
      <c r="A15" s="15">
        <v>11000000</v>
      </c>
      <c r="B15" s="47" t="s">
        <v>103</v>
      </c>
      <c r="C15" s="16">
        <f>D15</f>
        <v>74069641</v>
      </c>
      <c r="D15" s="16">
        <f>D16</f>
        <v>74069641</v>
      </c>
      <c r="E15" s="16">
        <f>E16</f>
        <v>0</v>
      </c>
      <c r="F15" s="16">
        <f>F16</f>
        <v>0</v>
      </c>
      <c r="G15" s="16">
        <f>H15</f>
        <v>0</v>
      </c>
      <c r="H15" s="16">
        <f>H16</f>
        <v>0</v>
      </c>
      <c r="I15" s="16">
        <f>I16</f>
        <v>0</v>
      </c>
      <c r="J15" s="16">
        <f>J16</f>
        <v>0</v>
      </c>
      <c r="K15" s="16">
        <f>L15</f>
        <v>74069641</v>
      </c>
      <c r="L15" s="16">
        <f t="shared" ref="L15:L78" si="1">D15+H15</f>
        <v>74069641</v>
      </c>
      <c r="M15" s="16">
        <f t="shared" ref="M15:M78" si="2">E15+I15</f>
        <v>0</v>
      </c>
      <c r="N15" s="16">
        <f t="shared" ref="N15:N78" si="3">F15+J15</f>
        <v>0</v>
      </c>
    </row>
    <row r="16" spans="1:14" s="13" customFormat="1" ht="13.5" customHeight="1">
      <c r="A16" s="18">
        <v>11010000</v>
      </c>
      <c r="B16" s="19" t="s">
        <v>43</v>
      </c>
      <c r="C16" s="20">
        <f t="shared" ref="C16:C98" si="4">D16+E16</f>
        <v>74069641</v>
      </c>
      <c r="D16" s="20">
        <f>SUM(D17:D22)</f>
        <v>74069641</v>
      </c>
      <c r="E16" s="20">
        <f>SUM(E17:E21)</f>
        <v>0</v>
      </c>
      <c r="F16" s="20">
        <f>SUM(F17:F21)</f>
        <v>0</v>
      </c>
      <c r="G16" s="20">
        <f t="shared" ref="G16:G42" si="5">H16+I16</f>
        <v>0</v>
      </c>
      <c r="H16" s="20">
        <f>SUM(H17:H22)</f>
        <v>0</v>
      </c>
      <c r="I16" s="20">
        <f>SUM(I17:I21)</f>
        <v>0</v>
      </c>
      <c r="J16" s="20">
        <f>SUM(J17:J21)</f>
        <v>0</v>
      </c>
      <c r="K16" s="20">
        <f t="shared" ref="K16:K42" si="6">L16+M16</f>
        <v>74069641</v>
      </c>
      <c r="L16" s="16">
        <f t="shared" si="1"/>
        <v>74069641</v>
      </c>
      <c r="M16" s="16">
        <f t="shared" si="2"/>
        <v>0</v>
      </c>
      <c r="N16" s="16">
        <f t="shared" si="3"/>
        <v>0</v>
      </c>
    </row>
    <row r="17" spans="1:14" s="13" customFormat="1" ht="31.5">
      <c r="A17" s="18">
        <v>11010100</v>
      </c>
      <c r="B17" s="19" t="s">
        <v>32</v>
      </c>
      <c r="C17" s="20">
        <f t="shared" si="4"/>
        <v>45951893</v>
      </c>
      <c r="D17" s="20">
        <v>45951893</v>
      </c>
      <c r="E17" s="20"/>
      <c r="F17" s="20"/>
      <c r="G17" s="20">
        <f t="shared" si="5"/>
        <v>0</v>
      </c>
      <c r="H17" s="20"/>
      <c r="I17" s="20"/>
      <c r="J17" s="20"/>
      <c r="K17" s="20">
        <f t="shared" si="6"/>
        <v>45951893</v>
      </c>
      <c r="L17" s="16">
        <f t="shared" si="1"/>
        <v>45951893</v>
      </c>
      <c r="M17" s="16">
        <f t="shared" si="2"/>
        <v>0</v>
      </c>
      <c r="N17" s="16">
        <f t="shared" si="3"/>
        <v>0</v>
      </c>
    </row>
    <row r="18" spans="1:14" s="13" customFormat="1" ht="50.25" hidden="1" customHeight="1">
      <c r="A18" s="18">
        <v>11010200</v>
      </c>
      <c r="B18" s="19" t="s">
        <v>93</v>
      </c>
      <c r="C18" s="20">
        <f t="shared" si="4"/>
        <v>0</v>
      </c>
      <c r="D18" s="20"/>
      <c r="E18" s="20"/>
      <c r="F18" s="20"/>
      <c r="G18" s="20">
        <f t="shared" si="5"/>
        <v>0</v>
      </c>
      <c r="H18" s="20"/>
      <c r="I18" s="20"/>
      <c r="J18" s="20"/>
      <c r="K18" s="20">
        <f t="shared" si="6"/>
        <v>0</v>
      </c>
      <c r="L18" s="16">
        <f t="shared" si="1"/>
        <v>0</v>
      </c>
      <c r="M18" s="16">
        <f t="shared" si="2"/>
        <v>0</v>
      </c>
      <c r="N18" s="16">
        <f t="shared" si="3"/>
        <v>0</v>
      </c>
    </row>
    <row r="19" spans="1:14" s="13" customFormat="1" ht="50.25" hidden="1" customHeight="1">
      <c r="A19" s="18">
        <v>11010200</v>
      </c>
      <c r="B19" s="19" t="s">
        <v>93</v>
      </c>
      <c r="C19" s="20">
        <f t="shared" si="4"/>
        <v>0</v>
      </c>
      <c r="D19" s="20"/>
      <c r="E19" s="20"/>
      <c r="F19" s="20"/>
      <c r="G19" s="20">
        <f t="shared" si="5"/>
        <v>0</v>
      </c>
      <c r="H19" s="20"/>
      <c r="I19" s="20"/>
      <c r="J19" s="20"/>
      <c r="K19" s="20">
        <f t="shared" si="6"/>
        <v>0</v>
      </c>
      <c r="L19" s="16">
        <f t="shared" si="1"/>
        <v>0</v>
      </c>
      <c r="M19" s="16">
        <f t="shared" si="2"/>
        <v>0</v>
      </c>
      <c r="N19" s="16">
        <f t="shared" si="3"/>
        <v>0</v>
      </c>
    </row>
    <row r="20" spans="1:14" s="13" customFormat="1" ht="30" customHeight="1">
      <c r="A20" s="18">
        <v>11010400</v>
      </c>
      <c r="B20" s="19" t="s">
        <v>34</v>
      </c>
      <c r="C20" s="20">
        <f t="shared" si="4"/>
        <v>26844148</v>
      </c>
      <c r="D20" s="20">
        <v>26844148</v>
      </c>
      <c r="E20" s="20"/>
      <c r="F20" s="20"/>
      <c r="G20" s="20">
        <f t="shared" si="5"/>
        <v>0</v>
      </c>
      <c r="H20" s="20"/>
      <c r="I20" s="20"/>
      <c r="J20" s="20"/>
      <c r="K20" s="20">
        <f t="shared" si="6"/>
        <v>26844148</v>
      </c>
      <c r="L20" s="16">
        <f t="shared" si="1"/>
        <v>26844148</v>
      </c>
      <c r="M20" s="16">
        <f t="shared" si="2"/>
        <v>0</v>
      </c>
      <c r="N20" s="16">
        <f t="shared" si="3"/>
        <v>0</v>
      </c>
    </row>
    <row r="21" spans="1:14" s="13" customFormat="1" ht="31.5" customHeight="1">
      <c r="A21" s="18">
        <v>11010500</v>
      </c>
      <c r="B21" s="19" t="s">
        <v>33</v>
      </c>
      <c r="C21" s="20">
        <f t="shared" si="4"/>
        <v>505600</v>
      </c>
      <c r="D21" s="20">
        <v>505600</v>
      </c>
      <c r="E21" s="20"/>
      <c r="F21" s="20"/>
      <c r="G21" s="20">
        <f t="shared" si="5"/>
        <v>0</v>
      </c>
      <c r="H21" s="20"/>
      <c r="I21" s="20"/>
      <c r="J21" s="20"/>
      <c r="K21" s="20">
        <f t="shared" si="6"/>
        <v>505600</v>
      </c>
      <c r="L21" s="16">
        <f t="shared" si="1"/>
        <v>505600</v>
      </c>
      <c r="M21" s="16">
        <f t="shared" si="2"/>
        <v>0</v>
      </c>
      <c r="N21" s="16">
        <f t="shared" si="3"/>
        <v>0</v>
      </c>
    </row>
    <row r="22" spans="1:14" s="13" customFormat="1" ht="31.5" customHeight="1">
      <c r="A22" s="18">
        <v>11011300</v>
      </c>
      <c r="B22" s="19" t="s">
        <v>100</v>
      </c>
      <c r="C22" s="20">
        <f t="shared" si="4"/>
        <v>768000</v>
      </c>
      <c r="D22" s="20">
        <v>768000</v>
      </c>
      <c r="E22" s="20"/>
      <c r="F22" s="20"/>
      <c r="G22" s="20">
        <f t="shared" si="5"/>
        <v>0</v>
      </c>
      <c r="H22" s="20"/>
      <c r="I22" s="20"/>
      <c r="J22" s="20"/>
      <c r="K22" s="20">
        <f t="shared" si="6"/>
        <v>768000</v>
      </c>
      <c r="L22" s="16">
        <f t="shared" si="1"/>
        <v>768000</v>
      </c>
      <c r="M22" s="16">
        <f t="shared" si="2"/>
        <v>0</v>
      </c>
      <c r="N22" s="16">
        <f t="shared" si="3"/>
        <v>0</v>
      </c>
    </row>
    <row r="23" spans="1:14" s="13" customFormat="1" ht="21" customHeight="1">
      <c r="A23" s="15">
        <v>13000000</v>
      </c>
      <c r="B23" s="17" t="s">
        <v>64</v>
      </c>
      <c r="C23" s="16">
        <f t="shared" ref="C23:C28" si="7">D23+E23</f>
        <v>1015773</v>
      </c>
      <c r="D23" s="16">
        <f>D27+D24</f>
        <v>1015773</v>
      </c>
      <c r="E23" s="16">
        <f>E27</f>
        <v>0</v>
      </c>
      <c r="F23" s="16">
        <f>F27</f>
        <v>0</v>
      </c>
      <c r="G23" s="16">
        <f t="shared" si="5"/>
        <v>0</v>
      </c>
      <c r="H23" s="16">
        <f>H27+H24</f>
        <v>0</v>
      </c>
      <c r="I23" s="16">
        <f>I27</f>
        <v>0</v>
      </c>
      <c r="J23" s="16">
        <f>J27</f>
        <v>0</v>
      </c>
      <c r="K23" s="16">
        <f t="shared" si="6"/>
        <v>1015773</v>
      </c>
      <c r="L23" s="16">
        <f t="shared" si="1"/>
        <v>1015773</v>
      </c>
      <c r="M23" s="16">
        <f t="shared" si="2"/>
        <v>0</v>
      </c>
      <c r="N23" s="16">
        <f t="shared" si="3"/>
        <v>0</v>
      </c>
    </row>
    <row r="24" spans="1:14" s="13" customFormat="1" ht="18.75" customHeight="1">
      <c r="A24" s="18">
        <v>13010000</v>
      </c>
      <c r="B24" s="19" t="s">
        <v>66</v>
      </c>
      <c r="C24" s="20">
        <f t="shared" si="7"/>
        <v>1007673</v>
      </c>
      <c r="D24" s="20">
        <f>D25+D26</f>
        <v>1007673</v>
      </c>
      <c r="E24" s="20"/>
      <c r="F24" s="20"/>
      <c r="G24" s="20">
        <f t="shared" si="5"/>
        <v>0</v>
      </c>
      <c r="H24" s="20">
        <f>H25+H26</f>
        <v>0</v>
      </c>
      <c r="I24" s="20"/>
      <c r="J24" s="20"/>
      <c r="K24" s="20">
        <f t="shared" si="6"/>
        <v>1007673</v>
      </c>
      <c r="L24" s="16">
        <f t="shared" si="1"/>
        <v>1007673</v>
      </c>
      <c r="M24" s="16">
        <f t="shared" si="2"/>
        <v>0</v>
      </c>
      <c r="N24" s="16">
        <f t="shared" si="3"/>
        <v>0</v>
      </c>
    </row>
    <row r="25" spans="1:14" s="13" customFormat="1" ht="33" customHeight="1">
      <c r="A25" s="18">
        <v>13010100</v>
      </c>
      <c r="B25" s="19" t="s">
        <v>67</v>
      </c>
      <c r="C25" s="20">
        <f t="shared" si="7"/>
        <v>259870</v>
      </c>
      <c r="D25" s="20">
        <v>259870</v>
      </c>
      <c r="E25" s="20"/>
      <c r="F25" s="20"/>
      <c r="G25" s="20">
        <f t="shared" si="5"/>
        <v>0</v>
      </c>
      <c r="H25" s="20"/>
      <c r="I25" s="20"/>
      <c r="J25" s="20"/>
      <c r="K25" s="20">
        <f t="shared" si="6"/>
        <v>259870</v>
      </c>
      <c r="L25" s="16">
        <f t="shared" si="1"/>
        <v>259870</v>
      </c>
      <c r="M25" s="16">
        <f t="shared" si="2"/>
        <v>0</v>
      </c>
      <c r="N25" s="16">
        <f t="shared" si="3"/>
        <v>0</v>
      </c>
    </row>
    <row r="26" spans="1:14" s="13" customFormat="1" ht="49.5" customHeight="1">
      <c r="A26" s="18">
        <v>13010200</v>
      </c>
      <c r="B26" s="19" t="s">
        <v>74</v>
      </c>
      <c r="C26" s="20">
        <f t="shared" si="7"/>
        <v>747803</v>
      </c>
      <c r="D26" s="20">
        <v>747803</v>
      </c>
      <c r="E26" s="20"/>
      <c r="F26" s="20"/>
      <c r="G26" s="20">
        <f t="shared" si="5"/>
        <v>0</v>
      </c>
      <c r="H26" s="20"/>
      <c r="I26" s="20"/>
      <c r="J26" s="20"/>
      <c r="K26" s="20">
        <f t="shared" si="6"/>
        <v>747803</v>
      </c>
      <c r="L26" s="16">
        <f t="shared" si="1"/>
        <v>747803</v>
      </c>
      <c r="M26" s="16">
        <f t="shared" si="2"/>
        <v>0</v>
      </c>
      <c r="N26" s="16">
        <f t="shared" si="3"/>
        <v>0</v>
      </c>
    </row>
    <row r="27" spans="1:14" s="13" customFormat="1" ht="21.75" customHeight="1">
      <c r="A27" s="18">
        <v>13030000</v>
      </c>
      <c r="B27" s="19" t="s">
        <v>79</v>
      </c>
      <c r="C27" s="20">
        <f t="shared" si="7"/>
        <v>8100</v>
      </c>
      <c r="D27" s="20">
        <f>D28</f>
        <v>8100</v>
      </c>
      <c r="E27" s="20">
        <f>E28</f>
        <v>0</v>
      </c>
      <c r="F27" s="20">
        <f>F28</f>
        <v>0</v>
      </c>
      <c r="G27" s="20">
        <f t="shared" si="5"/>
        <v>0</v>
      </c>
      <c r="H27" s="20">
        <f>H28</f>
        <v>0</v>
      </c>
      <c r="I27" s="20">
        <f>I28</f>
        <v>0</v>
      </c>
      <c r="J27" s="20">
        <f>J28</f>
        <v>0</v>
      </c>
      <c r="K27" s="20">
        <f t="shared" si="6"/>
        <v>8100</v>
      </c>
      <c r="L27" s="16">
        <f t="shared" si="1"/>
        <v>8100</v>
      </c>
      <c r="M27" s="16">
        <f t="shared" si="2"/>
        <v>0</v>
      </c>
      <c r="N27" s="16">
        <f t="shared" si="3"/>
        <v>0</v>
      </c>
    </row>
    <row r="28" spans="1:14" s="13" customFormat="1" ht="33" customHeight="1">
      <c r="A28" s="18">
        <v>13030100</v>
      </c>
      <c r="B28" s="19" t="s">
        <v>81</v>
      </c>
      <c r="C28" s="20">
        <f t="shared" si="7"/>
        <v>8100</v>
      </c>
      <c r="D28" s="20">
        <v>8100</v>
      </c>
      <c r="E28" s="20"/>
      <c r="F28" s="20"/>
      <c r="G28" s="20">
        <f t="shared" si="5"/>
        <v>0</v>
      </c>
      <c r="H28" s="20"/>
      <c r="I28" s="20"/>
      <c r="J28" s="20"/>
      <c r="K28" s="20">
        <f t="shared" si="6"/>
        <v>8100</v>
      </c>
      <c r="L28" s="16">
        <f t="shared" si="1"/>
        <v>8100</v>
      </c>
      <c r="M28" s="16">
        <f t="shared" si="2"/>
        <v>0</v>
      </c>
      <c r="N28" s="16">
        <f t="shared" si="3"/>
        <v>0</v>
      </c>
    </row>
    <row r="29" spans="1:14" s="13" customFormat="1" ht="15" customHeight="1">
      <c r="A29" s="15">
        <v>14000000</v>
      </c>
      <c r="B29" s="17" t="s">
        <v>40</v>
      </c>
      <c r="C29" s="16">
        <f t="shared" si="4"/>
        <v>1126522</v>
      </c>
      <c r="D29" s="16">
        <f>D30</f>
        <v>1126522</v>
      </c>
      <c r="E29" s="16">
        <f>E30</f>
        <v>0</v>
      </c>
      <c r="F29" s="16">
        <f>F30</f>
        <v>0</v>
      </c>
      <c r="G29" s="16">
        <f t="shared" si="5"/>
        <v>0</v>
      </c>
      <c r="H29" s="16">
        <f>H30</f>
        <v>0</v>
      </c>
      <c r="I29" s="16">
        <f>I30</f>
        <v>0</v>
      </c>
      <c r="J29" s="16">
        <f>J30</f>
        <v>0</v>
      </c>
      <c r="K29" s="16">
        <f t="shared" si="6"/>
        <v>1126522</v>
      </c>
      <c r="L29" s="16">
        <f t="shared" si="1"/>
        <v>1126522</v>
      </c>
      <c r="M29" s="16">
        <f t="shared" si="2"/>
        <v>0</v>
      </c>
      <c r="N29" s="16">
        <f t="shared" si="3"/>
        <v>0</v>
      </c>
    </row>
    <row r="30" spans="1:14" s="13" customFormat="1" ht="36" customHeight="1">
      <c r="A30" s="18">
        <v>14040000</v>
      </c>
      <c r="B30" s="19" t="s">
        <v>41</v>
      </c>
      <c r="C30" s="20">
        <f t="shared" si="4"/>
        <v>1126522</v>
      </c>
      <c r="D30" s="20">
        <f>D31+D32</f>
        <v>1126522</v>
      </c>
      <c r="E30" s="20"/>
      <c r="F30" s="20"/>
      <c r="G30" s="20">
        <f t="shared" si="5"/>
        <v>0</v>
      </c>
      <c r="H30" s="20">
        <f>H31+H32</f>
        <v>0</v>
      </c>
      <c r="I30" s="20"/>
      <c r="J30" s="20"/>
      <c r="K30" s="20">
        <f t="shared" si="6"/>
        <v>1126522</v>
      </c>
      <c r="L30" s="16">
        <f t="shared" si="1"/>
        <v>1126522</v>
      </c>
      <c r="M30" s="16">
        <f t="shared" si="2"/>
        <v>0</v>
      </c>
      <c r="N30" s="16">
        <f t="shared" si="3"/>
        <v>0</v>
      </c>
    </row>
    <row r="31" spans="1:14" s="13" customFormat="1" ht="81.75" customHeight="1">
      <c r="A31" s="38">
        <v>14040100</v>
      </c>
      <c r="B31" s="37" t="s">
        <v>91</v>
      </c>
      <c r="C31" s="20">
        <f t="shared" si="4"/>
        <v>807480</v>
      </c>
      <c r="D31" s="20">
        <v>807480</v>
      </c>
      <c r="E31" s="20"/>
      <c r="F31" s="20"/>
      <c r="G31" s="20">
        <f t="shared" si="5"/>
        <v>0</v>
      </c>
      <c r="H31" s="20"/>
      <c r="I31" s="20"/>
      <c r="J31" s="20"/>
      <c r="K31" s="20">
        <f t="shared" si="6"/>
        <v>807480</v>
      </c>
      <c r="L31" s="16">
        <f t="shared" si="1"/>
        <v>807480</v>
      </c>
      <c r="M31" s="16">
        <f t="shared" si="2"/>
        <v>0</v>
      </c>
      <c r="N31" s="16">
        <f t="shared" si="3"/>
        <v>0</v>
      </c>
    </row>
    <row r="32" spans="1:14" s="13" customFormat="1" ht="45.75" customHeight="1">
      <c r="A32" s="38">
        <v>14040200</v>
      </c>
      <c r="B32" s="37" t="s">
        <v>92</v>
      </c>
      <c r="C32" s="20">
        <f t="shared" si="4"/>
        <v>319042</v>
      </c>
      <c r="D32" s="20">
        <v>319042</v>
      </c>
      <c r="E32" s="20"/>
      <c r="F32" s="20"/>
      <c r="G32" s="20">
        <f t="shared" si="5"/>
        <v>0</v>
      </c>
      <c r="H32" s="20"/>
      <c r="I32" s="20"/>
      <c r="J32" s="20"/>
      <c r="K32" s="20">
        <f t="shared" si="6"/>
        <v>319042</v>
      </c>
      <c r="L32" s="16">
        <f t="shared" si="1"/>
        <v>319042</v>
      </c>
      <c r="M32" s="16">
        <f t="shared" si="2"/>
        <v>0</v>
      </c>
      <c r="N32" s="16">
        <f t="shared" si="3"/>
        <v>0</v>
      </c>
    </row>
    <row r="33" spans="1:14" s="13" customFormat="1" ht="35.25" customHeight="1">
      <c r="A33" s="15">
        <v>18000000</v>
      </c>
      <c r="B33" s="17" t="s">
        <v>80</v>
      </c>
      <c r="C33" s="16">
        <f t="shared" si="4"/>
        <v>50461823</v>
      </c>
      <c r="D33" s="16">
        <f>D34+D44+D48</f>
        <v>50461823</v>
      </c>
      <c r="E33" s="16">
        <f t="shared" ref="E33:F33" si="8">E34+E44+E48</f>
        <v>0</v>
      </c>
      <c r="F33" s="16">
        <f t="shared" si="8"/>
        <v>0</v>
      </c>
      <c r="G33" s="16">
        <f t="shared" si="5"/>
        <v>0</v>
      </c>
      <c r="H33" s="16">
        <f>H34+H44+H48</f>
        <v>0</v>
      </c>
      <c r="I33" s="16">
        <f t="shared" ref="I33:J33" si="9">I34+I44+I48</f>
        <v>0</v>
      </c>
      <c r="J33" s="16">
        <f t="shared" si="9"/>
        <v>0</v>
      </c>
      <c r="K33" s="16">
        <f t="shared" si="6"/>
        <v>50461823</v>
      </c>
      <c r="L33" s="16">
        <f t="shared" si="1"/>
        <v>50461823</v>
      </c>
      <c r="M33" s="16">
        <f t="shared" si="2"/>
        <v>0</v>
      </c>
      <c r="N33" s="16">
        <f t="shared" si="3"/>
        <v>0</v>
      </c>
    </row>
    <row r="34" spans="1:14" s="14" customFormat="1" ht="15.75">
      <c r="A34" s="18">
        <v>18010000</v>
      </c>
      <c r="B34" s="19" t="s">
        <v>37</v>
      </c>
      <c r="C34" s="20">
        <f t="shared" si="4"/>
        <v>21576088</v>
      </c>
      <c r="D34" s="20">
        <f>SUM(D35:D47)</f>
        <v>21576088</v>
      </c>
      <c r="E34" s="20">
        <f>SUM(E35:E43)</f>
        <v>0</v>
      </c>
      <c r="F34" s="20">
        <f>SUM(F35:F43)</f>
        <v>0</v>
      </c>
      <c r="G34" s="20">
        <f t="shared" si="5"/>
        <v>0</v>
      </c>
      <c r="H34" s="20">
        <f>SUM(H35:H47)</f>
        <v>0</v>
      </c>
      <c r="I34" s="20">
        <f>SUM(I35:I43)</f>
        <v>0</v>
      </c>
      <c r="J34" s="20">
        <f>SUM(J35:J43)</f>
        <v>0</v>
      </c>
      <c r="K34" s="20">
        <f t="shared" si="6"/>
        <v>21576088</v>
      </c>
      <c r="L34" s="16">
        <f t="shared" si="1"/>
        <v>21576088</v>
      </c>
      <c r="M34" s="16">
        <f t="shared" si="2"/>
        <v>0</v>
      </c>
      <c r="N34" s="16">
        <f t="shared" si="3"/>
        <v>0</v>
      </c>
    </row>
    <row r="35" spans="1:14" s="14" customFormat="1" ht="34.5" customHeight="1">
      <c r="A35" s="18">
        <v>18010100</v>
      </c>
      <c r="B35" s="19" t="s">
        <v>38</v>
      </c>
      <c r="C35" s="20">
        <f t="shared" si="4"/>
        <v>17670</v>
      </c>
      <c r="D35" s="20">
        <v>17670</v>
      </c>
      <c r="E35" s="20"/>
      <c r="F35" s="20"/>
      <c r="G35" s="20">
        <f t="shared" si="5"/>
        <v>0</v>
      </c>
      <c r="H35" s="20"/>
      <c r="I35" s="20"/>
      <c r="J35" s="20"/>
      <c r="K35" s="20">
        <f t="shared" si="6"/>
        <v>17670</v>
      </c>
      <c r="L35" s="16">
        <f t="shared" si="1"/>
        <v>17670</v>
      </c>
      <c r="M35" s="16">
        <f t="shared" si="2"/>
        <v>0</v>
      </c>
      <c r="N35" s="16">
        <f t="shared" si="3"/>
        <v>0</v>
      </c>
    </row>
    <row r="36" spans="1:14" s="13" customFormat="1" ht="29.25" customHeight="1">
      <c r="A36" s="18">
        <v>18010200</v>
      </c>
      <c r="B36" s="19" t="s">
        <v>39</v>
      </c>
      <c r="C36" s="20">
        <f t="shared" si="4"/>
        <v>191979</v>
      </c>
      <c r="D36" s="20">
        <v>191979</v>
      </c>
      <c r="E36" s="20"/>
      <c r="F36" s="20"/>
      <c r="G36" s="20">
        <f t="shared" si="5"/>
        <v>0</v>
      </c>
      <c r="H36" s="20"/>
      <c r="I36" s="20"/>
      <c r="J36" s="20"/>
      <c r="K36" s="20">
        <f t="shared" si="6"/>
        <v>191979</v>
      </c>
      <c r="L36" s="16">
        <f t="shared" si="1"/>
        <v>191979</v>
      </c>
      <c r="M36" s="16">
        <f t="shared" si="2"/>
        <v>0</v>
      </c>
      <c r="N36" s="16">
        <f t="shared" si="3"/>
        <v>0</v>
      </c>
    </row>
    <row r="37" spans="1:14" s="13" customFormat="1" ht="33.75" customHeight="1">
      <c r="A37" s="18">
        <v>18010300</v>
      </c>
      <c r="B37" s="19" t="s">
        <v>49</v>
      </c>
      <c r="C37" s="20">
        <f t="shared" si="4"/>
        <v>202290</v>
      </c>
      <c r="D37" s="20">
        <v>202290</v>
      </c>
      <c r="E37" s="20"/>
      <c r="F37" s="20"/>
      <c r="G37" s="20">
        <f t="shared" si="5"/>
        <v>0</v>
      </c>
      <c r="H37" s="20"/>
      <c r="I37" s="20"/>
      <c r="J37" s="20"/>
      <c r="K37" s="20">
        <f t="shared" si="6"/>
        <v>202290</v>
      </c>
      <c r="L37" s="16">
        <f t="shared" si="1"/>
        <v>202290</v>
      </c>
      <c r="M37" s="16">
        <f t="shared" si="2"/>
        <v>0</v>
      </c>
      <c r="N37" s="16">
        <f t="shared" si="3"/>
        <v>0</v>
      </c>
    </row>
    <row r="38" spans="1:14" s="13" customFormat="1" ht="33" customHeight="1">
      <c r="A38" s="18">
        <v>18010400</v>
      </c>
      <c r="B38" s="19" t="s">
        <v>46</v>
      </c>
      <c r="C38" s="20">
        <f t="shared" si="4"/>
        <v>1302238</v>
      </c>
      <c r="D38" s="20">
        <v>1302238</v>
      </c>
      <c r="E38" s="20"/>
      <c r="F38" s="20"/>
      <c r="G38" s="20">
        <f t="shared" si="5"/>
        <v>0</v>
      </c>
      <c r="H38" s="20"/>
      <c r="I38" s="20"/>
      <c r="J38" s="20"/>
      <c r="K38" s="20">
        <f t="shared" si="6"/>
        <v>1302238</v>
      </c>
      <c r="L38" s="16">
        <f t="shared" si="1"/>
        <v>1302238</v>
      </c>
      <c r="M38" s="16">
        <f t="shared" si="2"/>
        <v>0</v>
      </c>
      <c r="N38" s="16">
        <f t="shared" si="3"/>
        <v>0</v>
      </c>
    </row>
    <row r="39" spans="1:14" s="13" customFormat="1" ht="14.25" customHeight="1">
      <c r="A39" s="18">
        <v>18010500</v>
      </c>
      <c r="B39" s="19" t="s">
        <v>8</v>
      </c>
      <c r="C39" s="20">
        <f t="shared" si="4"/>
        <v>1357486</v>
      </c>
      <c r="D39" s="20">
        <v>1357486</v>
      </c>
      <c r="E39" s="20"/>
      <c r="F39" s="20"/>
      <c r="G39" s="20">
        <f t="shared" si="5"/>
        <v>0</v>
      </c>
      <c r="H39" s="20"/>
      <c r="I39" s="20"/>
      <c r="J39" s="20"/>
      <c r="K39" s="20">
        <f t="shared" si="6"/>
        <v>1357486</v>
      </c>
      <c r="L39" s="16">
        <f t="shared" si="1"/>
        <v>1357486</v>
      </c>
      <c r="M39" s="16">
        <f t="shared" si="2"/>
        <v>0</v>
      </c>
      <c r="N39" s="16">
        <f t="shared" si="3"/>
        <v>0</v>
      </c>
    </row>
    <row r="40" spans="1:14" s="13" customFormat="1" ht="14.25" customHeight="1">
      <c r="A40" s="18">
        <v>18010600</v>
      </c>
      <c r="B40" s="19" t="s">
        <v>9</v>
      </c>
      <c r="C40" s="20">
        <f t="shared" si="4"/>
        <v>16945597</v>
      </c>
      <c r="D40" s="20">
        <v>16945597</v>
      </c>
      <c r="E40" s="20"/>
      <c r="F40" s="20"/>
      <c r="G40" s="20">
        <f t="shared" si="5"/>
        <v>0</v>
      </c>
      <c r="H40" s="20"/>
      <c r="I40" s="20"/>
      <c r="J40" s="20"/>
      <c r="K40" s="20">
        <f t="shared" si="6"/>
        <v>16945597</v>
      </c>
      <c r="L40" s="16">
        <f t="shared" si="1"/>
        <v>16945597</v>
      </c>
      <c r="M40" s="16">
        <f t="shared" si="2"/>
        <v>0</v>
      </c>
      <c r="N40" s="16">
        <f t="shared" si="3"/>
        <v>0</v>
      </c>
    </row>
    <row r="41" spans="1:14" s="13" customFormat="1" ht="14.25" customHeight="1">
      <c r="A41" s="18">
        <v>18010700</v>
      </c>
      <c r="B41" s="19" t="s">
        <v>10</v>
      </c>
      <c r="C41" s="20">
        <f t="shared" si="4"/>
        <v>393600</v>
      </c>
      <c r="D41" s="20">
        <v>393600</v>
      </c>
      <c r="E41" s="20"/>
      <c r="F41" s="20"/>
      <c r="G41" s="20">
        <f t="shared" si="5"/>
        <v>0</v>
      </c>
      <c r="H41" s="20"/>
      <c r="I41" s="20"/>
      <c r="J41" s="20"/>
      <c r="K41" s="20">
        <f t="shared" si="6"/>
        <v>393600</v>
      </c>
      <c r="L41" s="16">
        <f t="shared" si="1"/>
        <v>393600</v>
      </c>
      <c r="M41" s="16">
        <f t="shared" si="2"/>
        <v>0</v>
      </c>
      <c r="N41" s="16">
        <f t="shared" si="3"/>
        <v>0</v>
      </c>
    </row>
    <row r="42" spans="1:14" s="13" customFormat="1" ht="14.25" customHeight="1">
      <c r="A42" s="18">
        <v>18010900</v>
      </c>
      <c r="B42" s="19" t="s">
        <v>11</v>
      </c>
      <c r="C42" s="20">
        <f t="shared" si="4"/>
        <v>989990</v>
      </c>
      <c r="D42" s="20">
        <v>989990</v>
      </c>
      <c r="E42" s="20"/>
      <c r="F42" s="20"/>
      <c r="G42" s="20">
        <f t="shared" si="5"/>
        <v>0</v>
      </c>
      <c r="H42" s="20"/>
      <c r="I42" s="20"/>
      <c r="J42" s="20"/>
      <c r="K42" s="20">
        <f t="shared" si="6"/>
        <v>989990</v>
      </c>
      <c r="L42" s="16">
        <f t="shared" si="1"/>
        <v>989990</v>
      </c>
      <c r="M42" s="16">
        <f t="shared" si="2"/>
        <v>0</v>
      </c>
      <c r="N42" s="16">
        <f t="shared" si="3"/>
        <v>0</v>
      </c>
    </row>
    <row r="43" spans="1:14" s="13" customFormat="1" ht="16.5" customHeight="1">
      <c r="A43" s="18">
        <v>18011100</v>
      </c>
      <c r="B43" s="19" t="s">
        <v>47</v>
      </c>
      <c r="C43" s="20">
        <f>D43+E43</f>
        <v>25000</v>
      </c>
      <c r="D43" s="20">
        <v>25000</v>
      </c>
      <c r="E43" s="20"/>
      <c r="F43" s="20"/>
      <c r="G43" s="20">
        <f>H43+I43</f>
        <v>0</v>
      </c>
      <c r="H43" s="20"/>
      <c r="I43" s="20"/>
      <c r="J43" s="20"/>
      <c r="K43" s="20">
        <f>L43+M43</f>
        <v>25000</v>
      </c>
      <c r="L43" s="16">
        <f t="shared" si="1"/>
        <v>25000</v>
      </c>
      <c r="M43" s="16">
        <f t="shared" si="2"/>
        <v>0</v>
      </c>
      <c r="N43" s="16">
        <f t="shared" si="3"/>
        <v>0</v>
      </c>
    </row>
    <row r="44" spans="1:14" s="14" customFormat="1" ht="14.25" hidden="1" customHeight="1">
      <c r="A44" s="18">
        <v>18030000</v>
      </c>
      <c r="B44" s="19" t="s">
        <v>13</v>
      </c>
      <c r="C44" s="20">
        <f t="shared" si="4"/>
        <v>0</v>
      </c>
      <c r="D44" s="20">
        <f>SUM(D45+D46)</f>
        <v>0</v>
      </c>
      <c r="E44" s="20">
        <f>SUM(E45+E46)</f>
        <v>0</v>
      </c>
      <c r="F44" s="20">
        <f>SUM(F45+F46)</f>
        <v>0</v>
      </c>
      <c r="G44" s="20">
        <f t="shared" ref="G44:G94" si="10">H44+I44</f>
        <v>0</v>
      </c>
      <c r="H44" s="20"/>
      <c r="I44" s="20">
        <f>SUM(I45+I46)</f>
        <v>0</v>
      </c>
      <c r="J44" s="20">
        <f>SUM(J45+J46)</f>
        <v>0</v>
      </c>
      <c r="K44" s="20">
        <f t="shared" ref="K44:K94" si="11">L44+M44</f>
        <v>0</v>
      </c>
      <c r="L44" s="16">
        <f t="shared" si="1"/>
        <v>0</v>
      </c>
      <c r="M44" s="16">
        <f t="shared" si="2"/>
        <v>0</v>
      </c>
      <c r="N44" s="16">
        <f t="shared" si="3"/>
        <v>0</v>
      </c>
    </row>
    <row r="45" spans="1:14" s="14" customFormat="1" ht="14.25" hidden="1" customHeight="1">
      <c r="A45" s="18">
        <v>18030100</v>
      </c>
      <c r="B45" s="19" t="s">
        <v>31</v>
      </c>
      <c r="C45" s="20">
        <f t="shared" si="4"/>
        <v>0</v>
      </c>
      <c r="D45" s="20"/>
      <c r="E45" s="20"/>
      <c r="F45" s="20"/>
      <c r="G45" s="20">
        <f t="shared" si="10"/>
        <v>0</v>
      </c>
      <c r="H45" s="20"/>
      <c r="I45" s="20"/>
      <c r="J45" s="20"/>
      <c r="K45" s="20">
        <f t="shared" si="11"/>
        <v>0</v>
      </c>
      <c r="L45" s="16">
        <f t="shared" si="1"/>
        <v>0</v>
      </c>
      <c r="M45" s="16">
        <f t="shared" si="2"/>
        <v>0</v>
      </c>
      <c r="N45" s="16">
        <f t="shared" si="3"/>
        <v>0</v>
      </c>
    </row>
    <row r="46" spans="1:14" s="14" customFormat="1" ht="14.25" hidden="1" customHeight="1">
      <c r="A46" s="18">
        <v>18030200</v>
      </c>
      <c r="B46" s="19" t="s">
        <v>89</v>
      </c>
      <c r="C46" s="20">
        <f t="shared" si="4"/>
        <v>0</v>
      </c>
      <c r="D46" s="20"/>
      <c r="E46" s="20"/>
      <c r="F46" s="20"/>
      <c r="G46" s="20">
        <f t="shared" si="10"/>
        <v>0</v>
      </c>
      <c r="H46" s="20"/>
      <c r="I46" s="20"/>
      <c r="J46" s="20"/>
      <c r="K46" s="20">
        <f t="shared" si="11"/>
        <v>0</v>
      </c>
      <c r="L46" s="16">
        <f t="shared" si="1"/>
        <v>0</v>
      </c>
      <c r="M46" s="16">
        <f t="shared" si="2"/>
        <v>0</v>
      </c>
      <c r="N46" s="16">
        <f t="shared" si="3"/>
        <v>0</v>
      </c>
    </row>
    <row r="47" spans="1:14" s="14" customFormat="1" ht="49.5" customHeight="1">
      <c r="A47" s="18">
        <v>18011200</v>
      </c>
      <c r="B47" s="49" t="s">
        <v>108</v>
      </c>
      <c r="C47" s="20">
        <f t="shared" si="4"/>
        <v>150238</v>
      </c>
      <c r="D47" s="20">
        <v>150238</v>
      </c>
      <c r="E47" s="20"/>
      <c r="F47" s="20"/>
      <c r="G47" s="20">
        <f t="shared" si="10"/>
        <v>0</v>
      </c>
      <c r="H47" s="20"/>
      <c r="I47" s="20"/>
      <c r="J47" s="20"/>
      <c r="K47" s="20">
        <f t="shared" si="11"/>
        <v>150238</v>
      </c>
      <c r="L47" s="16">
        <f t="shared" si="1"/>
        <v>150238</v>
      </c>
      <c r="M47" s="16">
        <f t="shared" si="2"/>
        <v>0</v>
      </c>
      <c r="N47" s="16">
        <f t="shared" si="3"/>
        <v>0</v>
      </c>
    </row>
    <row r="48" spans="1:14" s="13" customFormat="1" ht="13.5" customHeight="1">
      <c r="A48" s="18">
        <v>18050000</v>
      </c>
      <c r="B48" s="19" t="s">
        <v>14</v>
      </c>
      <c r="C48" s="20">
        <f t="shared" si="4"/>
        <v>28885735</v>
      </c>
      <c r="D48" s="20">
        <f>SUM(D49:D51)</f>
        <v>28885735</v>
      </c>
      <c r="E48" s="20">
        <f>SUM(E49:E51)</f>
        <v>0</v>
      </c>
      <c r="F48" s="20">
        <f>SUM(F49:F51)</f>
        <v>0</v>
      </c>
      <c r="G48" s="20">
        <f t="shared" si="10"/>
        <v>0</v>
      </c>
      <c r="H48" s="20">
        <f>SUM(H49:H51)</f>
        <v>0</v>
      </c>
      <c r="I48" s="20">
        <f>SUM(I49:I51)</f>
        <v>0</v>
      </c>
      <c r="J48" s="20">
        <f>SUM(J49:J51)</f>
        <v>0</v>
      </c>
      <c r="K48" s="20">
        <f t="shared" si="11"/>
        <v>28885735</v>
      </c>
      <c r="L48" s="16">
        <f t="shared" si="1"/>
        <v>28885735</v>
      </c>
      <c r="M48" s="16">
        <f t="shared" si="2"/>
        <v>0</v>
      </c>
      <c r="N48" s="16">
        <f t="shared" si="3"/>
        <v>0</v>
      </c>
    </row>
    <row r="49" spans="1:14" s="13" customFormat="1" ht="13.5" customHeight="1">
      <c r="A49" s="18">
        <v>18050300</v>
      </c>
      <c r="B49" s="19" t="s">
        <v>15</v>
      </c>
      <c r="C49" s="20">
        <f t="shared" si="4"/>
        <v>783700</v>
      </c>
      <c r="D49" s="20">
        <v>783700</v>
      </c>
      <c r="E49" s="20"/>
      <c r="F49" s="20"/>
      <c r="G49" s="20">
        <f t="shared" si="10"/>
        <v>0</v>
      </c>
      <c r="H49" s="20"/>
      <c r="I49" s="20"/>
      <c r="J49" s="20"/>
      <c r="K49" s="20">
        <f t="shared" si="11"/>
        <v>783700</v>
      </c>
      <c r="L49" s="16">
        <f t="shared" si="1"/>
        <v>783700</v>
      </c>
      <c r="M49" s="16">
        <f t="shared" si="2"/>
        <v>0</v>
      </c>
      <c r="N49" s="16">
        <f t="shared" si="3"/>
        <v>0</v>
      </c>
    </row>
    <row r="50" spans="1:14" s="13" customFormat="1" ht="13.5" customHeight="1">
      <c r="A50" s="18">
        <v>18050400</v>
      </c>
      <c r="B50" s="19" t="s">
        <v>16</v>
      </c>
      <c r="C50" s="20">
        <f t="shared" si="4"/>
        <v>10937800</v>
      </c>
      <c r="D50" s="20">
        <v>10937800</v>
      </c>
      <c r="E50" s="20"/>
      <c r="F50" s="20"/>
      <c r="G50" s="20">
        <f t="shared" si="10"/>
        <v>0</v>
      </c>
      <c r="H50" s="20"/>
      <c r="I50" s="20"/>
      <c r="J50" s="20"/>
      <c r="K50" s="20">
        <f t="shared" si="11"/>
        <v>10937800</v>
      </c>
      <c r="L50" s="16">
        <f t="shared" si="1"/>
        <v>10937800</v>
      </c>
      <c r="M50" s="16">
        <f t="shared" si="2"/>
        <v>0</v>
      </c>
      <c r="N50" s="16">
        <f t="shared" si="3"/>
        <v>0</v>
      </c>
    </row>
    <row r="51" spans="1:14" s="13" customFormat="1" ht="48.75" customHeight="1">
      <c r="A51" s="18">
        <v>18050500</v>
      </c>
      <c r="B51" s="19" t="s">
        <v>48</v>
      </c>
      <c r="C51" s="20">
        <f t="shared" si="4"/>
        <v>17164235</v>
      </c>
      <c r="D51" s="20">
        <v>17164235</v>
      </c>
      <c r="E51" s="20"/>
      <c r="F51" s="20"/>
      <c r="G51" s="20">
        <f t="shared" si="10"/>
        <v>0</v>
      </c>
      <c r="H51" s="20"/>
      <c r="I51" s="20"/>
      <c r="J51" s="20"/>
      <c r="K51" s="20">
        <f t="shared" si="11"/>
        <v>17164235</v>
      </c>
      <c r="L51" s="16">
        <f t="shared" si="1"/>
        <v>17164235</v>
      </c>
      <c r="M51" s="16">
        <f t="shared" si="2"/>
        <v>0</v>
      </c>
      <c r="N51" s="16">
        <f t="shared" si="3"/>
        <v>0</v>
      </c>
    </row>
    <row r="52" spans="1:14" s="13" customFormat="1" ht="15.75">
      <c r="A52" s="15">
        <v>19000000</v>
      </c>
      <c r="B52" s="17" t="s">
        <v>25</v>
      </c>
      <c r="C52" s="16">
        <f t="shared" si="4"/>
        <v>118613</v>
      </c>
      <c r="D52" s="16">
        <f>D53</f>
        <v>0</v>
      </c>
      <c r="E52" s="16">
        <f>E53</f>
        <v>118613</v>
      </c>
      <c r="F52" s="16">
        <f>F53</f>
        <v>0</v>
      </c>
      <c r="G52" s="16">
        <f t="shared" si="10"/>
        <v>0</v>
      </c>
      <c r="H52" s="16">
        <f>H53</f>
        <v>0</v>
      </c>
      <c r="I52" s="16">
        <f>I53</f>
        <v>0</v>
      </c>
      <c r="J52" s="16">
        <f>J53</f>
        <v>0</v>
      </c>
      <c r="K52" s="16">
        <f t="shared" si="11"/>
        <v>118613</v>
      </c>
      <c r="L52" s="16">
        <f t="shared" si="1"/>
        <v>0</v>
      </c>
      <c r="M52" s="16">
        <f t="shared" si="2"/>
        <v>118613</v>
      </c>
      <c r="N52" s="16">
        <f t="shared" si="3"/>
        <v>0</v>
      </c>
    </row>
    <row r="53" spans="1:14" s="13" customFormat="1" ht="13.5" customHeight="1">
      <c r="A53" s="18">
        <v>19010000</v>
      </c>
      <c r="B53" s="19" t="s">
        <v>17</v>
      </c>
      <c r="C53" s="20">
        <f t="shared" si="4"/>
        <v>118613</v>
      </c>
      <c r="D53" s="21">
        <f>SUM(D54:D55)</f>
        <v>0</v>
      </c>
      <c r="E53" s="21">
        <f>SUM(E54:E55)</f>
        <v>118613</v>
      </c>
      <c r="F53" s="21">
        <f>SUM(F54:F55)</f>
        <v>0</v>
      </c>
      <c r="G53" s="20">
        <f t="shared" si="10"/>
        <v>0</v>
      </c>
      <c r="H53" s="21">
        <f>SUM(H54:H55)</f>
        <v>0</v>
      </c>
      <c r="I53" s="21">
        <f>SUM(I54:I55)</f>
        <v>0</v>
      </c>
      <c r="J53" s="21">
        <f>SUM(J54:J55)</f>
        <v>0</v>
      </c>
      <c r="K53" s="20">
        <f t="shared" si="11"/>
        <v>118613</v>
      </c>
      <c r="L53" s="16">
        <f t="shared" si="1"/>
        <v>0</v>
      </c>
      <c r="M53" s="16">
        <f t="shared" si="2"/>
        <v>118613</v>
      </c>
      <c r="N53" s="16">
        <f t="shared" si="3"/>
        <v>0</v>
      </c>
    </row>
    <row r="54" spans="1:14" s="13" customFormat="1" ht="49.5" customHeight="1">
      <c r="A54" s="18">
        <v>19010100</v>
      </c>
      <c r="B54" s="19" t="s">
        <v>68</v>
      </c>
      <c r="C54" s="20">
        <f t="shared" si="4"/>
        <v>84046</v>
      </c>
      <c r="D54" s="20"/>
      <c r="E54" s="20">
        <v>84046</v>
      </c>
      <c r="F54" s="20"/>
      <c r="G54" s="20">
        <f t="shared" si="10"/>
        <v>0</v>
      </c>
      <c r="H54" s="20"/>
      <c r="I54" s="20"/>
      <c r="J54" s="20"/>
      <c r="K54" s="20">
        <f t="shared" si="11"/>
        <v>84046</v>
      </c>
      <c r="L54" s="16">
        <f t="shared" si="1"/>
        <v>0</v>
      </c>
      <c r="M54" s="16">
        <f t="shared" si="2"/>
        <v>84046</v>
      </c>
      <c r="N54" s="16">
        <f t="shared" si="3"/>
        <v>0</v>
      </c>
    </row>
    <row r="55" spans="1:14" s="13" customFormat="1" ht="37.5" customHeight="1">
      <c r="A55" s="18">
        <v>19010300</v>
      </c>
      <c r="B55" s="19" t="s">
        <v>18</v>
      </c>
      <c r="C55" s="20">
        <f t="shared" si="4"/>
        <v>34567</v>
      </c>
      <c r="D55" s="20"/>
      <c r="E55" s="20">
        <v>34567</v>
      </c>
      <c r="F55" s="20"/>
      <c r="G55" s="20">
        <f t="shared" si="10"/>
        <v>0</v>
      </c>
      <c r="H55" s="20"/>
      <c r="I55" s="20"/>
      <c r="J55" s="20"/>
      <c r="K55" s="20">
        <f t="shared" si="11"/>
        <v>34567</v>
      </c>
      <c r="L55" s="16">
        <f t="shared" si="1"/>
        <v>0</v>
      </c>
      <c r="M55" s="16">
        <f t="shared" si="2"/>
        <v>34567</v>
      </c>
      <c r="N55" s="16">
        <f t="shared" si="3"/>
        <v>0</v>
      </c>
    </row>
    <row r="56" spans="1:14" s="13" customFormat="1" ht="13.5" customHeight="1">
      <c r="A56" s="15">
        <v>20000000</v>
      </c>
      <c r="B56" s="15" t="s">
        <v>26</v>
      </c>
      <c r="C56" s="16">
        <f t="shared" si="4"/>
        <v>4101213</v>
      </c>
      <c r="D56" s="16">
        <f>D57+D63+D73+D78</f>
        <v>885900</v>
      </c>
      <c r="E56" s="16">
        <f>E57+E63+E73+E78</f>
        <v>3215313</v>
      </c>
      <c r="F56" s="16">
        <f>F57+F63+F73+F78</f>
        <v>0</v>
      </c>
      <c r="G56" s="16">
        <f t="shared" si="10"/>
        <v>40000</v>
      </c>
      <c r="H56" s="16">
        <f>H57+H63+H73+H78</f>
        <v>40000</v>
      </c>
      <c r="I56" s="16">
        <f>I57+I63+I73+I78</f>
        <v>0</v>
      </c>
      <c r="J56" s="16">
        <f>J57+J63+J73+J78</f>
        <v>0</v>
      </c>
      <c r="K56" s="16">
        <f t="shared" si="11"/>
        <v>4141213</v>
      </c>
      <c r="L56" s="16">
        <f t="shared" si="1"/>
        <v>925900</v>
      </c>
      <c r="M56" s="16">
        <f t="shared" si="2"/>
        <v>3215313</v>
      </c>
      <c r="N56" s="16">
        <f t="shared" si="3"/>
        <v>0</v>
      </c>
    </row>
    <row r="57" spans="1:14" s="13" customFormat="1" ht="14.25" customHeight="1">
      <c r="A57" s="15">
        <v>21000000</v>
      </c>
      <c r="B57" s="17" t="s">
        <v>27</v>
      </c>
      <c r="C57" s="16">
        <f t="shared" si="4"/>
        <v>16000</v>
      </c>
      <c r="D57" s="16">
        <f>D60+D58</f>
        <v>16000</v>
      </c>
      <c r="E57" s="16">
        <f>E60+E58+E59</f>
        <v>0</v>
      </c>
      <c r="F57" s="16">
        <f>F60</f>
        <v>0</v>
      </c>
      <c r="G57" s="16">
        <f t="shared" si="10"/>
        <v>0</v>
      </c>
      <c r="H57" s="16">
        <f>H60+H58</f>
        <v>0</v>
      </c>
      <c r="I57" s="16">
        <f>I60+I58+I59</f>
        <v>0</v>
      </c>
      <c r="J57" s="16">
        <f>J60</f>
        <v>0</v>
      </c>
      <c r="K57" s="16">
        <f t="shared" si="11"/>
        <v>16000</v>
      </c>
      <c r="L57" s="16">
        <f t="shared" si="1"/>
        <v>16000</v>
      </c>
      <c r="M57" s="16">
        <f t="shared" si="2"/>
        <v>0</v>
      </c>
      <c r="N57" s="16">
        <f t="shared" si="3"/>
        <v>0</v>
      </c>
    </row>
    <row r="58" spans="1:14" s="13" customFormat="1" ht="31.5" hidden="1" customHeight="1">
      <c r="A58" s="18">
        <v>21050000</v>
      </c>
      <c r="B58" s="19" t="s">
        <v>83</v>
      </c>
      <c r="C58" s="20">
        <f t="shared" si="4"/>
        <v>0</v>
      </c>
      <c r="D58" s="20"/>
      <c r="E58" s="20"/>
      <c r="F58" s="20"/>
      <c r="G58" s="20">
        <f t="shared" si="10"/>
        <v>0</v>
      </c>
      <c r="H58" s="20"/>
      <c r="I58" s="20"/>
      <c r="J58" s="20"/>
      <c r="K58" s="20">
        <f t="shared" si="11"/>
        <v>0</v>
      </c>
      <c r="L58" s="16">
        <f t="shared" si="1"/>
        <v>0</v>
      </c>
      <c r="M58" s="16">
        <f t="shared" si="2"/>
        <v>0</v>
      </c>
      <c r="N58" s="16">
        <f t="shared" si="3"/>
        <v>0</v>
      </c>
    </row>
    <row r="59" spans="1:14" s="13" customFormat="1" ht="53.25" hidden="1" customHeight="1">
      <c r="A59" s="18">
        <v>21110000</v>
      </c>
      <c r="B59" s="19" t="s">
        <v>87</v>
      </c>
      <c r="C59" s="20">
        <f t="shared" si="4"/>
        <v>0</v>
      </c>
      <c r="D59" s="20"/>
      <c r="E59" s="20"/>
      <c r="F59" s="20"/>
      <c r="G59" s="20">
        <f t="shared" si="10"/>
        <v>0</v>
      </c>
      <c r="H59" s="20"/>
      <c r="I59" s="20"/>
      <c r="J59" s="20"/>
      <c r="K59" s="20">
        <f t="shared" si="11"/>
        <v>0</v>
      </c>
      <c r="L59" s="16">
        <f t="shared" si="1"/>
        <v>0</v>
      </c>
      <c r="M59" s="16">
        <f t="shared" si="2"/>
        <v>0</v>
      </c>
      <c r="N59" s="16">
        <f t="shared" si="3"/>
        <v>0</v>
      </c>
    </row>
    <row r="60" spans="1:14" s="13" customFormat="1" ht="14.25" customHeight="1">
      <c r="A60" s="18">
        <v>21080000</v>
      </c>
      <c r="B60" s="19" t="s">
        <v>6</v>
      </c>
      <c r="C60" s="20">
        <f t="shared" si="4"/>
        <v>16000</v>
      </c>
      <c r="D60" s="20">
        <f>D61+D62</f>
        <v>16000</v>
      </c>
      <c r="E60" s="20">
        <f>E61+E62</f>
        <v>0</v>
      </c>
      <c r="F60" s="20">
        <f>F61+F62</f>
        <v>0</v>
      </c>
      <c r="G60" s="20">
        <f t="shared" si="10"/>
        <v>0</v>
      </c>
      <c r="H60" s="20">
        <f>H61+H62</f>
        <v>0</v>
      </c>
      <c r="I60" s="20">
        <f>I61+I62</f>
        <v>0</v>
      </c>
      <c r="J60" s="20">
        <f>J61+J62</f>
        <v>0</v>
      </c>
      <c r="K60" s="20">
        <f t="shared" si="11"/>
        <v>16000</v>
      </c>
      <c r="L60" s="16">
        <f t="shared" si="1"/>
        <v>16000</v>
      </c>
      <c r="M60" s="16">
        <f t="shared" si="2"/>
        <v>0</v>
      </c>
      <c r="N60" s="16">
        <f t="shared" si="3"/>
        <v>0</v>
      </c>
    </row>
    <row r="61" spans="1:14" s="13" customFormat="1" ht="14.25" customHeight="1">
      <c r="A61" s="18">
        <v>21081100</v>
      </c>
      <c r="B61" s="19" t="s">
        <v>4</v>
      </c>
      <c r="C61" s="20">
        <f t="shared" si="4"/>
        <v>6000</v>
      </c>
      <c r="D61" s="20">
        <v>6000</v>
      </c>
      <c r="E61" s="20"/>
      <c r="F61" s="20"/>
      <c r="G61" s="20">
        <f t="shared" si="10"/>
        <v>0</v>
      </c>
      <c r="H61" s="20"/>
      <c r="I61" s="20"/>
      <c r="J61" s="20"/>
      <c r="K61" s="20">
        <f t="shared" si="11"/>
        <v>6000</v>
      </c>
      <c r="L61" s="16">
        <f t="shared" si="1"/>
        <v>6000</v>
      </c>
      <c r="M61" s="16">
        <f t="shared" si="2"/>
        <v>0</v>
      </c>
      <c r="N61" s="16">
        <f t="shared" si="3"/>
        <v>0</v>
      </c>
    </row>
    <row r="62" spans="1:14" s="13" customFormat="1" ht="59.25" customHeight="1">
      <c r="A62" s="18">
        <v>21081500</v>
      </c>
      <c r="B62" s="61" t="s">
        <v>106</v>
      </c>
      <c r="C62" s="20">
        <f t="shared" si="4"/>
        <v>10000</v>
      </c>
      <c r="D62" s="20">
        <v>10000</v>
      </c>
      <c r="E62" s="20"/>
      <c r="F62" s="20"/>
      <c r="G62" s="20">
        <f t="shared" si="10"/>
        <v>0</v>
      </c>
      <c r="H62" s="20"/>
      <c r="I62" s="20"/>
      <c r="J62" s="20"/>
      <c r="K62" s="20">
        <f t="shared" si="11"/>
        <v>10000</v>
      </c>
      <c r="L62" s="16">
        <f t="shared" si="1"/>
        <v>10000</v>
      </c>
      <c r="M62" s="16">
        <f t="shared" si="2"/>
        <v>0</v>
      </c>
      <c r="N62" s="16">
        <f t="shared" si="3"/>
        <v>0</v>
      </c>
    </row>
    <row r="63" spans="1:14" s="13" customFormat="1" ht="28.5" customHeight="1">
      <c r="A63" s="15">
        <v>22000000</v>
      </c>
      <c r="B63" s="17" t="s">
        <v>19</v>
      </c>
      <c r="C63" s="16">
        <f t="shared" si="4"/>
        <v>773100</v>
      </c>
      <c r="D63" s="16">
        <f>D64+D69</f>
        <v>773100</v>
      </c>
      <c r="E63" s="16">
        <f>E64+E69</f>
        <v>0</v>
      </c>
      <c r="F63" s="16">
        <f>F64+F69</f>
        <v>0</v>
      </c>
      <c r="G63" s="16">
        <f t="shared" si="10"/>
        <v>0</v>
      </c>
      <c r="H63" s="16">
        <f>H64+H69</f>
        <v>0</v>
      </c>
      <c r="I63" s="16">
        <f>I64+I69</f>
        <v>0</v>
      </c>
      <c r="J63" s="16">
        <f>J64+J69</f>
        <v>0</v>
      </c>
      <c r="K63" s="16">
        <f t="shared" si="11"/>
        <v>773100</v>
      </c>
      <c r="L63" s="16">
        <f t="shared" si="1"/>
        <v>773100</v>
      </c>
      <c r="M63" s="16">
        <f t="shared" si="2"/>
        <v>0</v>
      </c>
      <c r="N63" s="16">
        <f t="shared" si="3"/>
        <v>0</v>
      </c>
    </row>
    <row r="64" spans="1:14" s="13" customFormat="1" ht="15.75" customHeight="1">
      <c r="A64" s="18">
        <v>22010000</v>
      </c>
      <c r="B64" s="19" t="s">
        <v>45</v>
      </c>
      <c r="C64" s="20">
        <f t="shared" si="4"/>
        <v>770800</v>
      </c>
      <c r="D64" s="20">
        <f>D65+D66+D67+D68</f>
        <v>770800</v>
      </c>
      <c r="E64" s="20">
        <f>E65+E66+E67</f>
        <v>0</v>
      </c>
      <c r="F64" s="20">
        <f>F65+F66+F67</f>
        <v>0</v>
      </c>
      <c r="G64" s="20">
        <f t="shared" si="10"/>
        <v>0</v>
      </c>
      <c r="H64" s="20">
        <f>H65+H66+H67+H68</f>
        <v>0</v>
      </c>
      <c r="I64" s="20">
        <f>I65+I66+I67</f>
        <v>0</v>
      </c>
      <c r="J64" s="20">
        <f>J65+J66+J67</f>
        <v>0</v>
      </c>
      <c r="K64" s="20">
        <f t="shared" si="11"/>
        <v>770800</v>
      </c>
      <c r="L64" s="16">
        <f t="shared" si="1"/>
        <v>770800</v>
      </c>
      <c r="M64" s="16">
        <f t="shared" si="2"/>
        <v>0</v>
      </c>
      <c r="N64" s="16">
        <f t="shared" si="3"/>
        <v>0</v>
      </c>
    </row>
    <row r="65" spans="1:14" s="13" customFormat="1" ht="50.25" customHeight="1">
      <c r="A65" s="18">
        <v>22010300</v>
      </c>
      <c r="B65" s="19" t="s">
        <v>105</v>
      </c>
      <c r="C65" s="20">
        <f t="shared" si="4"/>
        <v>9700</v>
      </c>
      <c r="D65" s="20">
        <v>9700</v>
      </c>
      <c r="E65" s="20"/>
      <c r="F65" s="20"/>
      <c r="G65" s="20">
        <f t="shared" si="10"/>
        <v>0</v>
      </c>
      <c r="H65" s="20"/>
      <c r="I65" s="20"/>
      <c r="J65" s="20"/>
      <c r="K65" s="20">
        <f t="shared" si="11"/>
        <v>9700</v>
      </c>
      <c r="L65" s="16">
        <f t="shared" si="1"/>
        <v>9700</v>
      </c>
      <c r="M65" s="16">
        <f t="shared" si="2"/>
        <v>0</v>
      </c>
      <c r="N65" s="16">
        <f t="shared" si="3"/>
        <v>0</v>
      </c>
    </row>
    <row r="66" spans="1:14" s="13" customFormat="1" ht="15.75" customHeight="1">
      <c r="A66" s="18">
        <v>22012500</v>
      </c>
      <c r="B66" s="19" t="s">
        <v>42</v>
      </c>
      <c r="C66" s="20">
        <f t="shared" si="4"/>
        <v>313100</v>
      </c>
      <c r="D66" s="20">
        <v>313100</v>
      </c>
      <c r="E66" s="20"/>
      <c r="F66" s="20"/>
      <c r="G66" s="20">
        <f t="shared" si="10"/>
        <v>0</v>
      </c>
      <c r="H66" s="20"/>
      <c r="I66" s="20"/>
      <c r="J66" s="20"/>
      <c r="K66" s="20">
        <f t="shared" si="11"/>
        <v>313100</v>
      </c>
      <c r="L66" s="16">
        <f t="shared" si="1"/>
        <v>313100</v>
      </c>
      <c r="M66" s="16">
        <f t="shared" si="2"/>
        <v>0</v>
      </c>
      <c r="N66" s="16">
        <f t="shared" si="3"/>
        <v>0</v>
      </c>
    </row>
    <row r="67" spans="1:14" s="13" customFormat="1" ht="30.75" customHeight="1">
      <c r="A67" s="18">
        <v>22012600</v>
      </c>
      <c r="B67" s="19" t="s">
        <v>50</v>
      </c>
      <c r="C67" s="20">
        <f t="shared" si="4"/>
        <v>448000</v>
      </c>
      <c r="D67" s="20">
        <v>448000</v>
      </c>
      <c r="E67" s="20"/>
      <c r="F67" s="20"/>
      <c r="G67" s="20">
        <f t="shared" si="10"/>
        <v>0</v>
      </c>
      <c r="H67" s="20"/>
      <c r="I67" s="20"/>
      <c r="J67" s="20"/>
      <c r="K67" s="20">
        <f t="shared" si="11"/>
        <v>448000</v>
      </c>
      <c r="L67" s="16">
        <f t="shared" si="1"/>
        <v>448000</v>
      </c>
      <c r="M67" s="16">
        <f t="shared" si="2"/>
        <v>0</v>
      </c>
      <c r="N67" s="16">
        <f t="shared" si="3"/>
        <v>0</v>
      </c>
    </row>
    <row r="68" spans="1:14" s="13" customFormat="1" ht="63.75" hidden="1" customHeight="1">
      <c r="A68" s="18">
        <v>22012900</v>
      </c>
      <c r="B68" s="19" t="s">
        <v>85</v>
      </c>
      <c r="C68" s="20">
        <f t="shared" si="4"/>
        <v>0</v>
      </c>
      <c r="D68" s="20"/>
      <c r="E68" s="20"/>
      <c r="F68" s="20"/>
      <c r="G68" s="20">
        <f t="shared" si="10"/>
        <v>0</v>
      </c>
      <c r="H68" s="20"/>
      <c r="I68" s="20"/>
      <c r="J68" s="20"/>
      <c r="K68" s="20">
        <f t="shared" si="11"/>
        <v>0</v>
      </c>
      <c r="L68" s="16">
        <f t="shared" si="1"/>
        <v>0</v>
      </c>
      <c r="M68" s="16">
        <f t="shared" si="2"/>
        <v>0</v>
      </c>
      <c r="N68" s="16">
        <f t="shared" si="3"/>
        <v>0</v>
      </c>
    </row>
    <row r="69" spans="1:14" s="13" customFormat="1" ht="14.25" customHeight="1">
      <c r="A69" s="18">
        <v>22090000</v>
      </c>
      <c r="B69" s="19" t="s">
        <v>3</v>
      </c>
      <c r="C69" s="20">
        <f t="shared" si="4"/>
        <v>2300</v>
      </c>
      <c r="D69" s="20">
        <f>SUM(D70:D72)</f>
        <v>2300</v>
      </c>
      <c r="E69" s="20">
        <f>SUM(E70:E72)</f>
        <v>0</v>
      </c>
      <c r="F69" s="20">
        <f>SUM(F70:F72)</f>
        <v>0</v>
      </c>
      <c r="G69" s="20">
        <f t="shared" si="10"/>
        <v>0</v>
      </c>
      <c r="H69" s="20">
        <f>SUM(H70:H72)</f>
        <v>0</v>
      </c>
      <c r="I69" s="20">
        <f>SUM(I70:I72)</f>
        <v>0</v>
      </c>
      <c r="J69" s="20">
        <f>SUM(J70:J72)</f>
        <v>0</v>
      </c>
      <c r="K69" s="20">
        <f t="shared" si="11"/>
        <v>2300</v>
      </c>
      <c r="L69" s="16">
        <f t="shared" si="1"/>
        <v>2300</v>
      </c>
      <c r="M69" s="16">
        <f t="shared" si="2"/>
        <v>0</v>
      </c>
      <c r="N69" s="16">
        <f t="shared" si="3"/>
        <v>0</v>
      </c>
    </row>
    <row r="70" spans="1:14" s="13" customFormat="1" ht="33.75" customHeight="1">
      <c r="A70" s="18">
        <v>22090100</v>
      </c>
      <c r="B70" s="19" t="s">
        <v>12</v>
      </c>
      <c r="C70" s="20">
        <f t="shared" si="4"/>
        <v>600</v>
      </c>
      <c r="D70" s="20">
        <v>600</v>
      </c>
      <c r="E70" s="20"/>
      <c r="F70" s="20"/>
      <c r="G70" s="20">
        <f t="shared" si="10"/>
        <v>0</v>
      </c>
      <c r="H70" s="20"/>
      <c r="I70" s="20"/>
      <c r="J70" s="20"/>
      <c r="K70" s="20">
        <f t="shared" si="11"/>
        <v>600</v>
      </c>
      <c r="L70" s="16">
        <f t="shared" si="1"/>
        <v>600</v>
      </c>
      <c r="M70" s="16">
        <f t="shared" si="2"/>
        <v>0</v>
      </c>
      <c r="N70" s="16">
        <f t="shared" si="3"/>
        <v>0</v>
      </c>
    </row>
    <row r="71" spans="1:14" s="13" customFormat="1" ht="21" hidden="1" customHeight="1">
      <c r="A71" s="18">
        <v>22090200</v>
      </c>
      <c r="B71" s="19" t="s">
        <v>84</v>
      </c>
      <c r="C71" s="20">
        <f t="shared" si="4"/>
        <v>0</v>
      </c>
      <c r="D71" s="20"/>
      <c r="E71" s="20"/>
      <c r="F71" s="20"/>
      <c r="G71" s="20">
        <f t="shared" si="10"/>
        <v>0</v>
      </c>
      <c r="H71" s="20"/>
      <c r="I71" s="20"/>
      <c r="J71" s="20"/>
      <c r="K71" s="20">
        <f t="shared" si="11"/>
        <v>0</v>
      </c>
      <c r="L71" s="16">
        <f t="shared" si="1"/>
        <v>0</v>
      </c>
      <c r="M71" s="16">
        <f t="shared" si="2"/>
        <v>0</v>
      </c>
      <c r="N71" s="16">
        <f t="shared" si="3"/>
        <v>0</v>
      </c>
    </row>
    <row r="72" spans="1:14" s="13" customFormat="1" ht="33.75" customHeight="1">
      <c r="A72" s="18">
        <v>22090400</v>
      </c>
      <c r="B72" s="19" t="s">
        <v>20</v>
      </c>
      <c r="C72" s="20">
        <f t="shared" si="4"/>
        <v>1700</v>
      </c>
      <c r="D72" s="20">
        <v>1700</v>
      </c>
      <c r="E72" s="20"/>
      <c r="F72" s="20"/>
      <c r="G72" s="20">
        <f t="shared" si="10"/>
        <v>0</v>
      </c>
      <c r="H72" s="20"/>
      <c r="I72" s="20"/>
      <c r="J72" s="20"/>
      <c r="K72" s="20">
        <f t="shared" si="11"/>
        <v>1700</v>
      </c>
      <c r="L72" s="16">
        <f t="shared" si="1"/>
        <v>1700</v>
      </c>
      <c r="M72" s="16">
        <f t="shared" si="2"/>
        <v>0</v>
      </c>
      <c r="N72" s="16">
        <f t="shared" si="3"/>
        <v>0</v>
      </c>
    </row>
    <row r="73" spans="1:14" s="13" customFormat="1" ht="19.5" customHeight="1">
      <c r="A73" s="15">
        <v>24000000</v>
      </c>
      <c r="B73" s="17" t="s">
        <v>28</v>
      </c>
      <c r="C73" s="16">
        <f t="shared" si="4"/>
        <v>138000</v>
      </c>
      <c r="D73" s="16">
        <f>D74</f>
        <v>96800</v>
      </c>
      <c r="E73" s="16">
        <f t="shared" ref="E73:F73" si="12">E74</f>
        <v>41200</v>
      </c>
      <c r="F73" s="16">
        <f t="shared" si="12"/>
        <v>0</v>
      </c>
      <c r="G73" s="16">
        <f t="shared" si="10"/>
        <v>40000</v>
      </c>
      <c r="H73" s="16">
        <f>H74</f>
        <v>40000</v>
      </c>
      <c r="I73" s="16">
        <f t="shared" ref="I73:J73" si="13">I74</f>
        <v>0</v>
      </c>
      <c r="J73" s="16">
        <f t="shared" si="13"/>
        <v>0</v>
      </c>
      <c r="K73" s="16">
        <f t="shared" si="11"/>
        <v>178000</v>
      </c>
      <c r="L73" s="16">
        <f t="shared" si="1"/>
        <v>136800</v>
      </c>
      <c r="M73" s="16">
        <f t="shared" si="2"/>
        <v>41200</v>
      </c>
      <c r="N73" s="16">
        <f t="shared" si="3"/>
        <v>0</v>
      </c>
    </row>
    <row r="74" spans="1:14" s="13" customFormat="1" ht="16.5" customHeight="1">
      <c r="A74" s="18">
        <v>24060000</v>
      </c>
      <c r="B74" s="19" t="s">
        <v>6</v>
      </c>
      <c r="C74" s="20">
        <f t="shared" si="4"/>
        <v>138000</v>
      </c>
      <c r="D74" s="20">
        <f>D75+D77</f>
        <v>96800</v>
      </c>
      <c r="E74" s="20">
        <f>E75+E76</f>
        <v>41200</v>
      </c>
      <c r="F74" s="20">
        <f t="shared" ref="F74" si="14">F75+F77</f>
        <v>0</v>
      </c>
      <c r="G74" s="20">
        <f t="shared" si="10"/>
        <v>40000</v>
      </c>
      <c r="H74" s="20">
        <f>H75+H77</f>
        <v>40000</v>
      </c>
      <c r="I74" s="20">
        <f>I75+I76</f>
        <v>0</v>
      </c>
      <c r="J74" s="20">
        <f t="shared" ref="J74" si="15">J75+J77</f>
        <v>0</v>
      </c>
      <c r="K74" s="20">
        <f t="shared" si="11"/>
        <v>178000</v>
      </c>
      <c r="L74" s="16">
        <f t="shared" si="1"/>
        <v>136800</v>
      </c>
      <c r="M74" s="16">
        <f t="shared" si="2"/>
        <v>41200</v>
      </c>
      <c r="N74" s="16">
        <f t="shared" si="3"/>
        <v>0</v>
      </c>
    </row>
    <row r="75" spans="1:14" s="13" customFormat="1" ht="18" customHeight="1">
      <c r="A75" s="18">
        <v>24060300</v>
      </c>
      <c r="B75" s="19" t="s">
        <v>6</v>
      </c>
      <c r="C75" s="20">
        <f t="shared" si="4"/>
        <v>96800</v>
      </c>
      <c r="D75" s="20">
        <v>96800</v>
      </c>
      <c r="E75" s="20"/>
      <c r="F75" s="20"/>
      <c r="G75" s="20">
        <f t="shared" si="10"/>
        <v>40000</v>
      </c>
      <c r="H75" s="20">
        <v>40000</v>
      </c>
      <c r="I75" s="20"/>
      <c r="J75" s="20"/>
      <c r="K75" s="20">
        <f t="shared" si="11"/>
        <v>136800</v>
      </c>
      <c r="L75" s="16">
        <f t="shared" si="1"/>
        <v>136800</v>
      </c>
      <c r="M75" s="16">
        <f t="shared" si="2"/>
        <v>0</v>
      </c>
      <c r="N75" s="16">
        <f t="shared" si="3"/>
        <v>0</v>
      </c>
    </row>
    <row r="76" spans="1:14" s="13" customFormat="1" ht="46.5" customHeight="1">
      <c r="A76" s="18">
        <v>24062100</v>
      </c>
      <c r="B76" s="19" t="s">
        <v>77</v>
      </c>
      <c r="C76" s="20">
        <f t="shared" si="4"/>
        <v>41200</v>
      </c>
      <c r="D76" s="20"/>
      <c r="E76" s="20">
        <v>41200</v>
      </c>
      <c r="F76" s="20"/>
      <c r="G76" s="20">
        <f t="shared" si="10"/>
        <v>0</v>
      </c>
      <c r="H76" s="20"/>
      <c r="I76" s="20"/>
      <c r="J76" s="20"/>
      <c r="K76" s="20">
        <f t="shared" si="11"/>
        <v>41200</v>
      </c>
      <c r="L76" s="16">
        <f t="shared" si="1"/>
        <v>0</v>
      </c>
      <c r="M76" s="16">
        <f t="shared" si="2"/>
        <v>41200</v>
      </c>
      <c r="N76" s="16">
        <f t="shared" si="3"/>
        <v>0</v>
      </c>
    </row>
    <row r="77" spans="1:14" s="13" customFormat="1" ht="100.5" hidden="1" customHeight="1">
      <c r="A77" s="18">
        <v>24062200</v>
      </c>
      <c r="B77" s="19" t="s">
        <v>75</v>
      </c>
      <c r="C77" s="20">
        <f t="shared" si="4"/>
        <v>0</v>
      </c>
      <c r="D77" s="20"/>
      <c r="E77" s="20"/>
      <c r="F77" s="20"/>
      <c r="G77" s="20">
        <f t="shared" si="10"/>
        <v>0</v>
      </c>
      <c r="H77" s="20"/>
      <c r="I77" s="20"/>
      <c r="J77" s="20"/>
      <c r="K77" s="20">
        <f t="shared" si="11"/>
        <v>0</v>
      </c>
      <c r="L77" s="16">
        <f t="shared" si="1"/>
        <v>0</v>
      </c>
      <c r="M77" s="16">
        <f t="shared" si="2"/>
        <v>0</v>
      </c>
      <c r="N77" s="16">
        <f t="shared" si="3"/>
        <v>0</v>
      </c>
    </row>
    <row r="78" spans="1:14" s="13" customFormat="1" ht="21.75" customHeight="1">
      <c r="A78" s="15">
        <v>25000000</v>
      </c>
      <c r="B78" s="17" t="s">
        <v>5</v>
      </c>
      <c r="C78" s="16">
        <f t="shared" si="4"/>
        <v>3174113</v>
      </c>
      <c r="D78" s="16">
        <f>D79</f>
        <v>0</v>
      </c>
      <c r="E78" s="16">
        <f>E79</f>
        <v>3174113</v>
      </c>
      <c r="F78" s="16">
        <f>F79</f>
        <v>0</v>
      </c>
      <c r="G78" s="16">
        <f t="shared" si="10"/>
        <v>0</v>
      </c>
      <c r="H78" s="16">
        <f>H79</f>
        <v>0</v>
      </c>
      <c r="I78" s="16">
        <f>I79</f>
        <v>0</v>
      </c>
      <c r="J78" s="16">
        <f>J79</f>
        <v>0</v>
      </c>
      <c r="K78" s="16">
        <f t="shared" si="11"/>
        <v>3174113</v>
      </c>
      <c r="L78" s="16">
        <f t="shared" si="1"/>
        <v>0</v>
      </c>
      <c r="M78" s="16">
        <f t="shared" si="2"/>
        <v>3174113</v>
      </c>
      <c r="N78" s="16">
        <f t="shared" si="3"/>
        <v>0</v>
      </c>
    </row>
    <row r="79" spans="1:14" s="13" customFormat="1" ht="31.5" customHeight="1">
      <c r="A79" s="18">
        <v>25010000</v>
      </c>
      <c r="B79" s="19" t="s">
        <v>21</v>
      </c>
      <c r="C79" s="20">
        <f t="shared" si="4"/>
        <v>3174113</v>
      </c>
      <c r="D79" s="20">
        <f>SUM(D80:D84)</f>
        <v>0</v>
      </c>
      <c r="E79" s="20">
        <f>SUM(E80:E84)</f>
        <v>3174113</v>
      </c>
      <c r="F79" s="20">
        <f>SUM(F80:F84)</f>
        <v>0</v>
      </c>
      <c r="G79" s="20">
        <f t="shared" si="10"/>
        <v>0</v>
      </c>
      <c r="H79" s="20">
        <f>SUM(H80:H84)</f>
        <v>0</v>
      </c>
      <c r="I79" s="20">
        <f>SUM(I80:I84)</f>
        <v>0</v>
      </c>
      <c r="J79" s="20">
        <f>SUM(J80:J84)</f>
        <v>0</v>
      </c>
      <c r="K79" s="20">
        <f t="shared" si="11"/>
        <v>3174113</v>
      </c>
      <c r="L79" s="16">
        <f t="shared" ref="L79:L118" si="16">D79+H79</f>
        <v>0</v>
      </c>
      <c r="M79" s="16">
        <f t="shared" ref="M79:M118" si="17">E79+I79</f>
        <v>3174113</v>
      </c>
      <c r="N79" s="16">
        <f t="shared" ref="N79:N118" si="18">F79+J79</f>
        <v>0</v>
      </c>
    </row>
    <row r="80" spans="1:14" s="13" customFormat="1" ht="30" customHeight="1">
      <c r="A80" s="18">
        <v>25010100</v>
      </c>
      <c r="B80" s="19" t="s">
        <v>35</v>
      </c>
      <c r="C80" s="20">
        <f t="shared" si="4"/>
        <v>1259434</v>
      </c>
      <c r="D80" s="20"/>
      <c r="E80" s="20">
        <v>1259434</v>
      </c>
      <c r="F80" s="20"/>
      <c r="G80" s="20">
        <f t="shared" si="10"/>
        <v>0</v>
      </c>
      <c r="H80" s="20"/>
      <c r="I80" s="20"/>
      <c r="J80" s="20"/>
      <c r="K80" s="20">
        <f t="shared" si="11"/>
        <v>1259434</v>
      </c>
      <c r="L80" s="16">
        <f t="shared" si="16"/>
        <v>0</v>
      </c>
      <c r="M80" s="16">
        <f t="shared" si="17"/>
        <v>1259434</v>
      </c>
      <c r="N80" s="16">
        <f t="shared" si="18"/>
        <v>0</v>
      </c>
    </row>
    <row r="81" spans="1:14" s="13" customFormat="1" ht="24.75" customHeight="1">
      <c r="A81" s="18">
        <v>25010200</v>
      </c>
      <c r="B81" s="19" t="s">
        <v>90</v>
      </c>
      <c r="C81" s="20">
        <f t="shared" si="4"/>
        <v>1706250</v>
      </c>
      <c r="D81" s="20"/>
      <c r="E81" s="20">
        <v>1706250</v>
      </c>
      <c r="F81" s="20"/>
      <c r="G81" s="20">
        <f t="shared" si="10"/>
        <v>0</v>
      </c>
      <c r="H81" s="20"/>
      <c r="I81" s="20"/>
      <c r="J81" s="20"/>
      <c r="K81" s="20">
        <f t="shared" si="11"/>
        <v>1706250</v>
      </c>
      <c r="L81" s="16">
        <f t="shared" si="16"/>
        <v>0</v>
      </c>
      <c r="M81" s="16">
        <f t="shared" si="17"/>
        <v>1706250</v>
      </c>
      <c r="N81" s="16">
        <f t="shared" si="18"/>
        <v>0</v>
      </c>
    </row>
    <row r="82" spans="1:14" s="13" customFormat="1" ht="35.25" customHeight="1">
      <c r="A82" s="18">
        <v>25010300</v>
      </c>
      <c r="B82" s="19" t="s">
        <v>73</v>
      </c>
      <c r="C82" s="20">
        <f t="shared" si="4"/>
        <v>197429</v>
      </c>
      <c r="D82" s="20"/>
      <c r="E82" s="20">
        <v>197429</v>
      </c>
      <c r="F82" s="20"/>
      <c r="G82" s="20">
        <f t="shared" si="10"/>
        <v>0</v>
      </c>
      <c r="H82" s="20"/>
      <c r="I82" s="20"/>
      <c r="J82" s="20"/>
      <c r="K82" s="20">
        <f t="shared" si="11"/>
        <v>197429</v>
      </c>
      <c r="L82" s="16">
        <f t="shared" si="16"/>
        <v>0</v>
      </c>
      <c r="M82" s="16">
        <f t="shared" si="17"/>
        <v>197429</v>
      </c>
      <c r="N82" s="16">
        <f t="shared" si="18"/>
        <v>0</v>
      </c>
    </row>
    <row r="83" spans="1:14" s="13" customFormat="1" ht="31.5" hidden="1" customHeight="1">
      <c r="A83" s="18">
        <v>25010400</v>
      </c>
      <c r="B83" s="19" t="s">
        <v>36</v>
      </c>
      <c r="C83" s="20">
        <f t="shared" si="4"/>
        <v>0</v>
      </c>
      <c r="D83" s="20"/>
      <c r="E83" s="22"/>
      <c r="F83" s="22"/>
      <c r="G83" s="20">
        <f t="shared" si="10"/>
        <v>0</v>
      </c>
      <c r="H83" s="20"/>
      <c r="I83" s="22"/>
      <c r="J83" s="22"/>
      <c r="K83" s="20">
        <f t="shared" si="11"/>
        <v>0</v>
      </c>
      <c r="L83" s="16">
        <f t="shared" si="16"/>
        <v>0</v>
      </c>
      <c r="M83" s="16">
        <f t="shared" si="17"/>
        <v>0</v>
      </c>
      <c r="N83" s="16">
        <f t="shared" si="18"/>
        <v>0</v>
      </c>
    </row>
    <row r="84" spans="1:14" s="13" customFormat="1" ht="33" customHeight="1">
      <c r="A84" s="18">
        <v>25010400</v>
      </c>
      <c r="B84" s="19" t="s">
        <v>36</v>
      </c>
      <c r="C84" s="20">
        <f t="shared" si="4"/>
        <v>11000</v>
      </c>
      <c r="D84" s="20"/>
      <c r="E84" s="29">
        <v>11000</v>
      </c>
      <c r="F84" s="22"/>
      <c r="G84" s="20">
        <f t="shared" si="10"/>
        <v>0</v>
      </c>
      <c r="H84" s="20"/>
      <c r="I84" s="29"/>
      <c r="J84" s="22"/>
      <c r="K84" s="20">
        <f t="shared" si="11"/>
        <v>11000</v>
      </c>
      <c r="L84" s="16">
        <f t="shared" si="16"/>
        <v>0</v>
      </c>
      <c r="M84" s="16">
        <f t="shared" si="17"/>
        <v>11000</v>
      </c>
      <c r="N84" s="16">
        <f t="shared" si="18"/>
        <v>0</v>
      </c>
    </row>
    <row r="85" spans="1:14" s="13" customFormat="1" ht="15.75" hidden="1" customHeight="1">
      <c r="A85" s="15">
        <v>50000000</v>
      </c>
      <c r="B85" s="15" t="s">
        <v>30</v>
      </c>
      <c r="C85" s="20">
        <f t="shared" si="4"/>
        <v>0</v>
      </c>
      <c r="D85" s="16">
        <f t="shared" ref="D85:J86" si="19">D86</f>
        <v>0</v>
      </c>
      <c r="E85" s="16">
        <f t="shared" si="19"/>
        <v>0</v>
      </c>
      <c r="F85" s="16">
        <f t="shared" si="19"/>
        <v>0</v>
      </c>
      <c r="G85" s="20">
        <f t="shared" si="10"/>
        <v>0</v>
      </c>
      <c r="H85" s="16">
        <f t="shared" si="19"/>
        <v>0</v>
      </c>
      <c r="I85" s="16">
        <f t="shared" si="19"/>
        <v>0</v>
      </c>
      <c r="J85" s="16">
        <f t="shared" si="19"/>
        <v>0</v>
      </c>
      <c r="K85" s="20">
        <f t="shared" si="11"/>
        <v>0</v>
      </c>
      <c r="L85" s="16">
        <f t="shared" si="16"/>
        <v>0</v>
      </c>
      <c r="M85" s="16">
        <f t="shared" si="17"/>
        <v>0</v>
      </c>
      <c r="N85" s="16">
        <f t="shared" si="18"/>
        <v>0</v>
      </c>
    </row>
    <row r="86" spans="1:14" s="14" customFormat="1" ht="15.75" hidden="1" customHeight="1">
      <c r="A86" s="15">
        <v>50100000</v>
      </c>
      <c r="B86" s="17" t="s">
        <v>23</v>
      </c>
      <c r="C86" s="20">
        <f t="shared" si="4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20">
        <f t="shared" si="10"/>
        <v>0</v>
      </c>
      <c r="H86" s="16">
        <f t="shared" si="19"/>
        <v>0</v>
      </c>
      <c r="I86" s="16">
        <f t="shared" si="19"/>
        <v>0</v>
      </c>
      <c r="J86" s="16">
        <f t="shared" si="19"/>
        <v>0</v>
      </c>
      <c r="K86" s="20">
        <f t="shared" si="11"/>
        <v>0</v>
      </c>
      <c r="L86" s="16">
        <f t="shared" si="16"/>
        <v>0</v>
      </c>
      <c r="M86" s="16">
        <f t="shared" si="17"/>
        <v>0</v>
      </c>
      <c r="N86" s="16">
        <f t="shared" si="18"/>
        <v>0</v>
      </c>
    </row>
    <row r="87" spans="1:14" s="13" customFormat="1" ht="47.25" hidden="1" customHeight="1">
      <c r="A87" s="18">
        <v>50110000</v>
      </c>
      <c r="B87" s="19" t="s">
        <v>7</v>
      </c>
      <c r="C87" s="20">
        <f t="shared" si="4"/>
        <v>0</v>
      </c>
      <c r="D87" s="20"/>
      <c r="E87" s="20"/>
      <c r="F87" s="20"/>
      <c r="G87" s="20">
        <f t="shared" si="10"/>
        <v>0</v>
      </c>
      <c r="H87" s="20"/>
      <c r="I87" s="20"/>
      <c r="J87" s="20"/>
      <c r="K87" s="20">
        <f t="shared" si="11"/>
        <v>0</v>
      </c>
      <c r="L87" s="16">
        <f t="shared" si="16"/>
        <v>0</v>
      </c>
      <c r="M87" s="16">
        <f t="shared" si="17"/>
        <v>0</v>
      </c>
      <c r="N87" s="16">
        <f t="shared" si="18"/>
        <v>0</v>
      </c>
    </row>
    <row r="88" spans="1:14" s="13" customFormat="1" ht="20.25" customHeight="1">
      <c r="A88" s="18">
        <v>30000000</v>
      </c>
      <c r="B88" s="19" t="s">
        <v>95</v>
      </c>
      <c r="C88" s="20">
        <f t="shared" si="4"/>
        <v>172800</v>
      </c>
      <c r="D88" s="20"/>
      <c r="E88" s="20">
        <f>E89+E91</f>
        <v>172800</v>
      </c>
      <c r="F88" s="20">
        <f>F89+F91</f>
        <v>172800</v>
      </c>
      <c r="G88" s="20">
        <f t="shared" si="10"/>
        <v>0</v>
      </c>
      <c r="H88" s="20"/>
      <c r="I88" s="20">
        <f>I89+I91</f>
        <v>0</v>
      </c>
      <c r="J88" s="20">
        <f>J89+J91</f>
        <v>0</v>
      </c>
      <c r="K88" s="20">
        <f t="shared" si="11"/>
        <v>172800</v>
      </c>
      <c r="L88" s="16">
        <f t="shared" si="16"/>
        <v>0</v>
      </c>
      <c r="M88" s="16">
        <f t="shared" si="17"/>
        <v>172800</v>
      </c>
      <c r="N88" s="16">
        <f t="shared" si="18"/>
        <v>172800</v>
      </c>
    </row>
    <row r="89" spans="1:14" s="13" customFormat="1" ht="18" hidden="1" customHeight="1">
      <c r="A89" s="18">
        <v>31000000</v>
      </c>
      <c r="B89" s="19" t="s">
        <v>96</v>
      </c>
      <c r="C89" s="20">
        <f t="shared" si="4"/>
        <v>0</v>
      </c>
      <c r="D89" s="20"/>
      <c r="E89" s="20">
        <f>E90</f>
        <v>0</v>
      </c>
      <c r="F89" s="20">
        <f>F90</f>
        <v>0</v>
      </c>
      <c r="G89" s="20">
        <f t="shared" si="10"/>
        <v>0</v>
      </c>
      <c r="H89" s="20"/>
      <c r="I89" s="20">
        <f>I90</f>
        <v>0</v>
      </c>
      <c r="J89" s="20">
        <f>J90</f>
        <v>0</v>
      </c>
      <c r="K89" s="20">
        <f t="shared" si="11"/>
        <v>0</v>
      </c>
      <c r="L89" s="16">
        <f t="shared" si="16"/>
        <v>0</v>
      </c>
      <c r="M89" s="16">
        <f t="shared" si="17"/>
        <v>0</v>
      </c>
      <c r="N89" s="16">
        <f t="shared" si="18"/>
        <v>0</v>
      </c>
    </row>
    <row r="90" spans="1:14" s="13" customFormat="1" ht="33" hidden="1" customHeight="1">
      <c r="A90" s="18">
        <v>31030000</v>
      </c>
      <c r="B90" s="19" t="s">
        <v>97</v>
      </c>
      <c r="C90" s="20">
        <f t="shared" si="4"/>
        <v>0</v>
      </c>
      <c r="D90" s="20"/>
      <c r="E90" s="20"/>
      <c r="F90" s="20"/>
      <c r="G90" s="20">
        <f t="shared" si="10"/>
        <v>0</v>
      </c>
      <c r="H90" s="20"/>
      <c r="I90" s="20"/>
      <c r="J90" s="20"/>
      <c r="K90" s="20">
        <f t="shared" si="11"/>
        <v>0</v>
      </c>
      <c r="L90" s="16">
        <f t="shared" si="16"/>
        <v>0</v>
      </c>
      <c r="M90" s="16">
        <f t="shared" si="17"/>
        <v>0</v>
      </c>
      <c r="N90" s="16">
        <f t="shared" si="18"/>
        <v>0</v>
      </c>
    </row>
    <row r="91" spans="1:14" s="13" customFormat="1" ht="23.25" customHeight="1">
      <c r="A91" s="18">
        <v>33000000</v>
      </c>
      <c r="B91" s="19" t="s">
        <v>98</v>
      </c>
      <c r="C91" s="20">
        <f t="shared" si="4"/>
        <v>172800</v>
      </c>
      <c r="D91" s="20"/>
      <c r="E91" s="20">
        <f>E92</f>
        <v>172800</v>
      </c>
      <c r="F91" s="20">
        <f>F92</f>
        <v>172800</v>
      </c>
      <c r="G91" s="20">
        <f t="shared" si="10"/>
        <v>0</v>
      </c>
      <c r="H91" s="20"/>
      <c r="I91" s="20">
        <f>I92</f>
        <v>0</v>
      </c>
      <c r="J91" s="20">
        <f>J92</f>
        <v>0</v>
      </c>
      <c r="K91" s="20">
        <f t="shared" si="11"/>
        <v>172800</v>
      </c>
      <c r="L91" s="16">
        <f t="shared" si="16"/>
        <v>0</v>
      </c>
      <c r="M91" s="16">
        <f t="shared" si="17"/>
        <v>172800</v>
      </c>
      <c r="N91" s="16">
        <f t="shared" si="18"/>
        <v>172800</v>
      </c>
    </row>
    <row r="92" spans="1:14" s="13" customFormat="1" ht="21.75" customHeight="1">
      <c r="A92" s="18">
        <v>33010000</v>
      </c>
      <c r="B92" s="19" t="s">
        <v>99</v>
      </c>
      <c r="C92" s="20">
        <f t="shared" si="4"/>
        <v>172800</v>
      </c>
      <c r="D92" s="20"/>
      <c r="E92" s="20">
        <f>E93+E94</f>
        <v>172800</v>
      </c>
      <c r="F92" s="20">
        <f>F93+F94</f>
        <v>172800</v>
      </c>
      <c r="G92" s="20">
        <f t="shared" si="10"/>
        <v>0</v>
      </c>
      <c r="H92" s="20"/>
      <c r="I92" s="20">
        <f>I93+I94</f>
        <v>0</v>
      </c>
      <c r="J92" s="20">
        <f>J93+J94</f>
        <v>0</v>
      </c>
      <c r="K92" s="20">
        <f t="shared" si="11"/>
        <v>172800</v>
      </c>
      <c r="L92" s="16">
        <f t="shared" si="16"/>
        <v>0</v>
      </c>
      <c r="M92" s="16">
        <f t="shared" si="17"/>
        <v>172800</v>
      </c>
      <c r="N92" s="16">
        <f t="shared" si="18"/>
        <v>172800</v>
      </c>
    </row>
    <row r="93" spans="1:14" s="13" customFormat="1" ht="59.25" hidden="1" customHeight="1">
      <c r="A93" s="43">
        <v>33010100</v>
      </c>
      <c r="B93" s="44" t="s">
        <v>102</v>
      </c>
      <c r="C93" s="20">
        <f t="shared" si="4"/>
        <v>0</v>
      </c>
      <c r="D93" s="20"/>
      <c r="E93" s="20"/>
      <c r="F93" s="20"/>
      <c r="G93" s="20">
        <f t="shared" si="10"/>
        <v>0</v>
      </c>
      <c r="H93" s="20"/>
      <c r="I93" s="20"/>
      <c r="J93" s="20"/>
      <c r="K93" s="20">
        <f t="shared" si="11"/>
        <v>0</v>
      </c>
      <c r="L93" s="16">
        <f t="shared" si="16"/>
        <v>0</v>
      </c>
      <c r="M93" s="16">
        <f t="shared" si="17"/>
        <v>0</v>
      </c>
      <c r="N93" s="16">
        <f t="shared" si="18"/>
        <v>0</v>
      </c>
    </row>
    <row r="94" spans="1:14" s="13" customFormat="1" ht="48" customHeight="1">
      <c r="A94" s="18">
        <v>33010500</v>
      </c>
      <c r="B94" s="48" t="s">
        <v>104</v>
      </c>
      <c r="C94" s="20">
        <f t="shared" si="4"/>
        <v>172800</v>
      </c>
      <c r="D94" s="20"/>
      <c r="E94" s="20">
        <v>172800</v>
      </c>
      <c r="F94" s="20">
        <v>172800</v>
      </c>
      <c r="G94" s="20">
        <f t="shared" si="10"/>
        <v>0</v>
      </c>
      <c r="H94" s="20"/>
      <c r="I94" s="20"/>
      <c r="J94" s="20"/>
      <c r="K94" s="20">
        <f t="shared" si="11"/>
        <v>172800</v>
      </c>
      <c r="L94" s="16">
        <f t="shared" si="16"/>
        <v>0</v>
      </c>
      <c r="M94" s="16">
        <f t="shared" si="17"/>
        <v>172800</v>
      </c>
      <c r="N94" s="16">
        <f t="shared" si="18"/>
        <v>172800</v>
      </c>
    </row>
    <row r="95" spans="1:14" s="14" customFormat="1" ht="18.75" customHeight="1">
      <c r="A95" s="15"/>
      <c r="B95" s="17" t="s">
        <v>60</v>
      </c>
      <c r="C95" s="16">
        <f t="shared" ref="C95:K95" si="20">C14+C56+C85+C88</f>
        <v>131066385</v>
      </c>
      <c r="D95" s="16">
        <f t="shared" si="20"/>
        <v>127559659</v>
      </c>
      <c r="E95" s="16">
        <f t="shared" si="20"/>
        <v>3506726</v>
      </c>
      <c r="F95" s="16">
        <f t="shared" si="20"/>
        <v>172800</v>
      </c>
      <c r="G95" s="16">
        <f t="shared" si="20"/>
        <v>40000</v>
      </c>
      <c r="H95" s="16">
        <f t="shared" si="20"/>
        <v>40000</v>
      </c>
      <c r="I95" s="16">
        <f t="shared" si="20"/>
        <v>0</v>
      </c>
      <c r="J95" s="16">
        <f t="shared" si="20"/>
        <v>0</v>
      </c>
      <c r="K95" s="16">
        <f t="shared" si="20"/>
        <v>131106385</v>
      </c>
      <c r="L95" s="16">
        <f t="shared" si="16"/>
        <v>127599659</v>
      </c>
      <c r="M95" s="16">
        <f t="shared" si="17"/>
        <v>3506726</v>
      </c>
      <c r="N95" s="16">
        <f t="shared" si="18"/>
        <v>172800</v>
      </c>
    </row>
    <row r="96" spans="1:14" s="13" customFormat="1" ht="13.5" customHeight="1">
      <c r="A96" s="15">
        <v>40000000</v>
      </c>
      <c r="B96" s="15" t="s">
        <v>22</v>
      </c>
      <c r="C96" s="16">
        <f t="shared" si="4"/>
        <v>62540950</v>
      </c>
      <c r="D96" s="16">
        <f>D97</f>
        <v>61358950</v>
      </c>
      <c r="E96" s="16">
        <f>E97</f>
        <v>1182000</v>
      </c>
      <c r="F96" s="16">
        <f>F97</f>
        <v>0</v>
      </c>
      <c r="G96" s="16">
        <f t="shared" ref="G96:G108" si="21">H96+I96</f>
        <v>83750</v>
      </c>
      <c r="H96" s="16">
        <f>H97</f>
        <v>750</v>
      </c>
      <c r="I96" s="16">
        <f>I97</f>
        <v>83000</v>
      </c>
      <c r="J96" s="16">
        <f>J97</f>
        <v>0</v>
      </c>
      <c r="K96" s="16">
        <f t="shared" ref="K96:K107" si="22">L96+M96</f>
        <v>62624700</v>
      </c>
      <c r="L96" s="16">
        <f t="shared" si="16"/>
        <v>61359700</v>
      </c>
      <c r="M96" s="16">
        <f t="shared" si="17"/>
        <v>1265000</v>
      </c>
      <c r="N96" s="16">
        <f t="shared" si="18"/>
        <v>0</v>
      </c>
    </row>
    <row r="97" spans="1:14" s="13" customFormat="1" ht="15.75">
      <c r="A97" s="15">
        <v>41000000</v>
      </c>
      <c r="B97" s="17" t="s">
        <v>29</v>
      </c>
      <c r="C97" s="16">
        <f t="shared" si="4"/>
        <v>62540950</v>
      </c>
      <c r="D97" s="16">
        <f>D101+D109+D98</f>
        <v>61358950</v>
      </c>
      <c r="E97" s="16">
        <f>E101+E109+E98</f>
        <v>1182000</v>
      </c>
      <c r="F97" s="16">
        <f>F101+F109+F98</f>
        <v>0</v>
      </c>
      <c r="G97" s="16">
        <f t="shared" si="21"/>
        <v>83750</v>
      </c>
      <c r="H97" s="16">
        <f>H101+H109+H98</f>
        <v>750</v>
      </c>
      <c r="I97" s="16">
        <f>I101+I109+I98</f>
        <v>83000</v>
      </c>
      <c r="J97" s="16">
        <f>J101+J109+J98</f>
        <v>0</v>
      </c>
      <c r="K97" s="16">
        <f t="shared" si="22"/>
        <v>62624700</v>
      </c>
      <c r="L97" s="16">
        <f t="shared" si="16"/>
        <v>61359700</v>
      </c>
      <c r="M97" s="16">
        <f t="shared" si="17"/>
        <v>1265000</v>
      </c>
      <c r="N97" s="16">
        <f t="shared" si="18"/>
        <v>0</v>
      </c>
    </row>
    <row r="98" spans="1:14" s="13" customFormat="1" ht="15.75" customHeight="1">
      <c r="A98" s="15">
        <v>41020000</v>
      </c>
      <c r="B98" s="17" t="s">
        <v>69</v>
      </c>
      <c r="C98" s="16">
        <f t="shared" si="4"/>
        <v>10206300</v>
      </c>
      <c r="D98" s="16">
        <f>D99+D100</f>
        <v>10206300</v>
      </c>
      <c r="E98" s="16"/>
      <c r="F98" s="16"/>
      <c r="G98" s="16">
        <f t="shared" si="21"/>
        <v>0</v>
      </c>
      <c r="H98" s="16">
        <f>H99+H100</f>
        <v>0</v>
      </c>
      <c r="I98" s="16"/>
      <c r="J98" s="16"/>
      <c r="K98" s="16">
        <f t="shared" si="22"/>
        <v>10206300</v>
      </c>
      <c r="L98" s="16">
        <f t="shared" si="16"/>
        <v>10206300</v>
      </c>
      <c r="M98" s="16">
        <f t="shared" si="17"/>
        <v>0</v>
      </c>
      <c r="N98" s="16">
        <f t="shared" si="18"/>
        <v>0</v>
      </c>
    </row>
    <row r="99" spans="1:14" s="13" customFormat="1" ht="15.75" customHeight="1">
      <c r="A99" s="18">
        <v>41020100</v>
      </c>
      <c r="B99" s="19" t="s">
        <v>70</v>
      </c>
      <c r="C99" s="50">
        <f t="shared" ref="C99:C109" si="23">D99+E99</f>
        <v>4458000</v>
      </c>
      <c r="D99" s="20">
        <v>4458000</v>
      </c>
      <c r="E99" s="16"/>
      <c r="F99" s="16"/>
      <c r="G99" s="50">
        <f t="shared" si="21"/>
        <v>0</v>
      </c>
      <c r="H99" s="20"/>
      <c r="I99" s="16"/>
      <c r="J99" s="16"/>
      <c r="K99" s="50">
        <f t="shared" si="22"/>
        <v>4458000</v>
      </c>
      <c r="L99" s="16">
        <f t="shared" si="16"/>
        <v>4458000</v>
      </c>
      <c r="M99" s="16">
        <f t="shared" si="17"/>
        <v>0</v>
      </c>
      <c r="N99" s="16">
        <f t="shared" si="18"/>
        <v>0</v>
      </c>
    </row>
    <row r="100" spans="1:14" s="13" customFormat="1" ht="72.75" customHeight="1">
      <c r="A100" s="52">
        <v>41021400</v>
      </c>
      <c r="B100" s="53" t="s">
        <v>107</v>
      </c>
      <c r="C100" s="50">
        <f t="shared" si="23"/>
        <v>5748300</v>
      </c>
      <c r="D100" s="20">
        <v>5748300</v>
      </c>
      <c r="E100" s="16"/>
      <c r="F100" s="16"/>
      <c r="G100" s="50">
        <f t="shared" si="21"/>
        <v>0</v>
      </c>
      <c r="H100" s="20"/>
      <c r="I100" s="16"/>
      <c r="J100" s="16"/>
      <c r="K100" s="50">
        <f t="shared" si="22"/>
        <v>5748300</v>
      </c>
      <c r="L100" s="16">
        <f t="shared" si="16"/>
        <v>5748300</v>
      </c>
      <c r="M100" s="16">
        <f t="shared" si="17"/>
        <v>0</v>
      </c>
      <c r="N100" s="16">
        <f t="shared" si="18"/>
        <v>0</v>
      </c>
    </row>
    <row r="101" spans="1:14" s="13" customFormat="1" ht="21.75" customHeight="1">
      <c r="A101" s="23">
        <v>41030000</v>
      </c>
      <c r="B101" s="24" t="s">
        <v>51</v>
      </c>
      <c r="C101" s="51">
        <f t="shared" ref="C101:G101" si="24">SUM(C102:C108)</f>
        <v>50276900</v>
      </c>
      <c r="D101" s="51">
        <f t="shared" si="24"/>
        <v>49094900</v>
      </c>
      <c r="E101" s="51">
        <f t="shared" si="24"/>
        <v>1182000</v>
      </c>
      <c r="F101" s="51">
        <f t="shared" si="24"/>
        <v>0</v>
      </c>
      <c r="G101" s="51">
        <f t="shared" si="24"/>
        <v>83000</v>
      </c>
      <c r="H101" s="51">
        <f>SUM(H102:H108)</f>
        <v>0</v>
      </c>
      <c r="I101" s="51">
        <f t="shared" ref="I101:N101" si="25">SUM(I102:I108)</f>
        <v>83000</v>
      </c>
      <c r="J101" s="51">
        <f t="shared" si="25"/>
        <v>0</v>
      </c>
      <c r="K101" s="51">
        <f t="shared" si="25"/>
        <v>50359900</v>
      </c>
      <c r="L101" s="51">
        <f t="shared" si="25"/>
        <v>49094900</v>
      </c>
      <c r="M101" s="51">
        <f t="shared" si="25"/>
        <v>1265000</v>
      </c>
      <c r="N101" s="51">
        <f t="shared" si="25"/>
        <v>0</v>
      </c>
    </row>
    <row r="102" spans="1:14" s="13" customFormat="1" ht="37.5" customHeight="1">
      <c r="A102" s="54">
        <v>41031100</v>
      </c>
      <c r="B102" s="27" t="s">
        <v>110</v>
      </c>
      <c r="C102" s="20">
        <f t="shared" si="23"/>
        <v>1996300</v>
      </c>
      <c r="D102" s="20">
        <v>1996300</v>
      </c>
      <c r="E102" s="20"/>
      <c r="F102" s="20"/>
      <c r="G102" s="20">
        <f t="shared" si="21"/>
        <v>0</v>
      </c>
      <c r="H102" s="20"/>
      <c r="I102" s="20"/>
      <c r="J102" s="20"/>
      <c r="K102" s="51">
        <f t="shared" ref="K102" si="26">L102+M102</f>
        <v>1996300</v>
      </c>
      <c r="L102" s="16">
        <f t="shared" si="16"/>
        <v>1996300</v>
      </c>
      <c r="M102" s="16">
        <f t="shared" si="17"/>
        <v>0</v>
      </c>
      <c r="N102" s="16">
        <f t="shared" si="18"/>
        <v>0</v>
      </c>
    </row>
    <row r="103" spans="1:14" s="13" customFormat="1" ht="21.75" customHeight="1">
      <c r="A103" s="25">
        <v>41033900</v>
      </c>
      <c r="B103" s="26" t="s">
        <v>52</v>
      </c>
      <c r="C103" s="20">
        <f t="shared" si="23"/>
        <v>40271800</v>
      </c>
      <c r="D103" s="20">
        <v>40271800</v>
      </c>
      <c r="E103" s="20"/>
      <c r="F103" s="20"/>
      <c r="G103" s="20">
        <f t="shared" si="21"/>
        <v>0</v>
      </c>
      <c r="H103" s="20"/>
      <c r="I103" s="20"/>
      <c r="J103" s="20"/>
      <c r="K103" s="20">
        <f t="shared" si="22"/>
        <v>40271800</v>
      </c>
      <c r="L103" s="16">
        <f t="shared" si="16"/>
        <v>40271800</v>
      </c>
      <c r="M103" s="16">
        <f t="shared" si="17"/>
        <v>0</v>
      </c>
      <c r="N103" s="16">
        <f t="shared" si="18"/>
        <v>0</v>
      </c>
    </row>
    <row r="104" spans="1:14" s="13" customFormat="1" ht="37.5" customHeight="1">
      <c r="A104" s="25">
        <v>41035400</v>
      </c>
      <c r="B104" s="26" t="s">
        <v>119</v>
      </c>
      <c r="C104" s="20">
        <f t="shared" si="23"/>
        <v>74600</v>
      </c>
      <c r="D104" s="20">
        <v>74600</v>
      </c>
      <c r="E104" s="20"/>
      <c r="F104" s="20"/>
      <c r="G104" s="20">
        <f t="shared" si="21"/>
        <v>0</v>
      </c>
      <c r="H104" s="20"/>
      <c r="I104" s="20"/>
      <c r="J104" s="20"/>
      <c r="K104" s="20">
        <f t="shared" ref="K104" si="27">L104+M104</f>
        <v>74600</v>
      </c>
      <c r="L104" s="16">
        <f t="shared" ref="L104" si="28">D104+H104</f>
        <v>74600</v>
      </c>
      <c r="M104" s="16">
        <f t="shared" ref="M104" si="29">E104+I104</f>
        <v>0</v>
      </c>
      <c r="N104" s="16">
        <f t="shared" ref="N104" si="30">F104+J104</f>
        <v>0</v>
      </c>
    </row>
    <row r="105" spans="1:14" s="13" customFormat="1" ht="55.5" customHeight="1">
      <c r="A105" s="25">
        <v>41036000</v>
      </c>
      <c r="B105" s="26" t="s">
        <v>118</v>
      </c>
      <c r="C105" s="20">
        <f t="shared" si="23"/>
        <v>1572300</v>
      </c>
      <c r="D105" s="20">
        <v>1572300</v>
      </c>
      <c r="E105" s="20"/>
      <c r="F105" s="20"/>
      <c r="G105" s="20">
        <f t="shared" si="21"/>
        <v>0</v>
      </c>
      <c r="H105" s="20"/>
      <c r="I105" s="20"/>
      <c r="J105" s="20"/>
      <c r="K105" s="20">
        <f t="shared" ref="K105" si="31">L105+M105</f>
        <v>1572300</v>
      </c>
      <c r="L105" s="16">
        <f t="shared" ref="L105" si="32">D105+H105</f>
        <v>1572300</v>
      </c>
      <c r="M105" s="16">
        <f t="shared" ref="M105" si="33">E105+I105</f>
        <v>0</v>
      </c>
      <c r="N105" s="16">
        <f t="shared" ref="N105" si="34">F105+J105</f>
        <v>0</v>
      </c>
    </row>
    <row r="106" spans="1:14" s="13" customFormat="1" ht="51" customHeight="1">
      <c r="A106" s="25">
        <v>41036300</v>
      </c>
      <c r="B106" s="26" t="s">
        <v>111</v>
      </c>
      <c r="C106" s="20">
        <f t="shared" si="23"/>
        <v>5179900</v>
      </c>
      <c r="D106" s="20">
        <v>5179900</v>
      </c>
      <c r="E106" s="20"/>
      <c r="F106" s="20"/>
      <c r="G106" s="20">
        <f t="shared" si="21"/>
        <v>0</v>
      </c>
      <c r="H106" s="20"/>
      <c r="I106" s="20"/>
      <c r="J106" s="20"/>
      <c r="K106" s="20">
        <f t="shared" si="22"/>
        <v>5179900</v>
      </c>
      <c r="L106" s="16">
        <f t="shared" si="16"/>
        <v>5179900</v>
      </c>
      <c r="M106" s="16">
        <f t="shared" si="17"/>
        <v>0</v>
      </c>
      <c r="N106" s="16">
        <f t="shared" si="18"/>
        <v>0</v>
      </c>
    </row>
    <row r="107" spans="1:14" s="13" customFormat="1" ht="51" customHeight="1">
      <c r="A107" s="25">
        <v>41037400</v>
      </c>
      <c r="B107" s="26" t="s">
        <v>117</v>
      </c>
      <c r="C107" s="20">
        <f t="shared" si="23"/>
        <v>82000</v>
      </c>
      <c r="D107" s="20"/>
      <c r="E107" s="20">
        <v>82000</v>
      </c>
      <c r="F107" s="20"/>
      <c r="G107" s="20">
        <f t="shared" si="21"/>
        <v>83000</v>
      </c>
      <c r="H107" s="20"/>
      <c r="I107" s="20">
        <v>83000</v>
      </c>
      <c r="J107" s="20"/>
      <c r="K107" s="20">
        <f t="shared" si="22"/>
        <v>165000</v>
      </c>
      <c r="L107" s="16">
        <f t="shared" si="16"/>
        <v>0</v>
      </c>
      <c r="M107" s="16">
        <f t="shared" ref="M107" si="35">E107+I107</f>
        <v>165000</v>
      </c>
      <c r="N107" s="16">
        <f t="shared" ref="N107" si="36">F107+J107</f>
        <v>0</v>
      </c>
    </row>
    <row r="108" spans="1:14" s="13" customFormat="1" ht="51" customHeight="1">
      <c r="A108" s="25">
        <v>41038800</v>
      </c>
      <c r="B108" s="26" t="s">
        <v>120</v>
      </c>
      <c r="C108" s="20">
        <f t="shared" si="23"/>
        <v>1100000</v>
      </c>
      <c r="D108" s="20"/>
      <c r="E108" s="20">
        <v>1100000</v>
      </c>
      <c r="F108" s="20"/>
      <c r="G108" s="20">
        <f t="shared" si="21"/>
        <v>0</v>
      </c>
      <c r="H108" s="20"/>
      <c r="I108" s="20"/>
      <c r="J108" s="20"/>
      <c r="K108" s="20">
        <f t="shared" ref="K108" si="37">L108+M108</f>
        <v>1100000</v>
      </c>
      <c r="L108" s="16">
        <f t="shared" ref="L108" si="38">D108+H108</f>
        <v>0</v>
      </c>
      <c r="M108" s="16">
        <f t="shared" ref="M108" si="39">E108+I108</f>
        <v>1100000</v>
      </c>
      <c r="N108" s="16">
        <f t="shared" ref="N108" si="40">F108+J108</f>
        <v>0</v>
      </c>
    </row>
    <row r="109" spans="1:14" s="13" customFormat="1" ht="21.75" customHeight="1">
      <c r="A109" s="23">
        <v>41050000</v>
      </c>
      <c r="B109" s="24" t="s">
        <v>53</v>
      </c>
      <c r="C109" s="16">
        <f t="shared" si="23"/>
        <v>2057750</v>
      </c>
      <c r="D109" s="16">
        <f>SUM(D110:D117)</f>
        <v>2057750</v>
      </c>
      <c r="E109" s="16">
        <f>SUM(E110:E117)</f>
        <v>0</v>
      </c>
      <c r="F109" s="16">
        <f>SUM(F110:F117)</f>
        <v>0</v>
      </c>
      <c r="G109" s="16">
        <f t="shared" ref="G109:G117" si="41">H109+I109</f>
        <v>750</v>
      </c>
      <c r="H109" s="16">
        <f>SUM(H110:H117)</f>
        <v>750</v>
      </c>
      <c r="I109" s="16">
        <f>SUM(I110:I117)</f>
        <v>0</v>
      </c>
      <c r="J109" s="16">
        <f>SUM(J110:J117)</f>
        <v>0</v>
      </c>
      <c r="K109" s="16">
        <f t="shared" ref="K109:K117" si="42">L109+M109</f>
        <v>2058500</v>
      </c>
      <c r="L109" s="16">
        <f t="shared" si="16"/>
        <v>2058500</v>
      </c>
      <c r="M109" s="16">
        <f t="shared" si="17"/>
        <v>0</v>
      </c>
      <c r="N109" s="16">
        <f t="shared" si="18"/>
        <v>0</v>
      </c>
    </row>
    <row r="110" spans="1:14" s="13" customFormat="1" ht="104.25" hidden="1" customHeight="1">
      <c r="A110" s="45">
        <v>41050900</v>
      </c>
      <c r="B110" s="32" t="s">
        <v>86</v>
      </c>
      <c r="C110" s="20">
        <f t="shared" ref="C110:C117" si="43">D110+E110</f>
        <v>0</v>
      </c>
      <c r="D110" s="20"/>
      <c r="E110" s="20"/>
      <c r="F110" s="20"/>
      <c r="G110" s="20">
        <f t="shared" si="41"/>
        <v>0</v>
      </c>
      <c r="H110" s="20"/>
      <c r="I110" s="20"/>
      <c r="J110" s="20"/>
      <c r="K110" s="20">
        <f t="shared" si="42"/>
        <v>0</v>
      </c>
      <c r="L110" s="16">
        <f t="shared" si="16"/>
        <v>0</v>
      </c>
      <c r="M110" s="16">
        <f t="shared" si="17"/>
        <v>0</v>
      </c>
      <c r="N110" s="16">
        <f t="shared" si="18"/>
        <v>0</v>
      </c>
    </row>
    <row r="111" spans="1:14" s="13" customFormat="1" ht="36" customHeight="1">
      <c r="A111" s="25">
        <v>41051000</v>
      </c>
      <c r="B111" s="27" t="s">
        <v>62</v>
      </c>
      <c r="C111" s="20">
        <f t="shared" si="43"/>
        <v>1161390</v>
      </c>
      <c r="D111" s="20">
        <v>1161390</v>
      </c>
      <c r="E111" s="20"/>
      <c r="F111" s="20"/>
      <c r="G111" s="20">
        <f t="shared" si="41"/>
        <v>0</v>
      </c>
      <c r="H111" s="20"/>
      <c r="I111" s="20"/>
      <c r="J111" s="20"/>
      <c r="K111" s="20">
        <f t="shared" si="42"/>
        <v>1161390</v>
      </c>
      <c r="L111" s="16">
        <f t="shared" si="16"/>
        <v>1161390</v>
      </c>
      <c r="M111" s="16">
        <f t="shared" si="17"/>
        <v>0</v>
      </c>
      <c r="N111" s="16">
        <f t="shared" si="18"/>
        <v>0</v>
      </c>
    </row>
    <row r="112" spans="1:14" s="36" customFormat="1" ht="49.5" hidden="1" customHeight="1">
      <c r="A112" s="33">
        <v>41051200</v>
      </c>
      <c r="B112" s="34" t="s">
        <v>63</v>
      </c>
      <c r="C112" s="35">
        <f t="shared" si="43"/>
        <v>0</v>
      </c>
      <c r="D112" s="35"/>
      <c r="E112" s="35"/>
      <c r="F112" s="35"/>
      <c r="G112" s="35">
        <f t="shared" si="41"/>
        <v>0</v>
      </c>
      <c r="H112" s="35"/>
      <c r="I112" s="35"/>
      <c r="J112" s="35"/>
      <c r="K112" s="35">
        <f t="shared" si="42"/>
        <v>0</v>
      </c>
      <c r="L112" s="16">
        <f t="shared" si="16"/>
        <v>0</v>
      </c>
      <c r="M112" s="16">
        <f t="shared" si="17"/>
        <v>0</v>
      </c>
      <c r="N112" s="16">
        <f t="shared" si="18"/>
        <v>0</v>
      </c>
    </row>
    <row r="113" spans="1:14" s="13" customFormat="1" ht="63" hidden="1" customHeight="1">
      <c r="A113" s="25">
        <v>41052000</v>
      </c>
      <c r="B113" s="26" t="s">
        <v>54</v>
      </c>
      <c r="C113" s="20">
        <f t="shared" si="43"/>
        <v>0</v>
      </c>
      <c r="D113" s="20"/>
      <c r="E113" s="20"/>
      <c r="F113" s="20"/>
      <c r="G113" s="20">
        <f t="shared" si="41"/>
        <v>0</v>
      </c>
      <c r="H113" s="20"/>
      <c r="I113" s="20"/>
      <c r="J113" s="20"/>
      <c r="K113" s="20">
        <f t="shared" si="42"/>
        <v>0</v>
      </c>
      <c r="L113" s="16">
        <f t="shared" si="16"/>
        <v>0</v>
      </c>
      <c r="M113" s="16">
        <f t="shared" si="17"/>
        <v>0</v>
      </c>
      <c r="N113" s="16">
        <f t="shared" si="18"/>
        <v>0</v>
      </c>
    </row>
    <row r="114" spans="1:14" s="13" customFormat="1" ht="63" hidden="1" customHeight="1">
      <c r="A114" s="46">
        <v>41051400</v>
      </c>
      <c r="B114" s="31" t="s">
        <v>82</v>
      </c>
      <c r="C114" s="20">
        <f t="shared" si="43"/>
        <v>0</v>
      </c>
      <c r="D114" s="20"/>
      <c r="E114" s="20"/>
      <c r="F114" s="20"/>
      <c r="G114" s="20">
        <f t="shared" si="41"/>
        <v>0</v>
      </c>
      <c r="H114" s="20"/>
      <c r="I114" s="20"/>
      <c r="J114" s="20"/>
      <c r="K114" s="20">
        <f t="shared" si="42"/>
        <v>0</v>
      </c>
      <c r="L114" s="16">
        <f t="shared" si="16"/>
        <v>0</v>
      </c>
      <c r="M114" s="16">
        <f t="shared" si="17"/>
        <v>0</v>
      </c>
      <c r="N114" s="16">
        <f t="shared" si="18"/>
        <v>0</v>
      </c>
    </row>
    <row r="115" spans="1:14" s="13" customFormat="1" ht="57" hidden="1" customHeight="1">
      <c r="A115" s="55">
        <v>41051700</v>
      </c>
      <c r="B115" s="56" t="s">
        <v>88</v>
      </c>
      <c r="C115" s="20">
        <f t="shared" si="43"/>
        <v>0</v>
      </c>
      <c r="D115" s="20"/>
      <c r="E115" s="20"/>
      <c r="F115" s="20"/>
      <c r="G115" s="20">
        <f t="shared" si="41"/>
        <v>0</v>
      </c>
      <c r="H115" s="20"/>
      <c r="I115" s="20"/>
      <c r="J115" s="20"/>
      <c r="K115" s="20">
        <f t="shared" si="42"/>
        <v>0</v>
      </c>
      <c r="L115" s="16">
        <f t="shared" si="16"/>
        <v>0</v>
      </c>
      <c r="M115" s="16">
        <f t="shared" si="17"/>
        <v>0</v>
      </c>
      <c r="N115" s="16">
        <f t="shared" si="18"/>
        <v>0</v>
      </c>
    </row>
    <row r="116" spans="1:14" s="13" customFormat="1" ht="15.75">
      <c r="A116" s="25">
        <v>41053900</v>
      </c>
      <c r="B116" s="28" t="s">
        <v>55</v>
      </c>
      <c r="C116" s="50">
        <f t="shared" si="43"/>
        <v>50000</v>
      </c>
      <c r="D116" s="20">
        <v>50000</v>
      </c>
      <c r="E116" s="20"/>
      <c r="F116" s="20"/>
      <c r="G116" s="20">
        <f t="shared" si="41"/>
        <v>750</v>
      </c>
      <c r="H116" s="20">
        <v>750</v>
      </c>
      <c r="I116" s="20"/>
      <c r="J116" s="20"/>
      <c r="K116" s="20">
        <f t="shared" si="42"/>
        <v>50750</v>
      </c>
      <c r="L116" s="16">
        <f t="shared" si="16"/>
        <v>50750</v>
      </c>
      <c r="M116" s="16">
        <f t="shared" si="17"/>
        <v>0</v>
      </c>
      <c r="N116" s="16">
        <f t="shared" si="18"/>
        <v>0</v>
      </c>
    </row>
    <row r="117" spans="1:14" s="13" customFormat="1" ht="63" customHeight="1">
      <c r="A117" s="59">
        <v>41059300</v>
      </c>
      <c r="B117" s="60" t="s">
        <v>115</v>
      </c>
      <c r="C117" s="50">
        <f t="shared" si="43"/>
        <v>846360</v>
      </c>
      <c r="D117" s="20">
        <v>846360</v>
      </c>
      <c r="E117" s="20"/>
      <c r="F117" s="20"/>
      <c r="G117" s="20">
        <f t="shared" si="41"/>
        <v>0</v>
      </c>
      <c r="H117" s="20"/>
      <c r="I117" s="20"/>
      <c r="J117" s="20"/>
      <c r="K117" s="20">
        <f t="shared" si="42"/>
        <v>846360</v>
      </c>
      <c r="L117" s="16">
        <f t="shared" si="16"/>
        <v>846360</v>
      </c>
      <c r="M117" s="16">
        <f t="shared" si="17"/>
        <v>0</v>
      </c>
      <c r="N117" s="16">
        <f t="shared" si="18"/>
        <v>0</v>
      </c>
    </row>
    <row r="118" spans="1:14" s="13" customFormat="1" ht="15.75">
      <c r="A118" s="57" t="s">
        <v>71</v>
      </c>
      <c r="B118" s="58" t="s">
        <v>61</v>
      </c>
      <c r="C118" s="16">
        <f>D118+E118</f>
        <v>193607335</v>
      </c>
      <c r="D118" s="16">
        <f>D95+D96</f>
        <v>188918609</v>
      </c>
      <c r="E118" s="16">
        <f>E95+E96</f>
        <v>4688726</v>
      </c>
      <c r="F118" s="16">
        <f>F95+F96</f>
        <v>172800</v>
      </c>
      <c r="G118" s="16">
        <f>H118+I118</f>
        <v>123750</v>
      </c>
      <c r="H118" s="16">
        <f>H95+H96</f>
        <v>40750</v>
      </c>
      <c r="I118" s="16">
        <f>I95+I96</f>
        <v>83000</v>
      </c>
      <c r="J118" s="16">
        <f>J95+J96</f>
        <v>0</v>
      </c>
      <c r="K118" s="16">
        <f>L118+M118</f>
        <v>193731085</v>
      </c>
      <c r="L118" s="16">
        <f t="shared" si="16"/>
        <v>188959359</v>
      </c>
      <c r="M118" s="16">
        <f t="shared" si="17"/>
        <v>4771726</v>
      </c>
      <c r="N118" s="16">
        <f t="shared" si="18"/>
        <v>172800</v>
      </c>
    </row>
    <row r="119" spans="1:14" ht="12" customHeight="1">
      <c r="A119" s="63"/>
      <c r="B119" s="63"/>
      <c r="C119" s="63"/>
      <c r="D119" s="63"/>
      <c r="E119" s="63"/>
      <c r="F119" s="63"/>
    </row>
    <row r="120" spans="1:14" ht="62.25" customHeight="1">
      <c r="A120" s="69" t="s">
        <v>72</v>
      </c>
      <c r="B120" s="69"/>
      <c r="J120" s="65" t="s">
        <v>94</v>
      </c>
      <c r="K120" s="65"/>
      <c r="L120" s="65"/>
      <c r="M120" s="65"/>
    </row>
    <row r="121" spans="1:14" ht="12" customHeight="1">
      <c r="A121" s="5"/>
      <c r="B121" s="5"/>
      <c r="C121" s="5"/>
      <c r="D121" s="10"/>
      <c r="E121" s="10"/>
      <c r="F121" s="2"/>
    </row>
    <row r="122" spans="1:14" ht="12" customHeight="1">
      <c r="A122" s="5"/>
      <c r="B122" s="5"/>
      <c r="C122" s="5"/>
      <c r="D122" s="10"/>
      <c r="E122" s="10"/>
      <c r="F122" s="2"/>
    </row>
    <row r="123" spans="1:14" ht="12" customHeight="1">
      <c r="A123" s="62"/>
      <c r="B123" s="5"/>
      <c r="C123" s="5"/>
      <c r="D123" s="10"/>
      <c r="E123" s="10"/>
      <c r="F123" s="2"/>
    </row>
    <row r="124" spans="1:14" ht="12" customHeight="1">
      <c r="A124" s="62"/>
      <c r="B124" s="5"/>
      <c r="C124" s="5"/>
      <c r="D124" s="10"/>
      <c r="E124" s="10"/>
      <c r="F124" s="2"/>
    </row>
    <row r="125" spans="1:14" ht="12" customHeight="1">
      <c r="A125" s="62"/>
      <c r="B125" s="5"/>
      <c r="C125" s="5"/>
      <c r="D125" s="10"/>
      <c r="E125" s="10"/>
      <c r="F125" s="2"/>
    </row>
    <row r="126" spans="1:14" ht="12" customHeight="1">
      <c r="A126" s="62"/>
      <c r="B126" s="5"/>
      <c r="C126" s="5"/>
      <c r="D126" s="10"/>
      <c r="E126" s="10"/>
      <c r="F126" s="2"/>
    </row>
    <row r="127" spans="1:14" ht="12" customHeight="1">
      <c r="A127" s="62"/>
      <c r="B127" s="5"/>
      <c r="C127" s="5"/>
      <c r="D127" s="10"/>
      <c r="E127" s="10"/>
      <c r="F127" s="2"/>
    </row>
    <row r="128" spans="1:14" ht="12" customHeight="1">
      <c r="A128" s="62"/>
      <c r="B128" s="6"/>
      <c r="C128" s="6"/>
      <c r="D128" s="10"/>
      <c r="E128" s="10"/>
      <c r="F128" s="2"/>
    </row>
    <row r="129" spans="1:6" ht="233.25" customHeight="1">
      <c r="A129" s="62"/>
      <c r="B129" s="7"/>
      <c r="C129" s="7"/>
      <c r="D129" s="10"/>
      <c r="E129" s="10"/>
      <c r="F129" s="2"/>
    </row>
    <row r="130" spans="1:6" ht="22.5" customHeight="1">
      <c r="A130" s="62"/>
      <c r="B130" s="7"/>
      <c r="C130" s="7"/>
      <c r="D130" s="10"/>
      <c r="E130" s="10"/>
      <c r="F130" s="2"/>
    </row>
    <row r="131" spans="1:6" ht="186.75" customHeight="1">
      <c r="A131" s="62"/>
      <c r="B131" s="7"/>
      <c r="C131" s="7"/>
      <c r="D131" s="10"/>
      <c r="E131" s="10"/>
      <c r="F131" s="2"/>
    </row>
    <row r="132" spans="1:6" ht="22.5" customHeight="1">
      <c r="A132" s="62"/>
      <c r="B132" s="7"/>
      <c r="C132" s="7"/>
      <c r="D132" s="10"/>
      <c r="E132" s="10"/>
      <c r="F132" s="2"/>
    </row>
    <row r="133" spans="1:6" ht="52.5" customHeight="1">
      <c r="A133" s="62"/>
      <c r="B133" s="7"/>
      <c r="C133" s="7"/>
      <c r="D133" s="10"/>
      <c r="E133" s="10"/>
      <c r="F133" s="2"/>
    </row>
    <row r="134" spans="1:6">
      <c r="A134" s="62"/>
      <c r="B134" s="7"/>
      <c r="C134" s="7"/>
      <c r="D134" s="10"/>
      <c r="E134" s="10"/>
      <c r="F134" s="2"/>
    </row>
    <row r="135" spans="1:6" ht="22.5" customHeight="1">
      <c r="A135" s="62"/>
      <c r="B135" s="7"/>
      <c r="C135" s="7"/>
      <c r="D135" s="10"/>
      <c r="E135" s="10"/>
      <c r="F135" s="2"/>
    </row>
    <row r="136" spans="1:6" ht="22.5" customHeight="1">
      <c r="A136" s="62"/>
      <c r="B136" s="7"/>
      <c r="C136" s="7"/>
      <c r="D136" s="12"/>
      <c r="E136" s="12"/>
      <c r="F136" s="3"/>
    </row>
    <row r="137" spans="1:6" ht="22.5" customHeight="1">
      <c r="A137" s="62"/>
      <c r="B137" s="7"/>
      <c r="C137" s="7"/>
      <c r="D137" s="12"/>
      <c r="E137" s="12"/>
      <c r="F137" s="3"/>
    </row>
    <row r="138" spans="1:6" ht="22.5" customHeight="1">
      <c r="A138" s="62"/>
      <c r="B138" s="7"/>
      <c r="C138" s="7"/>
      <c r="D138" s="12"/>
      <c r="E138" s="12"/>
      <c r="F138" s="3"/>
    </row>
    <row r="139" spans="1:6" ht="22.5" customHeight="1">
      <c r="A139" s="62"/>
      <c r="B139" s="7"/>
      <c r="C139" s="7"/>
      <c r="D139" s="12"/>
      <c r="E139" s="12"/>
      <c r="F139" s="3"/>
    </row>
    <row r="140" spans="1:6" ht="22.5" customHeight="1">
      <c r="A140" s="62"/>
      <c r="B140" s="7"/>
      <c r="C140" s="7"/>
      <c r="D140" s="12"/>
      <c r="E140" s="12"/>
      <c r="F140" s="3"/>
    </row>
    <row r="141" spans="1:6">
      <c r="A141" s="62"/>
      <c r="B141" s="7"/>
      <c r="C141" s="7"/>
    </row>
    <row r="142" spans="1:6" ht="22.5" customHeight="1">
      <c r="A142" s="62"/>
      <c r="B142" s="7"/>
      <c r="C142" s="7"/>
    </row>
    <row r="143" spans="1:6" ht="57" customHeight="1">
      <c r="A143" s="62"/>
      <c r="B143" s="39" t="s">
        <v>101</v>
      </c>
      <c r="C143" s="7"/>
    </row>
    <row r="144" spans="1:6" ht="22.5" customHeight="1">
      <c r="A144" s="62"/>
      <c r="B144" s="7"/>
      <c r="C144" s="7"/>
    </row>
    <row r="145" spans="1:3" ht="22.5" customHeight="1">
      <c r="A145" s="62"/>
      <c r="B145" s="7"/>
      <c r="C145" s="7"/>
    </row>
    <row r="146" spans="1:3" ht="22.5" customHeight="1">
      <c r="A146" s="62"/>
      <c r="B146" s="7"/>
      <c r="C146" s="7"/>
    </row>
    <row r="147" spans="1:3">
      <c r="A147" s="62"/>
      <c r="B147" s="7"/>
      <c r="C147" s="7"/>
    </row>
    <row r="148" spans="1:3" ht="168.75" customHeight="1">
      <c r="A148" s="62"/>
      <c r="B148" s="7"/>
      <c r="C148" s="7"/>
    </row>
    <row r="149" spans="1:3" ht="16.5" customHeight="1">
      <c r="A149" s="62"/>
      <c r="B149" s="8"/>
      <c r="C149" s="8"/>
    </row>
    <row r="150" spans="1:3" ht="90" customHeight="1">
      <c r="A150" s="62"/>
      <c r="B150" s="7"/>
      <c r="C150" s="7"/>
    </row>
    <row r="151" spans="1:3" ht="409.5" customHeight="1">
      <c r="B151" s="9"/>
      <c r="C151" s="9"/>
    </row>
  </sheetData>
  <mergeCells count="33">
    <mergeCell ref="A6:N6"/>
    <mergeCell ref="M11:N11"/>
    <mergeCell ref="C10:F10"/>
    <mergeCell ref="G10:J10"/>
    <mergeCell ref="K10:N10"/>
    <mergeCell ref="B10:B12"/>
    <mergeCell ref="G11:G12"/>
    <mergeCell ref="H11:H12"/>
    <mergeCell ref="I11:J11"/>
    <mergeCell ref="K11:K12"/>
    <mergeCell ref="L11:L12"/>
    <mergeCell ref="A7:B7"/>
    <mergeCell ref="A8:B8"/>
    <mergeCell ref="C9:F9"/>
    <mergeCell ref="K1:N1"/>
    <mergeCell ref="K2:N2"/>
    <mergeCell ref="K3:N3"/>
    <mergeCell ref="K4:N4"/>
    <mergeCell ref="A5:N5"/>
    <mergeCell ref="A119:F119"/>
    <mergeCell ref="D11:D12"/>
    <mergeCell ref="E11:F11"/>
    <mergeCell ref="C11:C12"/>
    <mergeCell ref="J120:M120"/>
    <mergeCell ref="A10:A12"/>
    <mergeCell ref="A120:B120"/>
    <mergeCell ref="A149:A150"/>
    <mergeCell ref="A123:A124"/>
    <mergeCell ref="A125:A128"/>
    <mergeCell ref="A129:A142"/>
    <mergeCell ref="A143:A144"/>
    <mergeCell ref="A145:A146"/>
    <mergeCell ref="A147:A148"/>
  </mergeCells>
  <phoneticPr fontId="2" type="noConversion"/>
  <hyperlinks>
    <hyperlink ref="B31" r:id="rId1" location="n20318" display="n20318" xr:uid="{00000000-0004-0000-0000-000000000000}"/>
    <hyperlink ref="B32" r:id="rId2" location="n20318" display="n20318" xr:uid="{00000000-0004-0000-0000-000001000000}"/>
  </hyperlinks>
  <pageMargins left="0.98425196850393704" right="0.39370078740157483" top="0.59055118110236227" bottom="0.39370078740157483" header="0.27559055118110237" footer="0.23622047244094491"/>
  <pageSetup paperSize="9" scale="49" fitToWidth="2" fitToHeight="2" orientation="landscape" horizontalDpi="4294967293" r:id="rId3"/>
  <headerFooter alignWithMargins="0">
    <oddFooter>&amp;C&amp;"Times New Roman,обычный"&amp;16&amp;P</oddFooter>
  </headerFooter>
  <rowBreaks count="2" manualBreakCount="2">
    <brk id="43" max="13" man="1"/>
    <brk id="9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 1</vt:lpstr>
      <vt:lpstr>'Дод 1'!Заголовки_для_друку</vt:lpstr>
      <vt:lpstr>'Дод 1'!Область_друку</vt:lpstr>
    </vt:vector>
  </TitlesOfParts>
  <Company>gft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01_Natasha</dc:creator>
  <cp:lastModifiedBy>Asus</cp:lastModifiedBy>
  <cp:lastPrinted>2026-05-06T13:31:04Z</cp:lastPrinted>
  <dcterms:created xsi:type="dcterms:W3CDTF">2004-10-28T11:18:27Z</dcterms:created>
  <dcterms:modified xsi:type="dcterms:W3CDTF">2026-05-26T08:28:47Z</dcterms:modified>
</cp:coreProperties>
</file>